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8770" windowHeight="12315"/>
  </bookViews>
  <sheets>
    <sheet name="stm-pbchan2_" sheetId="1" r:id="rId1"/>
  </sheets>
  <calcPr calcId="152511"/>
</workbook>
</file>

<file path=xl/calcChain.xml><?xml version="1.0" encoding="utf-8"?>
<calcChain xmlns="http://schemas.openxmlformats.org/spreadsheetml/2006/main">
  <c r="DJ128" i="1" l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128" i="1" l="1"/>
  <c r="BF128" i="1"/>
  <c r="BG111" i="1"/>
  <c r="BF111" i="1"/>
  <c r="BG93" i="1"/>
  <c r="BF93" i="1"/>
  <c r="BG76" i="1"/>
  <c r="BF76" i="1"/>
  <c r="BG59" i="1"/>
  <c r="BF59" i="1"/>
  <c r="BG41" i="1"/>
  <c r="BF41" i="1"/>
  <c r="BG24" i="1"/>
  <c r="BF24" i="1"/>
  <c r="L13" i="1"/>
  <c r="N13" i="1" s="1"/>
  <c r="AK13" i="1"/>
  <c r="E13" i="1" s="1"/>
  <c r="AL13" i="1"/>
  <c r="AM13" i="1"/>
  <c r="AN13" i="1"/>
  <c r="AO13" i="1"/>
  <c r="AP13" i="1" s="1"/>
  <c r="J13" i="1" s="1"/>
  <c r="AQ13" i="1"/>
  <c r="AT13" i="1"/>
  <c r="AU13" i="1"/>
  <c r="AW13" i="1"/>
  <c r="E14" i="1"/>
  <c r="L14" i="1"/>
  <c r="N14" i="1" s="1"/>
  <c r="AK14" i="1"/>
  <c r="AL14" i="1" s="1"/>
  <c r="H14" i="1" s="1"/>
  <c r="AM14" i="1"/>
  <c r="AN14" i="1"/>
  <c r="AO14" i="1"/>
  <c r="AT14" i="1"/>
  <c r="AU14" i="1" s="1"/>
  <c r="AX14" i="1" s="1"/>
  <c r="AW14" i="1"/>
  <c r="E15" i="1"/>
  <c r="L15" i="1"/>
  <c r="N15" i="1" s="1"/>
  <c r="AK15" i="1"/>
  <c r="AL15" i="1"/>
  <c r="H15" i="1" s="1"/>
  <c r="AM15" i="1"/>
  <c r="AN15" i="1"/>
  <c r="AO15" i="1"/>
  <c r="AP15" i="1" s="1"/>
  <c r="J15" i="1" s="1"/>
  <c r="AQ15" i="1" s="1"/>
  <c r="AT15" i="1"/>
  <c r="AU15" i="1"/>
  <c r="AX15" i="1" s="1"/>
  <c r="AW15" i="1"/>
  <c r="L16" i="1"/>
  <c r="N16" i="1" s="1"/>
  <c r="AK16" i="1"/>
  <c r="AM16" i="1"/>
  <c r="AN16" i="1"/>
  <c r="AO16" i="1"/>
  <c r="AT16" i="1"/>
  <c r="AU16" i="1" s="1"/>
  <c r="AX16" i="1" s="1"/>
  <c r="AW16" i="1"/>
  <c r="E17" i="1"/>
  <c r="L17" i="1"/>
  <c r="N17" i="1" s="1"/>
  <c r="BC17" i="1" s="1"/>
  <c r="AK17" i="1"/>
  <c r="AL17" i="1"/>
  <c r="H17" i="1" s="1"/>
  <c r="AM17" i="1"/>
  <c r="AN17" i="1"/>
  <c r="AO17" i="1"/>
  <c r="AT17" i="1"/>
  <c r="AU17" i="1"/>
  <c r="AX17" i="1" s="1"/>
  <c r="AW17" i="1"/>
  <c r="L18" i="1"/>
  <c r="N18" i="1"/>
  <c r="AK18" i="1"/>
  <c r="E18" i="1" s="1"/>
  <c r="AL18" i="1"/>
  <c r="AM18" i="1"/>
  <c r="AN18" i="1"/>
  <c r="AO18" i="1"/>
  <c r="AT18" i="1"/>
  <c r="AU18" i="1" s="1"/>
  <c r="AX18" i="1" s="1"/>
  <c r="AW18" i="1"/>
  <c r="L19" i="1"/>
  <c r="N19" i="1" s="1"/>
  <c r="AK19" i="1"/>
  <c r="E19" i="1" s="1"/>
  <c r="AL19" i="1"/>
  <c r="H19" i="1" s="1"/>
  <c r="AM19" i="1"/>
  <c r="AN19" i="1"/>
  <c r="AO19" i="1"/>
  <c r="AT19" i="1"/>
  <c r="AU19" i="1" s="1"/>
  <c r="AW19" i="1"/>
  <c r="L20" i="1"/>
  <c r="N20" i="1" s="1"/>
  <c r="AK20" i="1"/>
  <c r="E20" i="1" s="1"/>
  <c r="AL20" i="1"/>
  <c r="H20" i="1" s="1"/>
  <c r="AM20" i="1"/>
  <c r="AN20" i="1"/>
  <c r="AO20" i="1"/>
  <c r="AT20" i="1"/>
  <c r="AU20" i="1"/>
  <c r="AW20" i="1"/>
  <c r="AX20" i="1"/>
  <c r="L21" i="1"/>
  <c r="N21" i="1"/>
  <c r="AK21" i="1"/>
  <c r="AM21" i="1"/>
  <c r="AN21" i="1"/>
  <c r="AO21" i="1"/>
  <c r="AT21" i="1"/>
  <c r="AU21" i="1" s="1"/>
  <c r="AX21" i="1" s="1"/>
  <c r="AW21" i="1"/>
  <c r="E22" i="1"/>
  <c r="L22" i="1"/>
  <c r="N22" i="1" s="1"/>
  <c r="AK22" i="1"/>
  <c r="AL22" i="1"/>
  <c r="H22" i="1" s="1"/>
  <c r="AM22" i="1"/>
  <c r="AN22" i="1"/>
  <c r="AO22" i="1"/>
  <c r="AT22" i="1"/>
  <c r="AU22" i="1" s="1"/>
  <c r="AW22" i="1"/>
  <c r="L23" i="1"/>
  <c r="N23" i="1"/>
  <c r="AK23" i="1"/>
  <c r="AM23" i="1"/>
  <c r="AN23" i="1"/>
  <c r="AO23" i="1"/>
  <c r="AT23" i="1"/>
  <c r="AU23" i="1" s="1"/>
  <c r="AW23" i="1"/>
  <c r="L24" i="1"/>
  <c r="N24" i="1" s="1"/>
  <c r="AK24" i="1"/>
  <c r="E24" i="1" s="1"/>
  <c r="AL24" i="1"/>
  <c r="AM24" i="1"/>
  <c r="AN24" i="1"/>
  <c r="AO24" i="1"/>
  <c r="AT24" i="1"/>
  <c r="AU24" i="1" s="1"/>
  <c r="AX24" i="1" s="1"/>
  <c r="AW24" i="1"/>
  <c r="L27" i="1"/>
  <c r="N27" i="1" s="1"/>
  <c r="AK27" i="1"/>
  <c r="E27" i="1" s="1"/>
  <c r="AL27" i="1"/>
  <c r="H27" i="1" s="1"/>
  <c r="AM27" i="1"/>
  <c r="AN27" i="1"/>
  <c r="AO27" i="1"/>
  <c r="AT27" i="1"/>
  <c r="AU27" i="1"/>
  <c r="AW27" i="1"/>
  <c r="L28" i="1"/>
  <c r="N28" i="1" s="1"/>
  <c r="AK28" i="1"/>
  <c r="AM28" i="1"/>
  <c r="AN28" i="1"/>
  <c r="AO28" i="1"/>
  <c r="AT28" i="1"/>
  <c r="AU28" i="1"/>
  <c r="AW28" i="1"/>
  <c r="L29" i="1"/>
  <c r="N29" i="1" s="1"/>
  <c r="AK29" i="1"/>
  <c r="E29" i="1" s="1"/>
  <c r="AM29" i="1"/>
  <c r="AN29" i="1"/>
  <c r="AO29" i="1"/>
  <c r="AT29" i="1"/>
  <c r="AU29" i="1"/>
  <c r="AW29" i="1"/>
  <c r="L30" i="1"/>
  <c r="N30" i="1"/>
  <c r="AK30" i="1"/>
  <c r="E30" i="1" s="1"/>
  <c r="AM30" i="1"/>
  <c r="AN30" i="1"/>
  <c r="AO30" i="1"/>
  <c r="AT30" i="1"/>
  <c r="AU30" i="1" s="1"/>
  <c r="AW30" i="1"/>
  <c r="L31" i="1"/>
  <c r="N31" i="1" s="1"/>
  <c r="AK31" i="1"/>
  <c r="E31" i="1" s="1"/>
  <c r="AM31" i="1"/>
  <c r="AN31" i="1"/>
  <c r="AO31" i="1"/>
  <c r="AT31" i="1"/>
  <c r="AU31" i="1" s="1"/>
  <c r="AW31" i="1"/>
  <c r="AX31" i="1"/>
  <c r="L32" i="1"/>
  <c r="N32" i="1" s="1"/>
  <c r="AK32" i="1"/>
  <c r="E32" i="1" s="1"/>
  <c r="AL32" i="1"/>
  <c r="H32" i="1" s="1"/>
  <c r="AM32" i="1"/>
  <c r="AN32" i="1"/>
  <c r="AO32" i="1"/>
  <c r="AP32" i="1" s="1"/>
  <c r="J32" i="1" s="1"/>
  <c r="AQ32" i="1" s="1"/>
  <c r="AR32" i="1" s="1"/>
  <c r="AS32" i="1" s="1"/>
  <c r="AV32" i="1" s="1"/>
  <c r="F32" i="1" s="1"/>
  <c r="AY32" i="1" s="1"/>
  <c r="G32" i="1" s="1"/>
  <c r="AT32" i="1"/>
  <c r="AU32" i="1"/>
  <c r="AX32" i="1" s="1"/>
  <c r="AW32" i="1"/>
  <c r="L33" i="1"/>
  <c r="N33" i="1" s="1"/>
  <c r="AK33" i="1"/>
  <c r="AM33" i="1"/>
  <c r="AN33" i="1"/>
  <c r="AO33" i="1"/>
  <c r="AT33" i="1"/>
  <c r="AU33" i="1"/>
  <c r="AW33" i="1"/>
  <c r="L34" i="1"/>
  <c r="N34" i="1" s="1"/>
  <c r="AK34" i="1"/>
  <c r="AL34" i="1" s="1"/>
  <c r="AM34" i="1"/>
  <c r="AN34" i="1"/>
  <c r="AO34" i="1"/>
  <c r="AT34" i="1"/>
  <c r="AU34" i="1"/>
  <c r="AX34" i="1" s="1"/>
  <c r="AW34" i="1"/>
  <c r="L35" i="1"/>
  <c r="N35" i="1" s="1"/>
  <c r="AK35" i="1"/>
  <c r="E35" i="1" s="1"/>
  <c r="AM35" i="1"/>
  <c r="AN35" i="1"/>
  <c r="AO35" i="1"/>
  <c r="AT35" i="1"/>
  <c r="AU35" i="1" s="1"/>
  <c r="AW35" i="1"/>
  <c r="L36" i="1"/>
  <c r="N36" i="1" s="1"/>
  <c r="AK36" i="1"/>
  <c r="E36" i="1" s="1"/>
  <c r="AL36" i="1"/>
  <c r="AM36" i="1"/>
  <c r="AN36" i="1"/>
  <c r="AO36" i="1"/>
  <c r="AT36" i="1"/>
  <c r="AU36" i="1" s="1"/>
  <c r="AW36" i="1"/>
  <c r="AX36" i="1"/>
  <c r="E37" i="1"/>
  <c r="L37" i="1"/>
  <c r="N37" i="1" s="1"/>
  <c r="AK37" i="1"/>
  <c r="AL37" i="1"/>
  <c r="H37" i="1" s="1"/>
  <c r="AM37" i="1"/>
  <c r="AN37" i="1"/>
  <c r="AO37" i="1"/>
  <c r="AT37" i="1"/>
  <c r="AU37" i="1"/>
  <c r="AW37" i="1"/>
  <c r="AX37" i="1"/>
  <c r="L38" i="1"/>
  <c r="N38" i="1"/>
  <c r="AK38" i="1"/>
  <c r="AM38" i="1"/>
  <c r="AN38" i="1"/>
  <c r="AO38" i="1"/>
  <c r="AT38" i="1"/>
  <c r="AU38" i="1" s="1"/>
  <c r="AW38" i="1"/>
  <c r="E39" i="1"/>
  <c r="L39" i="1"/>
  <c r="N39" i="1" s="1"/>
  <c r="AK39" i="1"/>
  <c r="AL39" i="1"/>
  <c r="AM39" i="1"/>
  <c r="AN39" i="1"/>
  <c r="AO39" i="1"/>
  <c r="AT39" i="1"/>
  <c r="AU39" i="1"/>
  <c r="AW39" i="1"/>
  <c r="L40" i="1"/>
  <c r="N40" i="1"/>
  <c r="AK40" i="1"/>
  <c r="E40" i="1" s="1"/>
  <c r="AM40" i="1"/>
  <c r="AN40" i="1"/>
  <c r="AO40" i="1"/>
  <c r="AT40" i="1"/>
  <c r="AU40" i="1"/>
  <c r="AW40" i="1"/>
  <c r="E41" i="1"/>
  <c r="L41" i="1"/>
  <c r="N41" i="1" s="1"/>
  <c r="AK41" i="1"/>
  <c r="AL41" i="1"/>
  <c r="AM41" i="1"/>
  <c r="AN41" i="1"/>
  <c r="AO41" i="1"/>
  <c r="AP41" i="1"/>
  <c r="J41" i="1" s="1"/>
  <c r="AQ41" i="1" s="1"/>
  <c r="AT41" i="1"/>
  <c r="AU41" i="1" s="1"/>
  <c r="AW41" i="1"/>
  <c r="AX41" i="1"/>
  <c r="BC41" i="1"/>
  <c r="E45" i="1"/>
  <c r="BC45" i="1" s="1"/>
  <c r="L45" i="1"/>
  <c r="N45" i="1" s="1"/>
  <c r="AK45" i="1"/>
  <c r="AL45" i="1" s="1"/>
  <c r="H45" i="1" s="1"/>
  <c r="AM45" i="1"/>
  <c r="AN45" i="1"/>
  <c r="AO45" i="1"/>
  <c r="AT45" i="1"/>
  <c r="AU45" i="1" s="1"/>
  <c r="AX45" i="1" s="1"/>
  <c r="AW45" i="1"/>
  <c r="L46" i="1"/>
  <c r="N46" i="1" s="1"/>
  <c r="AK46" i="1"/>
  <c r="AM46" i="1"/>
  <c r="AN46" i="1"/>
  <c r="AO46" i="1"/>
  <c r="AT46" i="1"/>
  <c r="AU46" i="1" s="1"/>
  <c r="AW46" i="1"/>
  <c r="E47" i="1"/>
  <c r="BC47" i="1" s="1"/>
  <c r="L47" i="1"/>
  <c r="N47" i="1"/>
  <c r="AK47" i="1"/>
  <c r="AL47" i="1" s="1"/>
  <c r="AM47" i="1"/>
  <c r="AN47" i="1"/>
  <c r="AO47" i="1"/>
  <c r="AT47" i="1"/>
  <c r="AU47" i="1" s="1"/>
  <c r="AW47" i="1"/>
  <c r="L48" i="1"/>
  <c r="N48" i="1"/>
  <c r="AK48" i="1"/>
  <c r="AM48" i="1"/>
  <c r="AN48" i="1"/>
  <c r="AO48" i="1"/>
  <c r="AT48" i="1"/>
  <c r="AU48" i="1"/>
  <c r="AX48" i="1" s="1"/>
  <c r="AW48" i="1"/>
  <c r="L49" i="1"/>
  <c r="N49" i="1" s="1"/>
  <c r="AK49" i="1"/>
  <c r="E49" i="1" s="1"/>
  <c r="BC49" i="1" s="1"/>
  <c r="AM49" i="1"/>
  <c r="AN49" i="1"/>
  <c r="AO49" i="1"/>
  <c r="AT49" i="1"/>
  <c r="AU49" i="1" s="1"/>
  <c r="AX49" i="1" s="1"/>
  <c r="AW49" i="1"/>
  <c r="E50" i="1"/>
  <c r="L50" i="1"/>
  <c r="AK50" i="1"/>
  <c r="AL50" i="1"/>
  <c r="H50" i="1" s="1"/>
  <c r="AM50" i="1"/>
  <c r="AN50" i="1"/>
  <c r="AO50" i="1"/>
  <c r="AT50" i="1"/>
  <c r="AU50" i="1"/>
  <c r="AX50" i="1" s="1"/>
  <c r="AW50" i="1"/>
  <c r="L51" i="1"/>
  <c r="N51" i="1" s="1"/>
  <c r="AK51" i="1"/>
  <c r="AM51" i="1"/>
  <c r="AN51" i="1"/>
  <c r="AO51" i="1"/>
  <c r="AT51" i="1"/>
  <c r="AU51" i="1" s="1"/>
  <c r="AX51" i="1" s="1"/>
  <c r="AW51" i="1"/>
  <c r="E52" i="1"/>
  <c r="L52" i="1"/>
  <c r="AK52" i="1"/>
  <c r="AL52" i="1" s="1"/>
  <c r="H52" i="1" s="1"/>
  <c r="AM52" i="1"/>
  <c r="AN52" i="1"/>
  <c r="AO52" i="1"/>
  <c r="AT52" i="1"/>
  <c r="AU52" i="1" s="1"/>
  <c r="AW52" i="1"/>
  <c r="L53" i="1"/>
  <c r="N53" i="1" s="1"/>
  <c r="AK53" i="1"/>
  <c r="E53" i="1" s="1"/>
  <c r="AM53" i="1"/>
  <c r="AN53" i="1"/>
  <c r="AO53" i="1"/>
  <c r="AT53" i="1"/>
  <c r="AU53" i="1" s="1"/>
  <c r="AW53" i="1"/>
  <c r="E54" i="1"/>
  <c r="L54" i="1"/>
  <c r="N54" i="1" s="1"/>
  <c r="AK54" i="1"/>
  <c r="AL54" i="1"/>
  <c r="AM54" i="1"/>
  <c r="AN54" i="1"/>
  <c r="AO54" i="1"/>
  <c r="AT54" i="1"/>
  <c r="AU54" i="1" s="1"/>
  <c r="AW54" i="1"/>
  <c r="L55" i="1"/>
  <c r="N55" i="1" s="1"/>
  <c r="AK55" i="1"/>
  <c r="E55" i="1" s="1"/>
  <c r="AL55" i="1"/>
  <c r="AM55" i="1"/>
  <c r="AN55" i="1"/>
  <c r="AO55" i="1"/>
  <c r="AP55" i="1" s="1"/>
  <c r="J55" i="1" s="1"/>
  <c r="AQ55" i="1" s="1"/>
  <c r="AT55" i="1"/>
  <c r="AU55" i="1"/>
  <c r="AX55" i="1" s="1"/>
  <c r="AW55" i="1"/>
  <c r="L56" i="1"/>
  <c r="N56" i="1" s="1"/>
  <c r="AK56" i="1"/>
  <c r="AM56" i="1"/>
  <c r="AN56" i="1"/>
  <c r="AO56" i="1"/>
  <c r="AT56" i="1"/>
  <c r="AU56" i="1" s="1"/>
  <c r="AW56" i="1"/>
  <c r="E57" i="1"/>
  <c r="L57" i="1"/>
  <c r="N57" i="1"/>
  <c r="BC57" i="1" s="1"/>
  <c r="AK57" i="1"/>
  <c r="AL57" i="1"/>
  <c r="H57" i="1" s="1"/>
  <c r="AM57" i="1"/>
  <c r="AN57" i="1"/>
  <c r="AO57" i="1"/>
  <c r="AT57" i="1"/>
  <c r="AU57" i="1"/>
  <c r="AW57" i="1"/>
  <c r="L58" i="1"/>
  <c r="N58" i="1" s="1"/>
  <c r="AK58" i="1"/>
  <c r="E58" i="1" s="1"/>
  <c r="AM58" i="1"/>
  <c r="AN58" i="1"/>
  <c r="AO58" i="1"/>
  <c r="AT58" i="1"/>
  <c r="AU58" i="1" s="1"/>
  <c r="AW58" i="1"/>
  <c r="L59" i="1"/>
  <c r="N59" i="1" s="1"/>
  <c r="AK59" i="1"/>
  <c r="AL59" i="1" s="1"/>
  <c r="AM59" i="1"/>
  <c r="AN59" i="1"/>
  <c r="AO59" i="1"/>
  <c r="AT59" i="1"/>
  <c r="AU59" i="1"/>
  <c r="AW59" i="1"/>
  <c r="L62" i="1"/>
  <c r="N62" i="1" s="1"/>
  <c r="AK62" i="1"/>
  <c r="E62" i="1" s="1"/>
  <c r="AM62" i="1"/>
  <c r="AN62" i="1"/>
  <c r="AO62" i="1"/>
  <c r="AT62" i="1"/>
  <c r="AU62" i="1"/>
  <c r="AW62" i="1"/>
  <c r="E63" i="1"/>
  <c r="H63" i="1"/>
  <c r="L63" i="1"/>
  <c r="N63" i="1"/>
  <c r="BC63" i="1" s="1"/>
  <c r="AK63" i="1"/>
  <c r="AL63" i="1" s="1"/>
  <c r="AM63" i="1"/>
  <c r="AN63" i="1"/>
  <c r="AP63" i="1" s="1"/>
  <c r="J63" i="1" s="1"/>
  <c r="AQ63" i="1" s="1"/>
  <c r="AO63" i="1"/>
  <c r="AT63" i="1"/>
  <c r="AU63" i="1"/>
  <c r="AX63" i="1" s="1"/>
  <c r="AW63" i="1"/>
  <c r="L64" i="1"/>
  <c r="N64" i="1" s="1"/>
  <c r="AK64" i="1"/>
  <c r="E64" i="1" s="1"/>
  <c r="AM64" i="1"/>
  <c r="AN64" i="1"/>
  <c r="AO64" i="1"/>
  <c r="AT64" i="1"/>
  <c r="AU64" i="1"/>
  <c r="AW64" i="1"/>
  <c r="L65" i="1"/>
  <c r="N65" i="1" s="1"/>
  <c r="AK65" i="1"/>
  <c r="E65" i="1" s="1"/>
  <c r="AL65" i="1"/>
  <c r="H65" i="1" s="1"/>
  <c r="AM65" i="1"/>
  <c r="AN65" i="1"/>
  <c r="AO65" i="1"/>
  <c r="AT65" i="1"/>
  <c r="AU65" i="1" s="1"/>
  <c r="AW65" i="1"/>
  <c r="L66" i="1"/>
  <c r="N66" i="1" s="1"/>
  <c r="AK66" i="1"/>
  <c r="E66" i="1" s="1"/>
  <c r="AL66" i="1"/>
  <c r="AM66" i="1"/>
  <c r="AN66" i="1"/>
  <c r="AO66" i="1"/>
  <c r="AP66" i="1"/>
  <c r="J66" i="1" s="1"/>
  <c r="AQ66" i="1"/>
  <c r="AT66" i="1"/>
  <c r="AU66" i="1"/>
  <c r="AW66" i="1"/>
  <c r="L67" i="1"/>
  <c r="N67" i="1" s="1"/>
  <c r="AK67" i="1"/>
  <c r="AM67" i="1"/>
  <c r="AN67" i="1"/>
  <c r="AO67" i="1"/>
  <c r="AT67" i="1"/>
  <c r="AU67" i="1" s="1"/>
  <c r="AX67" i="1" s="1"/>
  <c r="AW67" i="1"/>
  <c r="L68" i="1"/>
  <c r="N68" i="1"/>
  <c r="AK68" i="1"/>
  <c r="AL68" i="1" s="1"/>
  <c r="H68" i="1" s="1"/>
  <c r="AM68" i="1"/>
  <c r="AN68" i="1"/>
  <c r="AO68" i="1"/>
  <c r="AT68" i="1"/>
  <c r="AU68" i="1" s="1"/>
  <c r="AX68" i="1" s="1"/>
  <c r="AW68" i="1"/>
  <c r="E69" i="1"/>
  <c r="BC69" i="1" s="1"/>
  <c r="L69" i="1"/>
  <c r="N69" i="1" s="1"/>
  <c r="AK69" i="1"/>
  <c r="AL69" i="1"/>
  <c r="H69" i="1" s="1"/>
  <c r="AM69" i="1"/>
  <c r="AN69" i="1"/>
  <c r="AP69" i="1" s="1"/>
  <c r="J69" i="1" s="1"/>
  <c r="AQ69" i="1" s="1"/>
  <c r="AR69" i="1" s="1"/>
  <c r="AS69" i="1" s="1"/>
  <c r="AV69" i="1" s="1"/>
  <c r="F69" i="1" s="1"/>
  <c r="AY69" i="1" s="1"/>
  <c r="G69" i="1" s="1"/>
  <c r="AZ69" i="1" s="1"/>
  <c r="AO69" i="1"/>
  <c r="AT69" i="1"/>
  <c r="AU69" i="1" s="1"/>
  <c r="AX69" i="1" s="1"/>
  <c r="AW69" i="1"/>
  <c r="L70" i="1"/>
  <c r="N70" i="1"/>
  <c r="AK70" i="1"/>
  <c r="E70" i="1" s="1"/>
  <c r="AL70" i="1"/>
  <c r="AM70" i="1"/>
  <c r="AN70" i="1"/>
  <c r="AO70" i="1"/>
  <c r="AP70" i="1" s="1"/>
  <c r="J70" i="1" s="1"/>
  <c r="AQ70" i="1" s="1"/>
  <c r="AT70" i="1"/>
  <c r="AU70" i="1"/>
  <c r="AW70" i="1"/>
  <c r="AX70" i="1" s="1"/>
  <c r="L71" i="1"/>
  <c r="N71" i="1" s="1"/>
  <c r="AK71" i="1"/>
  <c r="E71" i="1" s="1"/>
  <c r="AL71" i="1"/>
  <c r="AM71" i="1"/>
  <c r="AN71" i="1"/>
  <c r="AO71" i="1"/>
  <c r="AT71" i="1"/>
  <c r="AU71" i="1" s="1"/>
  <c r="AW71" i="1"/>
  <c r="L72" i="1"/>
  <c r="N72" i="1" s="1"/>
  <c r="AK72" i="1"/>
  <c r="E72" i="1" s="1"/>
  <c r="AM72" i="1"/>
  <c r="AN72" i="1"/>
  <c r="AO72" i="1"/>
  <c r="AT72" i="1"/>
  <c r="AU72" i="1"/>
  <c r="AW72" i="1"/>
  <c r="AX72" i="1" s="1"/>
  <c r="L73" i="1"/>
  <c r="N73" i="1" s="1"/>
  <c r="AK73" i="1"/>
  <c r="AL73" i="1" s="1"/>
  <c r="H73" i="1" s="1"/>
  <c r="AM73" i="1"/>
  <c r="AN73" i="1"/>
  <c r="AO73" i="1"/>
  <c r="AP73" i="1"/>
  <c r="J73" i="1" s="1"/>
  <c r="AQ73" i="1" s="1"/>
  <c r="AR73" i="1" s="1"/>
  <c r="AS73" i="1" s="1"/>
  <c r="AV73" i="1" s="1"/>
  <c r="F73" i="1" s="1"/>
  <c r="AY73" i="1" s="1"/>
  <c r="AT73" i="1"/>
  <c r="AU73" i="1" s="1"/>
  <c r="AW73" i="1"/>
  <c r="L74" i="1"/>
  <c r="N74" i="1"/>
  <c r="AK74" i="1"/>
  <c r="E74" i="1" s="1"/>
  <c r="AM74" i="1"/>
  <c r="AN74" i="1"/>
  <c r="AO74" i="1"/>
  <c r="AT74" i="1"/>
  <c r="AU74" i="1"/>
  <c r="AW74" i="1"/>
  <c r="L75" i="1"/>
  <c r="N75" i="1" s="1"/>
  <c r="AK75" i="1"/>
  <c r="AM75" i="1"/>
  <c r="AN75" i="1"/>
  <c r="AO75" i="1"/>
  <c r="AT75" i="1"/>
  <c r="AU75" i="1" s="1"/>
  <c r="AW75" i="1"/>
  <c r="E76" i="1"/>
  <c r="L76" i="1"/>
  <c r="N76" i="1" s="1"/>
  <c r="AK76" i="1"/>
  <c r="AL76" i="1"/>
  <c r="AM76" i="1"/>
  <c r="AN76" i="1"/>
  <c r="AO76" i="1"/>
  <c r="AT76" i="1"/>
  <c r="AU76" i="1"/>
  <c r="AW76" i="1"/>
  <c r="AX76" i="1"/>
  <c r="E79" i="1"/>
  <c r="L79" i="1"/>
  <c r="N79" i="1"/>
  <c r="AK79" i="1"/>
  <c r="AL79" i="1" s="1"/>
  <c r="H79" i="1" s="1"/>
  <c r="AM79" i="1"/>
  <c r="AN79" i="1"/>
  <c r="AO79" i="1"/>
  <c r="AP79" i="1" s="1"/>
  <c r="J79" i="1" s="1"/>
  <c r="AQ79" i="1" s="1"/>
  <c r="AT79" i="1"/>
  <c r="AU79" i="1" s="1"/>
  <c r="AX79" i="1" s="1"/>
  <c r="AW79" i="1"/>
  <c r="L80" i="1"/>
  <c r="N80" i="1" s="1"/>
  <c r="AK80" i="1"/>
  <c r="AM80" i="1"/>
  <c r="AN80" i="1"/>
  <c r="AO80" i="1"/>
  <c r="AT80" i="1"/>
  <c r="AU80" i="1" s="1"/>
  <c r="AW80" i="1"/>
  <c r="L81" i="1"/>
  <c r="N81" i="1" s="1"/>
  <c r="AK81" i="1"/>
  <c r="E81" i="1" s="1"/>
  <c r="AM81" i="1"/>
  <c r="AN81" i="1"/>
  <c r="AO81" i="1"/>
  <c r="AT81" i="1"/>
  <c r="AU81" i="1"/>
  <c r="AW81" i="1"/>
  <c r="L82" i="1"/>
  <c r="N82" i="1" s="1"/>
  <c r="AK82" i="1"/>
  <c r="E82" i="1" s="1"/>
  <c r="BC82" i="1" s="1"/>
  <c r="AM82" i="1"/>
  <c r="AN82" i="1"/>
  <c r="AO82" i="1"/>
  <c r="AT82" i="1"/>
  <c r="AU82" i="1" s="1"/>
  <c r="AW82" i="1"/>
  <c r="L83" i="1"/>
  <c r="N83" i="1" s="1"/>
  <c r="AK83" i="1"/>
  <c r="E83" i="1" s="1"/>
  <c r="AL83" i="1"/>
  <c r="AM83" i="1"/>
  <c r="AN83" i="1"/>
  <c r="AO83" i="1"/>
  <c r="AT83" i="1"/>
  <c r="AU83" i="1"/>
  <c r="AX83" i="1" s="1"/>
  <c r="AW83" i="1"/>
  <c r="L84" i="1"/>
  <c r="N84" i="1" s="1"/>
  <c r="AK84" i="1"/>
  <c r="AM84" i="1"/>
  <c r="AN84" i="1"/>
  <c r="AO84" i="1"/>
  <c r="AT84" i="1"/>
  <c r="AU84" i="1"/>
  <c r="AW84" i="1"/>
  <c r="L85" i="1"/>
  <c r="N85" i="1" s="1"/>
  <c r="AK85" i="1"/>
  <c r="AL85" i="1" s="1"/>
  <c r="AM85" i="1"/>
  <c r="AN85" i="1"/>
  <c r="AO85" i="1"/>
  <c r="AT85" i="1"/>
  <c r="AU85" i="1"/>
  <c r="AW85" i="1"/>
  <c r="E86" i="1"/>
  <c r="L86" i="1"/>
  <c r="N86" i="1"/>
  <c r="AK86" i="1"/>
  <c r="AL86" i="1"/>
  <c r="H86" i="1" s="1"/>
  <c r="AM86" i="1"/>
  <c r="AN86" i="1"/>
  <c r="AO86" i="1"/>
  <c r="AP86" i="1"/>
  <c r="J86" i="1" s="1"/>
  <c r="AQ86" i="1" s="1"/>
  <c r="AT86" i="1"/>
  <c r="AU86" i="1"/>
  <c r="AW86" i="1"/>
  <c r="L87" i="1"/>
  <c r="N87" i="1"/>
  <c r="AK87" i="1"/>
  <c r="E87" i="1" s="1"/>
  <c r="AL87" i="1"/>
  <c r="AM87" i="1"/>
  <c r="AN87" i="1"/>
  <c r="AO87" i="1"/>
  <c r="AT87" i="1"/>
  <c r="AU87" i="1"/>
  <c r="AX87" i="1" s="1"/>
  <c r="AW87" i="1"/>
  <c r="L88" i="1"/>
  <c r="N88" i="1" s="1"/>
  <c r="AK88" i="1"/>
  <c r="AL88" i="1" s="1"/>
  <c r="AM88" i="1"/>
  <c r="AN88" i="1"/>
  <c r="AO88" i="1"/>
  <c r="AT88" i="1"/>
  <c r="AU88" i="1" s="1"/>
  <c r="AW88" i="1"/>
  <c r="AX88" i="1"/>
  <c r="E89" i="1"/>
  <c r="L89" i="1"/>
  <c r="N89" i="1"/>
  <c r="AK89" i="1"/>
  <c r="AL89" i="1"/>
  <c r="H89" i="1" s="1"/>
  <c r="AM89" i="1"/>
  <c r="AN89" i="1"/>
  <c r="AO89" i="1"/>
  <c r="AT89" i="1"/>
  <c r="AU89" i="1"/>
  <c r="AX89" i="1" s="1"/>
  <c r="AW89" i="1"/>
  <c r="L90" i="1"/>
  <c r="N90" i="1" s="1"/>
  <c r="AK90" i="1"/>
  <c r="AL90" i="1" s="1"/>
  <c r="AM90" i="1"/>
  <c r="AN90" i="1"/>
  <c r="AO90" i="1"/>
  <c r="AP90" i="1"/>
  <c r="J90" i="1" s="1"/>
  <c r="AQ90" i="1" s="1"/>
  <c r="AT90" i="1"/>
  <c r="AU90" i="1" s="1"/>
  <c r="AX90" i="1" s="1"/>
  <c r="AW90" i="1"/>
  <c r="L91" i="1"/>
  <c r="N91" i="1" s="1"/>
  <c r="AK91" i="1"/>
  <c r="E91" i="1" s="1"/>
  <c r="AL91" i="1"/>
  <c r="H91" i="1" s="1"/>
  <c r="AM91" i="1"/>
  <c r="AN91" i="1"/>
  <c r="AO91" i="1"/>
  <c r="AT91" i="1"/>
  <c r="AU91" i="1" s="1"/>
  <c r="AX91" i="1" s="1"/>
  <c r="AW91" i="1"/>
  <c r="L92" i="1"/>
  <c r="N92" i="1"/>
  <c r="AK92" i="1"/>
  <c r="E92" i="1" s="1"/>
  <c r="BC92" i="1" s="1"/>
  <c r="AL92" i="1"/>
  <c r="H92" i="1" s="1"/>
  <c r="AM92" i="1"/>
  <c r="AN92" i="1"/>
  <c r="AO92" i="1"/>
  <c r="AT92" i="1"/>
  <c r="AU92" i="1"/>
  <c r="AW92" i="1"/>
  <c r="E93" i="1"/>
  <c r="L93" i="1"/>
  <c r="N93" i="1"/>
  <c r="AK93" i="1"/>
  <c r="AL93" i="1" s="1"/>
  <c r="AM93" i="1"/>
  <c r="AN93" i="1"/>
  <c r="AO93" i="1"/>
  <c r="AP93" i="1" s="1"/>
  <c r="J93" i="1" s="1"/>
  <c r="AQ93" i="1" s="1"/>
  <c r="AT93" i="1"/>
  <c r="AU93" i="1" s="1"/>
  <c r="AW93" i="1"/>
  <c r="E97" i="1"/>
  <c r="H97" i="1"/>
  <c r="L97" i="1"/>
  <c r="N97" i="1"/>
  <c r="AK97" i="1"/>
  <c r="AL97" i="1"/>
  <c r="AM97" i="1"/>
  <c r="AN97" i="1"/>
  <c r="AO97" i="1"/>
  <c r="AT97" i="1"/>
  <c r="AU97" i="1"/>
  <c r="AX97" i="1" s="1"/>
  <c r="AW97" i="1"/>
  <c r="H98" i="1"/>
  <c r="L98" i="1"/>
  <c r="N98" i="1" s="1"/>
  <c r="AK98" i="1"/>
  <c r="AL98" i="1" s="1"/>
  <c r="AM98" i="1"/>
  <c r="AN98" i="1"/>
  <c r="AO98" i="1"/>
  <c r="AP98" i="1"/>
  <c r="J98" i="1" s="1"/>
  <c r="AQ98" i="1" s="1"/>
  <c r="AT98" i="1"/>
  <c r="AU98" i="1" s="1"/>
  <c r="AW98" i="1"/>
  <c r="E99" i="1"/>
  <c r="H99" i="1"/>
  <c r="L99" i="1"/>
  <c r="N99" i="1"/>
  <c r="AK99" i="1"/>
  <c r="AL99" i="1"/>
  <c r="AM99" i="1"/>
  <c r="AN99" i="1"/>
  <c r="AP99" i="1" s="1"/>
  <c r="J99" i="1" s="1"/>
  <c r="AQ99" i="1" s="1"/>
  <c r="AR99" i="1" s="1"/>
  <c r="AS99" i="1" s="1"/>
  <c r="AV99" i="1" s="1"/>
  <c r="F99" i="1" s="1"/>
  <c r="AY99" i="1" s="1"/>
  <c r="G99" i="1" s="1"/>
  <c r="AZ99" i="1" s="1"/>
  <c r="AO99" i="1"/>
  <c r="AT99" i="1"/>
  <c r="AU99" i="1" s="1"/>
  <c r="AW99" i="1"/>
  <c r="L100" i="1"/>
  <c r="N100" i="1"/>
  <c r="AK100" i="1"/>
  <c r="AL100" i="1" s="1"/>
  <c r="H100" i="1" s="1"/>
  <c r="AM100" i="1"/>
  <c r="AN100" i="1"/>
  <c r="AO100" i="1"/>
  <c r="AT100" i="1"/>
  <c r="AU100" i="1"/>
  <c r="AX100" i="1" s="1"/>
  <c r="AW100" i="1"/>
  <c r="L101" i="1"/>
  <c r="N101" i="1"/>
  <c r="AK101" i="1"/>
  <c r="E101" i="1" s="1"/>
  <c r="AL101" i="1"/>
  <c r="AM101" i="1"/>
  <c r="AN101" i="1"/>
  <c r="AO101" i="1"/>
  <c r="AT101" i="1"/>
  <c r="AU101" i="1" s="1"/>
  <c r="AW101" i="1"/>
  <c r="L102" i="1"/>
  <c r="N102" i="1" s="1"/>
  <c r="AK102" i="1"/>
  <c r="E102" i="1" s="1"/>
  <c r="AL102" i="1"/>
  <c r="H102" i="1" s="1"/>
  <c r="AM102" i="1"/>
  <c r="AN102" i="1"/>
  <c r="AO102" i="1"/>
  <c r="AT102" i="1"/>
  <c r="AU102" i="1" s="1"/>
  <c r="AX102" i="1" s="1"/>
  <c r="AW102" i="1"/>
  <c r="L103" i="1"/>
  <c r="N103" i="1" s="1"/>
  <c r="AK103" i="1"/>
  <c r="AM103" i="1"/>
  <c r="AN103" i="1"/>
  <c r="AO103" i="1"/>
  <c r="AT103" i="1"/>
  <c r="AU103" i="1" s="1"/>
  <c r="AX103" i="1" s="1"/>
  <c r="AW103" i="1"/>
  <c r="E104" i="1"/>
  <c r="L104" i="1"/>
  <c r="AK104" i="1"/>
  <c r="AL104" i="1"/>
  <c r="H104" i="1" s="1"/>
  <c r="AM104" i="1"/>
  <c r="AN104" i="1"/>
  <c r="AO104" i="1"/>
  <c r="AT104" i="1"/>
  <c r="AU104" i="1"/>
  <c r="AX104" i="1" s="1"/>
  <c r="AW104" i="1"/>
  <c r="E105" i="1"/>
  <c r="BC105" i="1" s="1"/>
  <c r="L105" i="1"/>
  <c r="N105" i="1" s="1"/>
  <c r="AK105" i="1"/>
  <c r="AL105" i="1" s="1"/>
  <c r="H105" i="1" s="1"/>
  <c r="AM105" i="1"/>
  <c r="AN105" i="1"/>
  <c r="AO105" i="1"/>
  <c r="AP105" i="1" s="1"/>
  <c r="J105" i="1" s="1"/>
  <c r="AQ105" i="1" s="1"/>
  <c r="AT105" i="1"/>
  <c r="AU105" i="1" s="1"/>
  <c r="AX105" i="1" s="1"/>
  <c r="AW105" i="1"/>
  <c r="L106" i="1"/>
  <c r="N106" i="1" s="1"/>
  <c r="AK106" i="1"/>
  <c r="E106" i="1" s="1"/>
  <c r="BC106" i="1" s="1"/>
  <c r="AL106" i="1"/>
  <c r="AM106" i="1"/>
  <c r="AN106" i="1"/>
  <c r="AO106" i="1"/>
  <c r="AP106" i="1"/>
  <c r="J106" i="1" s="1"/>
  <c r="AQ106" i="1" s="1"/>
  <c r="I106" i="1" s="1"/>
  <c r="AT106" i="1"/>
  <c r="AU106" i="1" s="1"/>
  <c r="AW106" i="1"/>
  <c r="L107" i="1"/>
  <c r="N107" i="1"/>
  <c r="AK107" i="1"/>
  <c r="E107" i="1" s="1"/>
  <c r="AL107" i="1"/>
  <c r="AM107" i="1"/>
  <c r="AN107" i="1"/>
  <c r="AO107" i="1"/>
  <c r="AT107" i="1"/>
  <c r="AU107" i="1"/>
  <c r="AW107" i="1"/>
  <c r="AX107" i="1"/>
  <c r="L108" i="1"/>
  <c r="N108" i="1" s="1"/>
  <c r="AK108" i="1"/>
  <c r="AM108" i="1"/>
  <c r="AN108" i="1"/>
  <c r="AO108" i="1"/>
  <c r="AT108" i="1"/>
  <c r="AU108" i="1" s="1"/>
  <c r="AW108" i="1"/>
  <c r="L109" i="1"/>
  <c r="N109" i="1" s="1"/>
  <c r="AK109" i="1"/>
  <c r="AM109" i="1"/>
  <c r="AN109" i="1"/>
  <c r="AO109" i="1"/>
  <c r="AT109" i="1"/>
  <c r="AU109" i="1" s="1"/>
  <c r="AW109" i="1"/>
  <c r="L110" i="1"/>
  <c r="N110" i="1" s="1"/>
  <c r="AK110" i="1"/>
  <c r="AL110" i="1" s="1"/>
  <c r="H110" i="1" s="1"/>
  <c r="AM110" i="1"/>
  <c r="AN110" i="1"/>
  <c r="AO110" i="1"/>
  <c r="AP110" i="1" s="1"/>
  <c r="J110" i="1" s="1"/>
  <c r="AQ110" i="1" s="1"/>
  <c r="AT110" i="1"/>
  <c r="AU110" i="1" s="1"/>
  <c r="AW110" i="1"/>
  <c r="L111" i="1"/>
  <c r="N111" i="1"/>
  <c r="AK111" i="1"/>
  <c r="E111" i="1" s="1"/>
  <c r="AM111" i="1"/>
  <c r="AN111" i="1"/>
  <c r="AO111" i="1"/>
  <c r="AT111" i="1"/>
  <c r="AU111" i="1"/>
  <c r="AW111" i="1"/>
  <c r="L114" i="1"/>
  <c r="N114" i="1"/>
  <c r="AK114" i="1"/>
  <c r="E114" i="1" s="1"/>
  <c r="AL114" i="1"/>
  <c r="H114" i="1" s="1"/>
  <c r="AM114" i="1"/>
  <c r="AN114" i="1"/>
  <c r="AO114" i="1"/>
  <c r="AP114" i="1" s="1"/>
  <c r="J114" i="1" s="1"/>
  <c r="AQ114" i="1" s="1"/>
  <c r="AT114" i="1"/>
  <c r="AU114" i="1"/>
  <c r="AX114" i="1" s="1"/>
  <c r="AW114" i="1"/>
  <c r="L115" i="1"/>
  <c r="N115" i="1"/>
  <c r="AK115" i="1"/>
  <c r="AM115" i="1"/>
  <c r="AN115" i="1"/>
  <c r="AO115" i="1"/>
  <c r="AT115" i="1"/>
  <c r="AU115" i="1" s="1"/>
  <c r="AX115" i="1" s="1"/>
  <c r="AW115" i="1"/>
  <c r="L116" i="1"/>
  <c r="N116" i="1"/>
  <c r="AK116" i="1"/>
  <c r="E116" i="1" s="1"/>
  <c r="BC116" i="1" s="1"/>
  <c r="AM116" i="1"/>
  <c r="AN116" i="1"/>
  <c r="AO116" i="1"/>
  <c r="AT116" i="1"/>
  <c r="AU116" i="1" s="1"/>
  <c r="AW116" i="1"/>
  <c r="H117" i="1"/>
  <c r="L117" i="1"/>
  <c r="N117" i="1"/>
  <c r="AK117" i="1"/>
  <c r="AL117" i="1" s="1"/>
  <c r="AM117" i="1"/>
  <c r="AN117" i="1"/>
  <c r="AO117" i="1"/>
  <c r="AT117" i="1"/>
  <c r="AU117" i="1" s="1"/>
  <c r="AW117" i="1"/>
  <c r="L118" i="1"/>
  <c r="N118" i="1"/>
  <c r="AK118" i="1"/>
  <c r="E118" i="1" s="1"/>
  <c r="AM118" i="1"/>
  <c r="AN118" i="1"/>
  <c r="AO118" i="1"/>
  <c r="AT118" i="1"/>
  <c r="AU118" i="1" s="1"/>
  <c r="AW118" i="1"/>
  <c r="E119" i="1"/>
  <c r="L119" i="1"/>
  <c r="N119" i="1"/>
  <c r="AK119" i="1"/>
  <c r="AL119" i="1"/>
  <c r="H119" i="1" s="1"/>
  <c r="AM119" i="1"/>
  <c r="AN119" i="1"/>
  <c r="AP119" i="1" s="1"/>
  <c r="J119" i="1" s="1"/>
  <c r="AQ119" i="1" s="1"/>
  <c r="AO119" i="1"/>
  <c r="AT119" i="1"/>
  <c r="AU119" i="1"/>
  <c r="AW119" i="1"/>
  <c r="L120" i="1"/>
  <c r="N120" i="1"/>
  <c r="AK120" i="1"/>
  <c r="AM120" i="1"/>
  <c r="AN120" i="1"/>
  <c r="AO120" i="1"/>
  <c r="AT120" i="1"/>
  <c r="AU120" i="1" s="1"/>
  <c r="AX120" i="1" s="1"/>
  <c r="AW120" i="1"/>
  <c r="E121" i="1"/>
  <c r="H121" i="1"/>
  <c r="L121" i="1"/>
  <c r="N121" i="1"/>
  <c r="AK121" i="1"/>
  <c r="AL121" i="1"/>
  <c r="AM121" i="1"/>
  <c r="AN121" i="1"/>
  <c r="AO121" i="1"/>
  <c r="AP121" i="1"/>
  <c r="J121" i="1" s="1"/>
  <c r="AQ121" i="1" s="1"/>
  <c r="AT121" i="1"/>
  <c r="AU121" i="1" s="1"/>
  <c r="AW121" i="1"/>
  <c r="BC121" i="1"/>
  <c r="E122" i="1"/>
  <c r="L122" i="1"/>
  <c r="N122" i="1"/>
  <c r="AK122" i="1"/>
  <c r="AL122" i="1" s="1"/>
  <c r="H122" i="1" s="1"/>
  <c r="AM122" i="1"/>
  <c r="AN122" i="1"/>
  <c r="AO122" i="1"/>
  <c r="AT122" i="1"/>
  <c r="AU122" i="1"/>
  <c r="AW122" i="1"/>
  <c r="AX122" i="1"/>
  <c r="L123" i="1"/>
  <c r="N123" i="1" s="1"/>
  <c r="AK123" i="1"/>
  <c r="E123" i="1" s="1"/>
  <c r="AL123" i="1"/>
  <c r="H123" i="1" s="1"/>
  <c r="AM123" i="1"/>
  <c r="AN123" i="1"/>
  <c r="AO123" i="1"/>
  <c r="AP123" i="1" s="1"/>
  <c r="J123" i="1" s="1"/>
  <c r="AQ123" i="1" s="1"/>
  <c r="AT123" i="1"/>
  <c r="AU123" i="1" s="1"/>
  <c r="AW123" i="1"/>
  <c r="L124" i="1"/>
  <c r="N124" i="1"/>
  <c r="AK124" i="1"/>
  <c r="E124" i="1" s="1"/>
  <c r="AL124" i="1"/>
  <c r="H124" i="1" s="1"/>
  <c r="AM124" i="1"/>
  <c r="AN124" i="1"/>
  <c r="AO124" i="1"/>
  <c r="AT124" i="1"/>
  <c r="AU124" i="1" s="1"/>
  <c r="AX124" i="1" s="1"/>
  <c r="AW124" i="1"/>
  <c r="L125" i="1"/>
  <c r="N125" i="1" s="1"/>
  <c r="AK125" i="1"/>
  <c r="E125" i="1" s="1"/>
  <c r="AM125" i="1"/>
  <c r="AN125" i="1"/>
  <c r="AO125" i="1"/>
  <c r="AT125" i="1"/>
  <c r="AU125" i="1" s="1"/>
  <c r="AW125" i="1"/>
  <c r="AX125" i="1"/>
  <c r="L126" i="1"/>
  <c r="N126" i="1"/>
  <c r="AK126" i="1"/>
  <c r="AL126" i="1" s="1"/>
  <c r="AM126" i="1"/>
  <c r="AN126" i="1"/>
  <c r="AO126" i="1"/>
  <c r="AT126" i="1"/>
  <c r="AU126" i="1" s="1"/>
  <c r="AX126" i="1" s="1"/>
  <c r="AW126" i="1"/>
  <c r="L127" i="1"/>
  <c r="N127" i="1" s="1"/>
  <c r="AK127" i="1"/>
  <c r="E127" i="1" s="1"/>
  <c r="AM127" i="1"/>
  <c r="AN127" i="1"/>
  <c r="AO127" i="1"/>
  <c r="AT127" i="1"/>
  <c r="AU127" i="1"/>
  <c r="AW127" i="1"/>
  <c r="E128" i="1"/>
  <c r="L128" i="1"/>
  <c r="N128" i="1" s="1"/>
  <c r="AK128" i="1"/>
  <c r="AL128" i="1"/>
  <c r="H128" i="1" s="1"/>
  <c r="AM128" i="1"/>
  <c r="AN128" i="1"/>
  <c r="AO128" i="1"/>
  <c r="AT128" i="1"/>
  <c r="AU128" i="1" s="1"/>
  <c r="AX128" i="1" s="1"/>
  <c r="AW128" i="1"/>
  <c r="I105" i="1" l="1"/>
  <c r="AR105" i="1"/>
  <c r="AS105" i="1" s="1"/>
  <c r="AV105" i="1" s="1"/>
  <c r="F105" i="1" s="1"/>
  <c r="AY105" i="1" s="1"/>
  <c r="G105" i="1" s="1"/>
  <c r="BA105" i="1" s="1"/>
  <c r="BC114" i="1"/>
  <c r="BC65" i="1"/>
  <c r="AX110" i="1"/>
  <c r="BC34" i="1"/>
  <c r="E85" i="1"/>
  <c r="BC85" i="1" s="1"/>
  <c r="E59" i="1"/>
  <c r="BC59" i="1" s="1"/>
  <c r="AX52" i="1"/>
  <c r="BC32" i="1"/>
  <c r="AP122" i="1"/>
  <c r="J122" i="1" s="1"/>
  <c r="AQ122" i="1" s="1"/>
  <c r="AX75" i="1"/>
  <c r="AP65" i="1"/>
  <c r="J65" i="1" s="1"/>
  <c r="AQ65" i="1" s="1"/>
  <c r="AR65" i="1" s="1"/>
  <c r="AS65" i="1" s="1"/>
  <c r="AV65" i="1" s="1"/>
  <c r="F65" i="1" s="1"/>
  <c r="AX53" i="1"/>
  <c r="AX40" i="1"/>
  <c r="AX28" i="1"/>
  <c r="AP97" i="1"/>
  <c r="J97" i="1" s="1"/>
  <c r="AQ97" i="1" s="1"/>
  <c r="AX92" i="1"/>
  <c r="BC91" i="1"/>
  <c r="AP83" i="1"/>
  <c r="J83" i="1" s="1"/>
  <c r="AQ83" i="1" s="1"/>
  <c r="AX59" i="1"/>
  <c r="AP57" i="1"/>
  <c r="J57" i="1" s="1"/>
  <c r="AQ57" i="1" s="1"/>
  <c r="AP47" i="1"/>
  <c r="J47" i="1" s="1"/>
  <c r="AQ47" i="1" s="1"/>
  <c r="BB47" i="1" s="1"/>
  <c r="BD47" i="1" s="1"/>
  <c r="AX38" i="1"/>
  <c r="AX30" i="1"/>
  <c r="E117" i="1"/>
  <c r="BC117" i="1" s="1"/>
  <c r="AL111" i="1"/>
  <c r="AP111" i="1" s="1"/>
  <c r="J111" i="1" s="1"/>
  <c r="AQ111" i="1" s="1"/>
  <c r="BC101" i="1"/>
  <c r="AP89" i="1"/>
  <c r="J89" i="1" s="1"/>
  <c r="AQ89" i="1" s="1"/>
  <c r="AR89" i="1" s="1"/>
  <c r="AS89" i="1" s="1"/>
  <c r="AV89" i="1" s="1"/>
  <c r="F89" i="1" s="1"/>
  <c r="AY89" i="1" s="1"/>
  <c r="G89" i="1" s="1"/>
  <c r="AL49" i="1"/>
  <c r="AP49" i="1" s="1"/>
  <c r="J49" i="1" s="1"/>
  <c r="AQ49" i="1" s="1"/>
  <c r="BC22" i="1"/>
  <c r="AX80" i="1"/>
  <c r="AX46" i="1"/>
  <c r="E34" i="1"/>
  <c r="BE41" i="1" s="1"/>
  <c r="AX13" i="1"/>
  <c r="AP45" i="1"/>
  <c r="J45" i="1" s="1"/>
  <c r="AQ45" i="1" s="1"/>
  <c r="AP128" i="1"/>
  <c r="J128" i="1" s="1"/>
  <c r="AQ128" i="1" s="1"/>
  <c r="AP126" i="1"/>
  <c r="J126" i="1" s="1"/>
  <c r="AQ126" i="1" s="1"/>
  <c r="BC119" i="1"/>
  <c r="AP59" i="1"/>
  <c r="J59" i="1" s="1"/>
  <c r="AQ59" i="1" s="1"/>
  <c r="AX118" i="1"/>
  <c r="AP92" i="1"/>
  <c r="J92" i="1" s="1"/>
  <c r="AQ92" i="1" s="1"/>
  <c r="AR92" i="1" s="1"/>
  <c r="AS92" i="1" s="1"/>
  <c r="AV92" i="1" s="1"/>
  <c r="F92" i="1" s="1"/>
  <c r="AY92" i="1" s="1"/>
  <c r="G92" i="1" s="1"/>
  <c r="BA92" i="1" s="1"/>
  <c r="AX66" i="1"/>
  <c r="BC53" i="1"/>
  <c r="AP36" i="1"/>
  <c r="J36" i="1" s="1"/>
  <c r="AQ36" i="1" s="1"/>
  <c r="AR36" i="1" s="1"/>
  <c r="AS36" i="1" s="1"/>
  <c r="AV36" i="1" s="1"/>
  <c r="F36" i="1" s="1"/>
  <c r="AY36" i="1" s="1"/>
  <c r="G36" i="1" s="1"/>
  <c r="BA36" i="1" s="1"/>
  <c r="AP34" i="1"/>
  <c r="J34" i="1" s="1"/>
  <c r="AQ34" i="1" s="1"/>
  <c r="BC14" i="1"/>
  <c r="AX108" i="1"/>
  <c r="AX106" i="1"/>
  <c r="AL40" i="1"/>
  <c r="H40" i="1" s="1"/>
  <c r="AX19" i="1"/>
  <c r="AX23" i="1"/>
  <c r="AX56" i="1"/>
  <c r="BC125" i="1"/>
  <c r="AL82" i="1"/>
  <c r="H82" i="1" s="1"/>
  <c r="AL72" i="1"/>
  <c r="H72" i="1" s="1"/>
  <c r="AP54" i="1"/>
  <c r="J54" i="1" s="1"/>
  <c r="AQ54" i="1" s="1"/>
  <c r="AP37" i="1"/>
  <c r="J37" i="1" s="1"/>
  <c r="AQ37" i="1" s="1"/>
  <c r="AX82" i="1"/>
  <c r="AX98" i="1"/>
  <c r="AP82" i="1"/>
  <c r="J82" i="1" s="1"/>
  <c r="AQ82" i="1" s="1"/>
  <c r="AR82" i="1" s="1"/>
  <c r="AS82" i="1" s="1"/>
  <c r="AV82" i="1" s="1"/>
  <c r="F82" i="1" s="1"/>
  <c r="AY82" i="1" s="1"/>
  <c r="G82" i="1" s="1"/>
  <c r="AX35" i="1"/>
  <c r="AP64" i="1"/>
  <c r="J64" i="1" s="1"/>
  <c r="AQ64" i="1" s="1"/>
  <c r="I64" i="1" s="1"/>
  <c r="AX54" i="1"/>
  <c r="AL127" i="1"/>
  <c r="AX117" i="1"/>
  <c r="E110" i="1"/>
  <c r="BC110" i="1" s="1"/>
  <c r="E90" i="1"/>
  <c r="BC90" i="1" s="1"/>
  <c r="AP88" i="1"/>
  <c r="J88" i="1" s="1"/>
  <c r="AQ88" i="1" s="1"/>
  <c r="I88" i="1" s="1"/>
  <c r="E68" i="1"/>
  <c r="AL64" i="1"/>
  <c r="H64" i="1" s="1"/>
  <c r="AL58" i="1"/>
  <c r="H58" i="1" s="1"/>
  <c r="AL35" i="1"/>
  <c r="AL29" i="1"/>
  <c r="H29" i="1" s="1"/>
  <c r="BC97" i="1"/>
  <c r="AX93" i="1"/>
  <c r="BC89" i="1"/>
  <c r="BA69" i="1"/>
  <c r="BC64" i="1"/>
  <c r="BC58" i="1"/>
  <c r="BC27" i="1"/>
  <c r="BC13" i="1"/>
  <c r="AX74" i="1"/>
  <c r="AX29" i="1"/>
  <c r="AX58" i="1"/>
  <c r="AX119" i="1"/>
  <c r="AP107" i="1"/>
  <c r="J107" i="1" s="1"/>
  <c r="AQ107" i="1" s="1"/>
  <c r="AR107" i="1" s="1"/>
  <c r="AS107" i="1" s="1"/>
  <c r="AV107" i="1" s="1"/>
  <c r="F107" i="1" s="1"/>
  <c r="BB89" i="1"/>
  <c r="BD89" i="1" s="1"/>
  <c r="AX73" i="1"/>
  <c r="AX71" i="1"/>
  <c r="AL62" i="1"/>
  <c r="BC29" i="1"/>
  <c r="AX22" i="1"/>
  <c r="AP19" i="1"/>
  <c r="J19" i="1" s="1"/>
  <c r="AQ19" i="1" s="1"/>
  <c r="AR19" i="1" s="1"/>
  <c r="AS19" i="1" s="1"/>
  <c r="AV19" i="1" s="1"/>
  <c r="F19" i="1" s="1"/>
  <c r="AY19" i="1" s="1"/>
  <c r="G19" i="1" s="1"/>
  <c r="AX86" i="1"/>
  <c r="AX121" i="1"/>
  <c r="AX33" i="1"/>
  <c r="BC37" i="1"/>
  <c r="AL31" i="1"/>
  <c r="H31" i="1" s="1"/>
  <c r="AP20" i="1"/>
  <c r="J20" i="1" s="1"/>
  <c r="AQ20" i="1" s="1"/>
  <c r="AR20" i="1" s="1"/>
  <c r="AS20" i="1" s="1"/>
  <c r="AV20" i="1" s="1"/>
  <c r="F20" i="1" s="1"/>
  <c r="AY20" i="1" s="1"/>
  <c r="G20" i="1" s="1"/>
  <c r="BC128" i="1"/>
  <c r="AX127" i="1"/>
  <c r="AX84" i="1"/>
  <c r="BC68" i="1"/>
  <c r="AP101" i="1"/>
  <c r="J101" i="1" s="1"/>
  <c r="AQ101" i="1" s="1"/>
  <c r="I101" i="1" s="1"/>
  <c r="I123" i="1"/>
  <c r="AR123" i="1"/>
  <c r="AS123" i="1" s="1"/>
  <c r="AV123" i="1" s="1"/>
  <c r="F123" i="1" s="1"/>
  <c r="AY123" i="1" s="1"/>
  <c r="G123" i="1" s="1"/>
  <c r="I119" i="1"/>
  <c r="AR119" i="1"/>
  <c r="AS119" i="1" s="1"/>
  <c r="AV119" i="1" s="1"/>
  <c r="F119" i="1" s="1"/>
  <c r="AY119" i="1" s="1"/>
  <c r="G119" i="1" s="1"/>
  <c r="AR97" i="1"/>
  <c r="AS97" i="1" s="1"/>
  <c r="AV97" i="1" s="1"/>
  <c r="F97" i="1" s="1"/>
  <c r="AY97" i="1" s="1"/>
  <c r="G97" i="1" s="1"/>
  <c r="I97" i="1"/>
  <c r="BB97" i="1"/>
  <c r="BD97" i="1" s="1"/>
  <c r="I83" i="1"/>
  <c r="AR83" i="1"/>
  <c r="AS83" i="1" s="1"/>
  <c r="AV83" i="1" s="1"/>
  <c r="F83" i="1" s="1"/>
  <c r="AY83" i="1" s="1"/>
  <c r="G83" i="1" s="1"/>
  <c r="AR70" i="1"/>
  <c r="AS70" i="1" s="1"/>
  <c r="AV70" i="1" s="1"/>
  <c r="F70" i="1" s="1"/>
  <c r="AY70" i="1" s="1"/>
  <c r="G70" i="1" s="1"/>
  <c r="I70" i="1"/>
  <c r="I90" i="1"/>
  <c r="AR90" i="1"/>
  <c r="AS90" i="1" s="1"/>
  <c r="AV90" i="1" s="1"/>
  <c r="F90" i="1" s="1"/>
  <c r="AY90" i="1" s="1"/>
  <c r="G90" i="1" s="1"/>
  <c r="I45" i="1"/>
  <c r="AR45" i="1"/>
  <c r="AS45" i="1" s="1"/>
  <c r="AV45" i="1" s="1"/>
  <c r="F45" i="1" s="1"/>
  <c r="AY45" i="1" s="1"/>
  <c r="G45" i="1" s="1"/>
  <c r="AR128" i="1"/>
  <c r="AS128" i="1" s="1"/>
  <c r="AV128" i="1" s="1"/>
  <c r="F128" i="1" s="1"/>
  <c r="AY128" i="1" s="1"/>
  <c r="G128" i="1" s="1"/>
  <c r="I128" i="1"/>
  <c r="I126" i="1"/>
  <c r="AR126" i="1"/>
  <c r="AS126" i="1" s="1"/>
  <c r="AV126" i="1" s="1"/>
  <c r="F126" i="1" s="1"/>
  <c r="AY126" i="1" s="1"/>
  <c r="BC111" i="1"/>
  <c r="AR59" i="1"/>
  <c r="AS59" i="1" s="1"/>
  <c r="AV59" i="1" s="1"/>
  <c r="F59" i="1" s="1"/>
  <c r="AY59" i="1" s="1"/>
  <c r="I59" i="1"/>
  <c r="AR121" i="1"/>
  <c r="AS121" i="1" s="1"/>
  <c r="AV121" i="1" s="1"/>
  <c r="F121" i="1" s="1"/>
  <c r="AY121" i="1" s="1"/>
  <c r="G121" i="1" s="1"/>
  <c r="I121" i="1"/>
  <c r="I86" i="1"/>
  <c r="AR86" i="1"/>
  <c r="AS86" i="1" s="1"/>
  <c r="AV86" i="1" s="1"/>
  <c r="F86" i="1" s="1"/>
  <c r="AY86" i="1" s="1"/>
  <c r="G86" i="1" s="1"/>
  <c r="I37" i="1"/>
  <c r="AR37" i="1"/>
  <c r="AS37" i="1" s="1"/>
  <c r="AV37" i="1" s="1"/>
  <c r="F37" i="1" s="1"/>
  <c r="AY37" i="1" s="1"/>
  <c r="G37" i="1" s="1"/>
  <c r="BA89" i="1"/>
  <c r="AZ89" i="1"/>
  <c r="BC118" i="1"/>
  <c r="AR98" i="1"/>
  <c r="AS98" i="1" s="1"/>
  <c r="AV98" i="1" s="1"/>
  <c r="F98" i="1" s="1"/>
  <c r="AY98" i="1" s="1"/>
  <c r="I98" i="1"/>
  <c r="I93" i="1"/>
  <c r="AR93" i="1"/>
  <c r="AS93" i="1" s="1"/>
  <c r="AV93" i="1" s="1"/>
  <c r="F93" i="1" s="1"/>
  <c r="AY93" i="1" s="1"/>
  <c r="G93" i="1" s="1"/>
  <c r="AP76" i="1"/>
  <c r="J76" i="1" s="1"/>
  <c r="AQ76" i="1" s="1"/>
  <c r="H76" i="1"/>
  <c r="BC62" i="1"/>
  <c r="AR41" i="1"/>
  <c r="AS41" i="1" s="1"/>
  <c r="AV41" i="1" s="1"/>
  <c r="F41" i="1" s="1"/>
  <c r="AY41" i="1" s="1"/>
  <c r="G41" i="1" s="1"/>
  <c r="I41" i="1"/>
  <c r="AR101" i="1"/>
  <c r="AS101" i="1" s="1"/>
  <c r="AV101" i="1" s="1"/>
  <c r="F101" i="1" s="1"/>
  <c r="AY101" i="1" s="1"/>
  <c r="G101" i="1" s="1"/>
  <c r="BC76" i="1"/>
  <c r="BC71" i="1"/>
  <c r="I55" i="1"/>
  <c r="AR55" i="1"/>
  <c r="AS55" i="1" s="1"/>
  <c r="AV55" i="1" s="1"/>
  <c r="F55" i="1" s="1"/>
  <c r="AY55" i="1" s="1"/>
  <c r="G55" i="1" s="1"/>
  <c r="AR47" i="1"/>
  <c r="AS47" i="1" s="1"/>
  <c r="AV47" i="1" s="1"/>
  <c r="F47" i="1" s="1"/>
  <c r="AY47" i="1" s="1"/>
  <c r="G47" i="1" s="1"/>
  <c r="I47" i="1"/>
  <c r="AP91" i="1"/>
  <c r="J91" i="1" s="1"/>
  <c r="AQ91" i="1" s="1"/>
  <c r="BC83" i="1"/>
  <c r="BB128" i="1"/>
  <c r="I110" i="1"/>
  <c r="AR110" i="1"/>
  <c r="AS110" i="1" s="1"/>
  <c r="AV110" i="1" s="1"/>
  <c r="F110" i="1" s="1"/>
  <c r="AY110" i="1" s="1"/>
  <c r="I89" i="1"/>
  <c r="E67" i="1"/>
  <c r="BE76" i="1" s="1"/>
  <c r="AL67" i="1"/>
  <c r="AR54" i="1"/>
  <c r="AS54" i="1" s="1"/>
  <c r="AV54" i="1" s="1"/>
  <c r="F54" i="1" s="1"/>
  <c r="AY54" i="1" s="1"/>
  <c r="G54" i="1" s="1"/>
  <c r="I54" i="1"/>
  <c r="BB73" i="1"/>
  <c r="I73" i="1"/>
  <c r="BC39" i="1"/>
  <c r="H35" i="1"/>
  <c r="BB105" i="1"/>
  <c r="AL103" i="1"/>
  <c r="E103" i="1"/>
  <c r="BC102" i="1"/>
  <c r="AL81" i="1"/>
  <c r="AP81" i="1" s="1"/>
  <c r="J81" i="1" s="1"/>
  <c r="AQ81" i="1" s="1"/>
  <c r="AP62" i="1"/>
  <c r="J62" i="1" s="1"/>
  <c r="AQ62" i="1" s="1"/>
  <c r="BC35" i="1"/>
  <c r="E33" i="1"/>
  <c r="AL33" i="1"/>
  <c r="BC19" i="1"/>
  <c r="I15" i="1"/>
  <c r="AR15" i="1"/>
  <c r="AS15" i="1" s="1"/>
  <c r="AV15" i="1" s="1"/>
  <c r="F15" i="1" s="1"/>
  <c r="AY15" i="1" s="1"/>
  <c r="G15" i="1" s="1"/>
  <c r="H62" i="1"/>
  <c r="BB126" i="1"/>
  <c r="I99" i="1"/>
  <c r="AR66" i="1"/>
  <c r="AS66" i="1" s="1"/>
  <c r="AV66" i="1" s="1"/>
  <c r="F66" i="1" s="1"/>
  <c r="AY66" i="1" s="1"/>
  <c r="G66" i="1" s="1"/>
  <c r="I66" i="1"/>
  <c r="BC54" i="1"/>
  <c r="H49" i="1"/>
  <c r="BC107" i="1"/>
  <c r="BC72" i="1"/>
  <c r="AP33" i="1"/>
  <c r="J33" i="1" s="1"/>
  <c r="AQ33" i="1" s="1"/>
  <c r="E109" i="1"/>
  <c r="AL109" i="1"/>
  <c r="AX62" i="1"/>
  <c r="BC123" i="1"/>
  <c r="AZ105" i="1"/>
  <c r="BC86" i="1"/>
  <c r="BC81" i="1"/>
  <c r="AL125" i="1"/>
  <c r="BC122" i="1"/>
  <c r="AL118" i="1"/>
  <c r="AP118" i="1" s="1"/>
  <c r="J118" i="1" s="1"/>
  <c r="AQ118" i="1" s="1"/>
  <c r="AR114" i="1"/>
  <c r="AS114" i="1" s="1"/>
  <c r="AV114" i="1" s="1"/>
  <c r="F114" i="1" s="1"/>
  <c r="AY114" i="1" s="1"/>
  <c r="G114" i="1" s="1"/>
  <c r="H107" i="1"/>
  <c r="BC70" i="1"/>
  <c r="AP68" i="1"/>
  <c r="J68" i="1" s="1"/>
  <c r="AQ68" i="1" s="1"/>
  <c r="H126" i="1"/>
  <c r="I122" i="1"/>
  <c r="AR122" i="1"/>
  <c r="AS122" i="1" s="1"/>
  <c r="AV122" i="1" s="1"/>
  <c r="F122" i="1" s="1"/>
  <c r="AY122" i="1" s="1"/>
  <c r="G122" i="1" s="1"/>
  <c r="H101" i="1"/>
  <c r="BC99" i="1"/>
  <c r="H88" i="1"/>
  <c r="H71" i="1"/>
  <c r="H41" i="1"/>
  <c r="BC127" i="1"/>
  <c r="I63" i="1"/>
  <c r="AR63" i="1"/>
  <c r="AS63" i="1" s="1"/>
  <c r="AV63" i="1" s="1"/>
  <c r="F63" i="1" s="1"/>
  <c r="AL108" i="1"/>
  <c r="E108" i="1"/>
  <c r="BB99" i="1"/>
  <c r="BC93" i="1"/>
  <c r="H36" i="1"/>
  <c r="N104" i="1"/>
  <c r="BC104" i="1" s="1"/>
  <c r="AP104" i="1"/>
  <c r="J104" i="1" s="1"/>
  <c r="AQ104" i="1" s="1"/>
  <c r="H93" i="1"/>
  <c r="BB93" i="1"/>
  <c r="H47" i="1"/>
  <c r="BA32" i="1"/>
  <c r="AZ32" i="1"/>
  <c r="AR106" i="1"/>
  <c r="AS106" i="1" s="1"/>
  <c r="AV106" i="1" s="1"/>
  <c r="F106" i="1" s="1"/>
  <c r="AY106" i="1" s="1"/>
  <c r="G106" i="1" s="1"/>
  <c r="BA99" i="1"/>
  <c r="H55" i="1"/>
  <c r="BC36" i="1"/>
  <c r="I13" i="1"/>
  <c r="AR13" i="1"/>
  <c r="AS13" i="1" s="1"/>
  <c r="AV13" i="1" s="1"/>
  <c r="F13" i="1" s="1"/>
  <c r="AY13" i="1" s="1"/>
  <c r="G13" i="1" s="1"/>
  <c r="I114" i="1"/>
  <c r="BD105" i="1"/>
  <c r="E88" i="1"/>
  <c r="I19" i="1"/>
  <c r="AP16" i="1"/>
  <c r="J16" i="1" s="1"/>
  <c r="AQ16" i="1" s="1"/>
  <c r="E16" i="1"/>
  <c r="BE24" i="1" s="1"/>
  <c r="AL16" i="1"/>
  <c r="BC79" i="1"/>
  <c r="AP72" i="1"/>
  <c r="J72" i="1" s="1"/>
  <c r="AQ72" i="1" s="1"/>
  <c r="I69" i="1"/>
  <c r="E28" i="1"/>
  <c r="AL28" i="1"/>
  <c r="AP28" i="1" s="1"/>
  <c r="J28" i="1" s="1"/>
  <c r="AQ28" i="1" s="1"/>
  <c r="I79" i="1"/>
  <c r="AR79" i="1"/>
  <c r="AS79" i="1" s="1"/>
  <c r="AV79" i="1" s="1"/>
  <c r="F79" i="1" s="1"/>
  <c r="AY79" i="1" s="1"/>
  <c r="G79" i="1" s="1"/>
  <c r="AX85" i="1"/>
  <c r="AL120" i="1"/>
  <c r="E120" i="1"/>
  <c r="E100" i="1"/>
  <c r="AR57" i="1"/>
  <c r="AS57" i="1" s="1"/>
  <c r="AV57" i="1" s="1"/>
  <c r="F57" i="1" s="1"/>
  <c r="AY57" i="1" s="1"/>
  <c r="G57" i="1" s="1"/>
  <c r="I57" i="1"/>
  <c r="AX123" i="1"/>
  <c r="AP124" i="1"/>
  <c r="J124" i="1" s="1"/>
  <c r="AQ124" i="1" s="1"/>
  <c r="AP117" i="1"/>
  <c r="J117" i="1" s="1"/>
  <c r="AQ117" i="1" s="1"/>
  <c r="AL116" i="1"/>
  <c r="AP116" i="1" s="1"/>
  <c r="J116" i="1" s="1"/>
  <c r="AQ116" i="1" s="1"/>
  <c r="H83" i="1"/>
  <c r="E48" i="1"/>
  <c r="AL48" i="1"/>
  <c r="H39" i="1"/>
  <c r="E126" i="1"/>
  <c r="H70" i="1"/>
  <c r="H59" i="1"/>
  <c r="N52" i="1"/>
  <c r="BC52" i="1" s="1"/>
  <c r="AP52" i="1"/>
  <c r="J52" i="1" s="1"/>
  <c r="AQ52" i="1" s="1"/>
  <c r="AP40" i="1"/>
  <c r="J40" i="1" s="1"/>
  <c r="AQ40" i="1" s="1"/>
  <c r="AL30" i="1"/>
  <c r="AP30" i="1" s="1"/>
  <c r="J30" i="1" s="1"/>
  <c r="AQ30" i="1" s="1"/>
  <c r="H90" i="1"/>
  <c r="AL80" i="1"/>
  <c r="E80" i="1"/>
  <c r="BE93" i="1" s="1"/>
  <c r="AP71" i="1"/>
  <c r="J71" i="1" s="1"/>
  <c r="AQ71" i="1" s="1"/>
  <c r="AX65" i="1"/>
  <c r="BC30" i="1"/>
  <c r="AX64" i="1"/>
  <c r="E23" i="1"/>
  <c r="AL23" i="1"/>
  <c r="AL115" i="1"/>
  <c r="E115" i="1"/>
  <c r="BE128" i="1" s="1"/>
  <c r="AX111" i="1"/>
  <c r="H106" i="1"/>
  <c r="H34" i="1"/>
  <c r="AX101" i="1"/>
  <c r="AX99" i="1"/>
  <c r="AP85" i="1"/>
  <c r="J85" i="1" s="1"/>
  <c r="AQ85" i="1" s="1"/>
  <c r="E84" i="1"/>
  <c r="AL84" i="1"/>
  <c r="AP84" i="1" s="1"/>
  <c r="J84" i="1" s="1"/>
  <c r="AQ84" i="1" s="1"/>
  <c r="BC31" i="1"/>
  <c r="AX27" i="1"/>
  <c r="AP87" i="1"/>
  <c r="J87" i="1" s="1"/>
  <c r="AQ87" i="1" s="1"/>
  <c r="AL74" i="1"/>
  <c r="AP74" i="1" s="1"/>
  <c r="J74" i="1" s="1"/>
  <c r="AQ74" i="1" s="1"/>
  <c r="BC55" i="1"/>
  <c r="BC24" i="1"/>
  <c r="BC74" i="1"/>
  <c r="AL56" i="1"/>
  <c r="E56" i="1"/>
  <c r="N50" i="1"/>
  <c r="BC50" i="1" s="1"/>
  <c r="AP50" i="1"/>
  <c r="J50" i="1" s="1"/>
  <c r="AQ50" i="1" s="1"/>
  <c r="I32" i="1"/>
  <c r="BB32" i="1"/>
  <c r="BD32" i="1" s="1"/>
  <c r="BC124" i="1"/>
  <c r="AX109" i="1"/>
  <c r="AP102" i="1"/>
  <c r="J102" i="1" s="1"/>
  <c r="AQ102" i="1" s="1"/>
  <c r="AP22" i="1"/>
  <c r="J22" i="1" s="1"/>
  <c r="AQ22" i="1" s="1"/>
  <c r="BC20" i="1"/>
  <c r="AP100" i="1"/>
  <c r="J100" i="1" s="1"/>
  <c r="AQ100" i="1" s="1"/>
  <c r="H87" i="1"/>
  <c r="H85" i="1"/>
  <c r="BC66" i="1"/>
  <c r="E46" i="1"/>
  <c r="BE59" i="1" s="1"/>
  <c r="AL46" i="1"/>
  <c r="AP46" i="1" s="1"/>
  <c r="J46" i="1" s="1"/>
  <c r="AQ46" i="1" s="1"/>
  <c r="AP27" i="1"/>
  <c r="J27" i="1" s="1"/>
  <c r="AQ27" i="1" s="1"/>
  <c r="H24" i="1"/>
  <c r="H18" i="1"/>
  <c r="AX116" i="1"/>
  <c r="BC87" i="1"/>
  <c r="E75" i="1"/>
  <c r="AL75" i="1"/>
  <c r="AP75" i="1" s="1"/>
  <c r="J75" i="1" s="1"/>
  <c r="AQ75" i="1" s="1"/>
  <c r="E38" i="1"/>
  <c r="AL38" i="1"/>
  <c r="BC18" i="1"/>
  <c r="E98" i="1"/>
  <c r="BE111" i="1" s="1"/>
  <c r="E73" i="1"/>
  <c r="G73" i="1" s="1"/>
  <c r="BB69" i="1"/>
  <c r="BD69" i="1" s="1"/>
  <c r="AP39" i="1"/>
  <c r="J39" i="1" s="1"/>
  <c r="AQ39" i="1" s="1"/>
  <c r="BC40" i="1"/>
  <c r="AP35" i="1"/>
  <c r="J35" i="1" s="1"/>
  <c r="AQ35" i="1" s="1"/>
  <c r="AP24" i="1"/>
  <c r="J24" i="1" s="1"/>
  <c r="AQ24" i="1" s="1"/>
  <c r="E21" i="1"/>
  <c r="AL21" i="1"/>
  <c r="BC15" i="1"/>
  <c r="AX81" i="1"/>
  <c r="AX57" i="1"/>
  <c r="AX47" i="1"/>
  <c r="AP58" i="1"/>
  <c r="J58" i="1" s="1"/>
  <c r="AQ58" i="1" s="1"/>
  <c r="AL53" i="1"/>
  <c r="AP14" i="1"/>
  <c r="J14" i="1" s="1"/>
  <c r="AQ14" i="1" s="1"/>
  <c r="H13" i="1"/>
  <c r="H66" i="1"/>
  <c r="H54" i="1"/>
  <c r="AX39" i="1"/>
  <c r="AP18" i="1"/>
  <c r="J18" i="1" s="1"/>
  <c r="AQ18" i="1" s="1"/>
  <c r="AP17" i="1"/>
  <c r="J17" i="1" s="1"/>
  <c r="AQ17" i="1" s="1"/>
  <c r="E51" i="1"/>
  <c r="AL51" i="1"/>
  <c r="AP51" i="1" s="1"/>
  <c r="J51" i="1" s="1"/>
  <c r="AQ51" i="1" s="1"/>
  <c r="AY107" i="1" l="1"/>
  <c r="G107" i="1" s="1"/>
  <c r="BB107" i="1"/>
  <c r="BD107" i="1" s="1"/>
  <c r="AR111" i="1"/>
  <c r="AS111" i="1" s="1"/>
  <c r="AV111" i="1" s="1"/>
  <c r="F111" i="1" s="1"/>
  <c r="AY111" i="1" s="1"/>
  <c r="G111" i="1" s="1"/>
  <c r="I111" i="1"/>
  <c r="AR49" i="1"/>
  <c r="AS49" i="1" s="1"/>
  <c r="AV49" i="1" s="1"/>
  <c r="F49" i="1" s="1"/>
  <c r="AY49" i="1" s="1"/>
  <c r="G49" i="1" s="1"/>
  <c r="I49" i="1"/>
  <c r="BB49" i="1"/>
  <c r="BD49" i="1" s="1"/>
  <c r="AY65" i="1"/>
  <c r="G65" i="1" s="1"/>
  <c r="AZ65" i="1" s="1"/>
  <c r="BB65" i="1"/>
  <c r="BD65" i="1" s="1"/>
  <c r="AR64" i="1"/>
  <c r="AS64" i="1" s="1"/>
  <c r="AV64" i="1" s="1"/>
  <c r="F64" i="1" s="1"/>
  <c r="AY64" i="1" s="1"/>
  <c r="G64" i="1" s="1"/>
  <c r="AZ64" i="1" s="1"/>
  <c r="AZ36" i="1"/>
  <c r="BB20" i="1"/>
  <c r="BD20" i="1" s="1"/>
  <c r="I36" i="1"/>
  <c r="I82" i="1"/>
  <c r="I20" i="1"/>
  <c r="G59" i="1"/>
  <c r="AZ59" i="1" s="1"/>
  <c r="BB92" i="1"/>
  <c r="BD92" i="1" s="1"/>
  <c r="BD54" i="1"/>
  <c r="BD93" i="1"/>
  <c r="AZ92" i="1"/>
  <c r="AP29" i="1"/>
  <c r="J29" i="1" s="1"/>
  <c r="AQ29" i="1" s="1"/>
  <c r="BB36" i="1"/>
  <c r="BD99" i="1"/>
  <c r="BB59" i="1"/>
  <c r="BD59" i="1" s="1"/>
  <c r="AR88" i="1"/>
  <c r="AS88" i="1" s="1"/>
  <c r="AV88" i="1" s="1"/>
  <c r="F88" i="1" s="1"/>
  <c r="AY88" i="1" s="1"/>
  <c r="G88" i="1" s="1"/>
  <c r="AP31" i="1"/>
  <c r="J31" i="1" s="1"/>
  <c r="AQ31" i="1" s="1"/>
  <c r="I107" i="1"/>
  <c r="BB114" i="1"/>
  <c r="BD114" i="1" s="1"/>
  <c r="BB70" i="1"/>
  <c r="BD70" i="1" s="1"/>
  <c r="BD36" i="1"/>
  <c r="I92" i="1"/>
  <c r="I34" i="1"/>
  <c r="AR34" i="1"/>
  <c r="AS34" i="1" s="1"/>
  <c r="AV34" i="1" s="1"/>
  <c r="F34" i="1" s="1"/>
  <c r="AY34" i="1" s="1"/>
  <c r="G34" i="1" s="1"/>
  <c r="G110" i="1"/>
  <c r="H111" i="1"/>
  <c r="BB86" i="1"/>
  <c r="BD86" i="1" s="1"/>
  <c r="BB54" i="1"/>
  <c r="BB111" i="1"/>
  <c r="BD111" i="1" s="1"/>
  <c r="BD128" i="1"/>
  <c r="AP127" i="1"/>
  <c r="J127" i="1" s="1"/>
  <c r="AQ127" i="1" s="1"/>
  <c r="I65" i="1"/>
  <c r="H127" i="1"/>
  <c r="BB41" i="1"/>
  <c r="BD41" i="1" s="1"/>
  <c r="I74" i="1"/>
  <c r="AR74" i="1"/>
  <c r="AS74" i="1" s="1"/>
  <c r="AV74" i="1" s="1"/>
  <c r="F74" i="1" s="1"/>
  <c r="AY74" i="1" s="1"/>
  <c r="G74" i="1" s="1"/>
  <c r="AR51" i="1"/>
  <c r="AS51" i="1" s="1"/>
  <c r="AV51" i="1" s="1"/>
  <c r="F51" i="1" s="1"/>
  <c r="AY51" i="1" s="1"/>
  <c r="G51" i="1" s="1"/>
  <c r="I51" i="1"/>
  <c r="I28" i="1"/>
  <c r="AR28" i="1"/>
  <c r="AS28" i="1" s="1"/>
  <c r="AV28" i="1" s="1"/>
  <c r="F28" i="1" s="1"/>
  <c r="AY28" i="1" s="1"/>
  <c r="G28" i="1" s="1"/>
  <c r="BB62" i="1"/>
  <c r="BD62" i="1" s="1"/>
  <c r="AR118" i="1"/>
  <c r="AS118" i="1" s="1"/>
  <c r="AV118" i="1" s="1"/>
  <c r="F118" i="1" s="1"/>
  <c r="AY118" i="1" s="1"/>
  <c r="G118" i="1" s="1"/>
  <c r="I118" i="1"/>
  <c r="AR81" i="1"/>
  <c r="AS81" i="1" s="1"/>
  <c r="AV81" i="1" s="1"/>
  <c r="F81" i="1" s="1"/>
  <c r="AY81" i="1" s="1"/>
  <c r="G81" i="1" s="1"/>
  <c r="I81" i="1"/>
  <c r="AZ13" i="1"/>
  <c r="BA13" i="1"/>
  <c r="BB13" i="1"/>
  <c r="BD13" i="1" s="1"/>
  <c r="BC28" i="1"/>
  <c r="AR71" i="1"/>
  <c r="AS71" i="1" s="1"/>
  <c r="AV71" i="1" s="1"/>
  <c r="F71" i="1" s="1"/>
  <c r="AY71" i="1" s="1"/>
  <c r="G71" i="1" s="1"/>
  <c r="I71" i="1"/>
  <c r="H48" i="1"/>
  <c r="H115" i="1"/>
  <c r="AP115" i="1"/>
  <c r="J115" i="1" s="1"/>
  <c r="AQ115" i="1" s="1"/>
  <c r="AR16" i="1"/>
  <c r="AS16" i="1" s="1"/>
  <c r="AV16" i="1" s="1"/>
  <c r="F16" i="1" s="1"/>
  <c r="AY16" i="1" s="1"/>
  <c r="G16" i="1" s="1"/>
  <c r="I16" i="1"/>
  <c r="BA37" i="1"/>
  <c r="AZ37" i="1"/>
  <c r="AR17" i="1"/>
  <c r="AS17" i="1" s="1"/>
  <c r="AV17" i="1" s="1"/>
  <c r="F17" i="1" s="1"/>
  <c r="AY17" i="1" s="1"/>
  <c r="G17" i="1" s="1"/>
  <c r="I17" i="1"/>
  <c r="BB17" i="1"/>
  <c r="BD17" i="1" s="1"/>
  <c r="BC100" i="1"/>
  <c r="BC108" i="1"/>
  <c r="AZ47" i="1"/>
  <c r="BA47" i="1"/>
  <c r="BB37" i="1"/>
  <c r="BD37" i="1" s="1"/>
  <c r="AZ19" i="1"/>
  <c r="BA19" i="1"/>
  <c r="AZ93" i="1"/>
  <c r="BA93" i="1"/>
  <c r="AZ90" i="1"/>
  <c r="BA90" i="1"/>
  <c r="BC21" i="1"/>
  <c r="BC23" i="1"/>
  <c r="H120" i="1"/>
  <c r="AP120" i="1"/>
  <c r="J120" i="1" s="1"/>
  <c r="AQ120" i="1" s="1"/>
  <c r="BC88" i="1"/>
  <c r="BD88" i="1" s="1"/>
  <c r="AR31" i="1"/>
  <c r="AS31" i="1" s="1"/>
  <c r="AV31" i="1" s="1"/>
  <c r="F31" i="1" s="1"/>
  <c r="I31" i="1"/>
  <c r="I84" i="1"/>
  <c r="AR84" i="1"/>
  <c r="AS84" i="1" s="1"/>
  <c r="AV84" i="1" s="1"/>
  <c r="F84" i="1" s="1"/>
  <c r="AY84" i="1" s="1"/>
  <c r="G84" i="1" s="1"/>
  <c r="AP48" i="1"/>
  <c r="J48" i="1" s="1"/>
  <c r="AQ48" i="1" s="1"/>
  <c r="AR24" i="1"/>
  <c r="AS24" i="1" s="1"/>
  <c r="AV24" i="1" s="1"/>
  <c r="F24" i="1" s="1"/>
  <c r="AY24" i="1" s="1"/>
  <c r="G24" i="1" s="1"/>
  <c r="I24" i="1"/>
  <c r="I27" i="1"/>
  <c r="AR27" i="1"/>
  <c r="AS27" i="1" s="1"/>
  <c r="AV27" i="1" s="1"/>
  <c r="F27" i="1" s="1"/>
  <c r="AY27" i="1" s="1"/>
  <c r="G27" i="1" s="1"/>
  <c r="I50" i="1"/>
  <c r="AR50" i="1"/>
  <c r="AS50" i="1" s="1"/>
  <c r="AV50" i="1" s="1"/>
  <c r="F50" i="1" s="1"/>
  <c r="AY50" i="1" s="1"/>
  <c r="G50" i="1" s="1"/>
  <c r="H84" i="1"/>
  <c r="BB79" i="1"/>
  <c r="BD79" i="1" s="1"/>
  <c r="AY63" i="1"/>
  <c r="G63" i="1" s="1"/>
  <c r="BB63" i="1"/>
  <c r="BD63" i="1" s="1"/>
  <c r="H33" i="1"/>
  <c r="AR85" i="1"/>
  <c r="AS85" i="1" s="1"/>
  <c r="AV85" i="1" s="1"/>
  <c r="F85" i="1" s="1"/>
  <c r="AY85" i="1" s="1"/>
  <c r="G85" i="1" s="1"/>
  <c r="I85" i="1"/>
  <c r="AR39" i="1"/>
  <c r="AS39" i="1" s="1"/>
  <c r="AV39" i="1" s="1"/>
  <c r="F39" i="1" s="1"/>
  <c r="I39" i="1"/>
  <c r="H56" i="1"/>
  <c r="BC67" i="1"/>
  <c r="AZ83" i="1"/>
  <c r="BA83" i="1"/>
  <c r="AZ57" i="1"/>
  <c r="BA57" i="1"/>
  <c r="AZ106" i="1"/>
  <c r="BA106" i="1"/>
  <c r="AR76" i="1"/>
  <c r="AS76" i="1" s="1"/>
  <c r="AV76" i="1" s="1"/>
  <c r="F76" i="1" s="1"/>
  <c r="AY76" i="1" s="1"/>
  <c r="G76" i="1" s="1"/>
  <c r="I76" i="1"/>
  <c r="BA45" i="1"/>
  <c r="AZ45" i="1"/>
  <c r="BA122" i="1"/>
  <c r="AZ122" i="1"/>
  <c r="I18" i="1"/>
  <c r="AR18" i="1"/>
  <c r="AS18" i="1" s="1"/>
  <c r="AV18" i="1" s="1"/>
  <c r="F18" i="1" s="1"/>
  <c r="H21" i="1"/>
  <c r="AP21" i="1"/>
  <c r="J21" i="1" s="1"/>
  <c r="AQ21" i="1" s="1"/>
  <c r="H23" i="1"/>
  <c r="BC120" i="1"/>
  <c r="H108" i="1"/>
  <c r="AZ55" i="1"/>
  <c r="BA55" i="1"/>
  <c r="I30" i="1"/>
  <c r="AR30" i="1"/>
  <c r="AS30" i="1" s="1"/>
  <c r="AV30" i="1" s="1"/>
  <c r="F30" i="1" s="1"/>
  <c r="AY30" i="1" s="1"/>
  <c r="G30" i="1" s="1"/>
  <c r="BC84" i="1"/>
  <c r="BC126" i="1"/>
  <c r="BD126" i="1"/>
  <c r="AZ79" i="1"/>
  <c r="BA79" i="1"/>
  <c r="AR68" i="1"/>
  <c r="AS68" i="1" s="1"/>
  <c r="AV68" i="1" s="1"/>
  <c r="F68" i="1" s="1"/>
  <c r="AY68" i="1" s="1"/>
  <c r="G68" i="1" s="1"/>
  <c r="I68" i="1"/>
  <c r="BB68" i="1"/>
  <c r="BD68" i="1" s="1"/>
  <c r="BC33" i="1"/>
  <c r="AZ111" i="1"/>
  <c r="BA111" i="1"/>
  <c r="I35" i="1"/>
  <c r="AR35" i="1"/>
  <c r="AS35" i="1" s="1"/>
  <c r="AV35" i="1" s="1"/>
  <c r="F35" i="1" s="1"/>
  <c r="AY35" i="1" s="1"/>
  <c r="G35" i="1" s="1"/>
  <c r="H46" i="1"/>
  <c r="AP23" i="1"/>
  <c r="J23" i="1" s="1"/>
  <c r="AQ23" i="1" s="1"/>
  <c r="BB122" i="1"/>
  <c r="BD122" i="1" s="1"/>
  <c r="AZ54" i="1"/>
  <c r="BA54" i="1"/>
  <c r="BA20" i="1"/>
  <c r="AZ20" i="1"/>
  <c r="AZ86" i="1"/>
  <c r="BA86" i="1"/>
  <c r="BA70" i="1"/>
  <c r="AZ70" i="1"/>
  <c r="AZ101" i="1"/>
  <c r="BA101" i="1"/>
  <c r="AZ107" i="1"/>
  <c r="BA107" i="1"/>
  <c r="BC98" i="1"/>
  <c r="BA110" i="1"/>
  <c r="AZ110" i="1"/>
  <c r="H53" i="1"/>
  <c r="I100" i="1"/>
  <c r="AR100" i="1"/>
  <c r="AS100" i="1" s="1"/>
  <c r="AV100" i="1" s="1"/>
  <c r="F100" i="1" s="1"/>
  <c r="AY100" i="1" s="1"/>
  <c r="G100" i="1" s="1"/>
  <c r="BB83" i="1"/>
  <c r="BD83" i="1" s="1"/>
  <c r="H16" i="1"/>
  <c r="BB16" i="1"/>
  <c r="BB82" i="1"/>
  <c r="BD82" i="1" s="1"/>
  <c r="AZ49" i="1"/>
  <c r="BA49" i="1"/>
  <c r="AZ97" i="1"/>
  <c r="BA97" i="1"/>
  <c r="AZ73" i="1"/>
  <c r="BA73" i="1"/>
  <c r="AR75" i="1"/>
  <c r="AS75" i="1" s="1"/>
  <c r="AV75" i="1" s="1"/>
  <c r="F75" i="1" s="1"/>
  <c r="AY75" i="1" s="1"/>
  <c r="G75" i="1" s="1"/>
  <c r="I75" i="1"/>
  <c r="AR58" i="1"/>
  <c r="AS58" i="1" s="1"/>
  <c r="AV58" i="1" s="1"/>
  <c r="F58" i="1" s="1"/>
  <c r="AY58" i="1" s="1"/>
  <c r="G58" i="1" s="1"/>
  <c r="I58" i="1"/>
  <c r="BB58" i="1"/>
  <c r="BD58" i="1" s="1"/>
  <c r="AP38" i="1"/>
  <c r="J38" i="1" s="1"/>
  <c r="AQ38" i="1" s="1"/>
  <c r="H38" i="1"/>
  <c r="AR46" i="1"/>
  <c r="AS46" i="1" s="1"/>
  <c r="AV46" i="1" s="1"/>
  <c r="F46" i="1" s="1"/>
  <c r="AY46" i="1" s="1"/>
  <c r="G46" i="1" s="1"/>
  <c r="I46" i="1"/>
  <c r="AP56" i="1"/>
  <c r="J56" i="1" s="1"/>
  <c r="AQ56" i="1" s="1"/>
  <c r="BB98" i="1"/>
  <c r="BC16" i="1"/>
  <c r="BD16" i="1"/>
  <c r="BB55" i="1"/>
  <c r="BD55" i="1" s="1"/>
  <c r="AZ82" i="1"/>
  <c r="BA82" i="1"/>
  <c r="H125" i="1"/>
  <c r="AZ119" i="1"/>
  <c r="BA119" i="1"/>
  <c r="BC46" i="1"/>
  <c r="AR14" i="1"/>
  <c r="AS14" i="1" s="1"/>
  <c r="AV14" i="1" s="1"/>
  <c r="F14" i="1" s="1"/>
  <c r="AY14" i="1" s="1"/>
  <c r="G14" i="1" s="1"/>
  <c r="I14" i="1"/>
  <c r="AR72" i="1"/>
  <c r="AS72" i="1" s="1"/>
  <c r="AV72" i="1" s="1"/>
  <c r="F72" i="1" s="1"/>
  <c r="I72" i="1"/>
  <c r="AZ88" i="1"/>
  <c r="BA88" i="1"/>
  <c r="AP109" i="1"/>
  <c r="J109" i="1" s="1"/>
  <c r="AQ109" i="1" s="1"/>
  <c r="H109" i="1"/>
  <c r="AZ114" i="1"/>
  <c r="BA114" i="1"/>
  <c r="BC109" i="1"/>
  <c r="BB90" i="1"/>
  <c r="BD90" i="1" s="1"/>
  <c r="I33" i="1"/>
  <c r="AR33" i="1"/>
  <c r="AS33" i="1" s="1"/>
  <c r="AV33" i="1" s="1"/>
  <c r="F33" i="1" s="1"/>
  <c r="AY33" i="1" s="1"/>
  <c r="G33" i="1" s="1"/>
  <c r="BC38" i="1"/>
  <c r="BB19" i="1"/>
  <c r="BD19" i="1" s="1"/>
  <c r="H116" i="1"/>
  <c r="BC103" i="1"/>
  <c r="AZ41" i="1"/>
  <c r="BA41" i="1"/>
  <c r="G126" i="1"/>
  <c r="BB119" i="1"/>
  <c r="BD119" i="1" s="1"/>
  <c r="BB28" i="1"/>
  <c r="BD28" i="1" s="1"/>
  <c r="H28" i="1"/>
  <c r="BC80" i="1"/>
  <c r="BB121" i="1"/>
  <c r="BD121" i="1" s="1"/>
  <c r="BA66" i="1"/>
  <c r="AZ66" i="1"/>
  <c r="BA59" i="1"/>
  <c r="H75" i="1"/>
  <c r="BB75" i="1"/>
  <c r="BD75" i="1" s="1"/>
  <c r="BB106" i="1"/>
  <c r="BD106" i="1" s="1"/>
  <c r="H30" i="1"/>
  <c r="I117" i="1"/>
  <c r="AR117" i="1"/>
  <c r="AS117" i="1" s="1"/>
  <c r="AV117" i="1" s="1"/>
  <c r="F117" i="1" s="1"/>
  <c r="AY117" i="1" s="1"/>
  <c r="G117" i="1" s="1"/>
  <c r="BB117" i="1"/>
  <c r="BD117" i="1" s="1"/>
  <c r="AP53" i="1"/>
  <c r="J53" i="1" s="1"/>
  <c r="AQ53" i="1" s="1"/>
  <c r="BB88" i="1"/>
  <c r="BA65" i="1"/>
  <c r="AP103" i="1"/>
  <c r="J103" i="1" s="1"/>
  <c r="AQ103" i="1" s="1"/>
  <c r="H103" i="1"/>
  <c r="BC56" i="1"/>
  <c r="BC48" i="1"/>
  <c r="I62" i="1"/>
  <c r="AR62" i="1"/>
  <c r="AS62" i="1" s="1"/>
  <c r="AV62" i="1" s="1"/>
  <c r="F62" i="1" s="1"/>
  <c r="AY62" i="1" s="1"/>
  <c r="G62" i="1" s="1"/>
  <c r="G98" i="1"/>
  <c r="BC75" i="1"/>
  <c r="AR22" i="1"/>
  <c r="AS22" i="1" s="1"/>
  <c r="AV22" i="1" s="1"/>
  <c r="F22" i="1" s="1"/>
  <c r="AY22" i="1" s="1"/>
  <c r="G22" i="1" s="1"/>
  <c r="I22" i="1"/>
  <c r="H74" i="1"/>
  <c r="BB74" i="1"/>
  <c r="BD74" i="1" s="1"/>
  <c r="I40" i="1"/>
  <c r="AR40" i="1"/>
  <c r="AS40" i="1" s="1"/>
  <c r="AV40" i="1" s="1"/>
  <c r="F40" i="1" s="1"/>
  <c r="I124" i="1"/>
  <c r="AR124" i="1"/>
  <c r="AS124" i="1" s="1"/>
  <c r="AV124" i="1" s="1"/>
  <c r="F124" i="1" s="1"/>
  <c r="BB110" i="1"/>
  <c r="BD110" i="1" s="1"/>
  <c r="BB57" i="1"/>
  <c r="BD57" i="1" s="1"/>
  <c r="BB123" i="1"/>
  <c r="BD123" i="1" s="1"/>
  <c r="H67" i="1"/>
  <c r="AP67" i="1"/>
  <c r="J67" i="1" s="1"/>
  <c r="AQ67" i="1" s="1"/>
  <c r="AZ121" i="1"/>
  <c r="BA121" i="1"/>
  <c r="BC73" i="1"/>
  <c r="BD73" i="1" s="1"/>
  <c r="H80" i="1"/>
  <c r="AP80" i="1"/>
  <c r="J80" i="1" s="1"/>
  <c r="AQ80" i="1" s="1"/>
  <c r="H81" i="1"/>
  <c r="H51" i="1"/>
  <c r="BB66" i="1"/>
  <c r="BD66" i="1" s="1"/>
  <c r="AR87" i="1"/>
  <c r="AS87" i="1" s="1"/>
  <c r="AV87" i="1" s="1"/>
  <c r="F87" i="1" s="1"/>
  <c r="I87" i="1"/>
  <c r="AR52" i="1"/>
  <c r="AS52" i="1" s="1"/>
  <c r="AV52" i="1" s="1"/>
  <c r="F52" i="1" s="1"/>
  <c r="I52" i="1"/>
  <c r="I116" i="1"/>
  <c r="AR116" i="1"/>
  <c r="AS116" i="1" s="1"/>
  <c r="AV116" i="1" s="1"/>
  <c r="F116" i="1" s="1"/>
  <c r="AY116" i="1" s="1"/>
  <c r="G116" i="1" s="1"/>
  <c r="BB101" i="1"/>
  <c r="BD101" i="1" s="1"/>
  <c r="BA15" i="1"/>
  <c r="AZ15" i="1"/>
  <c r="AP125" i="1"/>
  <c r="J125" i="1" s="1"/>
  <c r="AQ125" i="1" s="1"/>
  <c r="AZ128" i="1"/>
  <c r="BA128" i="1"/>
  <c r="AZ123" i="1"/>
  <c r="BA123" i="1"/>
  <c r="I104" i="1"/>
  <c r="AR104" i="1"/>
  <c r="AS104" i="1" s="1"/>
  <c r="AV104" i="1" s="1"/>
  <c r="F104" i="1" s="1"/>
  <c r="AY104" i="1" s="1"/>
  <c r="G104" i="1" s="1"/>
  <c r="H118" i="1"/>
  <c r="BC51" i="1"/>
  <c r="AR102" i="1"/>
  <c r="AS102" i="1" s="1"/>
  <c r="AV102" i="1" s="1"/>
  <c r="F102" i="1" s="1"/>
  <c r="AY102" i="1" s="1"/>
  <c r="G102" i="1" s="1"/>
  <c r="I102" i="1"/>
  <c r="BB102" i="1"/>
  <c r="BD102" i="1" s="1"/>
  <c r="BC115" i="1"/>
  <c r="AP108" i="1"/>
  <c r="J108" i="1" s="1"/>
  <c r="AQ108" i="1" s="1"/>
  <c r="BB15" i="1"/>
  <c r="BD15" i="1" s="1"/>
  <c r="AR91" i="1"/>
  <c r="AS91" i="1" s="1"/>
  <c r="AV91" i="1" s="1"/>
  <c r="F91" i="1" s="1"/>
  <c r="I91" i="1"/>
  <c r="BB45" i="1"/>
  <c r="BD45" i="1" s="1"/>
  <c r="BD98" i="1" l="1"/>
  <c r="BB35" i="1"/>
  <c r="BD35" i="1" s="1"/>
  <c r="BA34" i="1"/>
  <c r="AZ34" i="1"/>
  <c r="BB85" i="1"/>
  <c r="BD85" i="1" s="1"/>
  <c r="BB64" i="1"/>
  <c r="BD64" i="1" s="1"/>
  <c r="BA64" i="1"/>
  <c r="BB33" i="1"/>
  <c r="BD33" i="1" s="1"/>
  <c r="BB116" i="1"/>
  <c r="BD116" i="1" s="1"/>
  <c r="BB34" i="1"/>
  <c r="BD34" i="1" s="1"/>
  <c r="I29" i="1"/>
  <c r="AR29" i="1"/>
  <c r="AS29" i="1" s="1"/>
  <c r="AV29" i="1" s="1"/>
  <c r="F29" i="1" s="1"/>
  <c r="BB51" i="1"/>
  <c r="BD51" i="1" s="1"/>
  <c r="BB84" i="1"/>
  <c r="BD84" i="1" s="1"/>
  <c r="I127" i="1"/>
  <c r="AR127" i="1"/>
  <c r="AS127" i="1" s="1"/>
  <c r="AV127" i="1" s="1"/>
  <c r="F127" i="1" s="1"/>
  <c r="AY127" i="1" s="1"/>
  <c r="G127" i="1" s="1"/>
  <c r="BB22" i="1"/>
  <c r="BD22" i="1" s="1"/>
  <c r="BA100" i="1"/>
  <c r="AZ100" i="1"/>
  <c r="BA117" i="1"/>
  <c r="AZ117" i="1"/>
  <c r="AZ81" i="1"/>
  <c r="BA81" i="1"/>
  <c r="AY52" i="1"/>
  <c r="G52" i="1" s="1"/>
  <c r="BB52" i="1"/>
  <c r="BD52" i="1" s="1"/>
  <c r="AR103" i="1"/>
  <c r="AS103" i="1" s="1"/>
  <c r="AV103" i="1" s="1"/>
  <c r="F103" i="1" s="1"/>
  <c r="AY103" i="1" s="1"/>
  <c r="G103" i="1" s="1"/>
  <c r="I103" i="1"/>
  <c r="AY18" i="1"/>
  <c r="G18" i="1" s="1"/>
  <c r="BB18" i="1"/>
  <c r="BD18" i="1" s="1"/>
  <c r="I48" i="1"/>
  <c r="AR48" i="1"/>
  <c r="AS48" i="1" s="1"/>
  <c r="AV48" i="1" s="1"/>
  <c r="F48" i="1" s="1"/>
  <c r="AY48" i="1" s="1"/>
  <c r="G48" i="1" s="1"/>
  <c r="BB118" i="1"/>
  <c r="BD118" i="1" s="1"/>
  <c r="AY40" i="1"/>
  <c r="G40" i="1" s="1"/>
  <c r="BB40" i="1"/>
  <c r="BD40" i="1" s="1"/>
  <c r="BB100" i="1"/>
  <c r="BD100" i="1" s="1"/>
  <c r="AZ84" i="1"/>
  <c r="BA84" i="1"/>
  <c r="AZ104" i="1"/>
  <c r="BA104" i="1"/>
  <c r="BB76" i="1"/>
  <c r="BD76" i="1" s="1"/>
  <c r="AZ85" i="1"/>
  <c r="BA85" i="1"/>
  <c r="AZ46" i="1"/>
  <c r="BA46" i="1"/>
  <c r="I80" i="1"/>
  <c r="AR80" i="1"/>
  <c r="AS80" i="1" s="1"/>
  <c r="AV80" i="1" s="1"/>
  <c r="F80" i="1" s="1"/>
  <c r="AY80" i="1" s="1"/>
  <c r="G80" i="1" s="1"/>
  <c r="AZ22" i="1"/>
  <c r="BA22" i="1"/>
  <c r="AZ30" i="1"/>
  <c r="BA30" i="1"/>
  <c r="AY124" i="1"/>
  <c r="G124" i="1" s="1"/>
  <c r="BB124" i="1"/>
  <c r="BD124" i="1" s="1"/>
  <c r="AZ24" i="1"/>
  <c r="BA24" i="1"/>
  <c r="AY87" i="1"/>
  <c r="G87" i="1" s="1"/>
  <c r="BB87" i="1"/>
  <c r="BD87" i="1" s="1"/>
  <c r="AZ68" i="1"/>
  <c r="BA68" i="1"/>
  <c r="AY39" i="1"/>
  <c r="G39" i="1" s="1"/>
  <c r="BB39" i="1"/>
  <c r="BD39" i="1" s="1"/>
  <c r="AZ71" i="1"/>
  <c r="BA71" i="1"/>
  <c r="AR109" i="1"/>
  <c r="AS109" i="1" s="1"/>
  <c r="AV109" i="1" s="1"/>
  <c r="F109" i="1" s="1"/>
  <c r="AY109" i="1" s="1"/>
  <c r="G109" i="1" s="1"/>
  <c r="I109" i="1"/>
  <c r="AR56" i="1"/>
  <c r="AS56" i="1" s="1"/>
  <c r="AV56" i="1" s="1"/>
  <c r="F56" i="1" s="1"/>
  <c r="AY56" i="1" s="1"/>
  <c r="G56" i="1" s="1"/>
  <c r="I56" i="1"/>
  <c r="BB104" i="1"/>
  <c r="BD104" i="1" s="1"/>
  <c r="BB81" i="1"/>
  <c r="BD81" i="1" s="1"/>
  <c r="I53" i="1"/>
  <c r="AR53" i="1"/>
  <c r="AS53" i="1" s="1"/>
  <c r="AV53" i="1" s="1"/>
  <c r="F53" i="1" s="1"/>
  <c r="AZ126" i="1"/>
  <c r="BA126" i="1"/>
  <c r="AY31" i="1"/>
  <c r="G31" i="1" s="1"/>
  <c r="BB31" i="1"/>
  <c r="BD31" i="1" s="1"/>
  <c r="AR108" i="1"/>
  <c r="AS108" i="1" s="1"/>
  <c r="AV108" i="1" s="1"/>
  <c r="F108" i="1" s="1"/>
  <c r="AY108" i="1" s="1"/>
  <c r="G108" i="1" s="1"/>
  <c r="I108" i="1"/>
  <c r="AR125" i="1"/>
  <c r="AS125" i="1" s="1"/>
  <c r="AV125" i="1" s="1"/>
  <c r="F125" i="1" s="1"/>
  <c r="AY125" i="1" s="1"/>
  <c r="G125" i="1" s="1"/>
  <c r="I125" i="1"/>
  <c r="AZ62" i="1"/>
  <c r="BA62" i="1"/>
  <c r="AZ58" i="1"/>
  <c r="BA58" i="1"/>
  <c r="BB46" i="1"/>
  <c r="BD46" i="1" s="1"/>
  <c r="BA28" i="1"/>
  <c r="AZ28" i="1"/>
  <c r="AZ35" i="1"/>
  <c r="BA35" i="1"/>
  <c r="BB50" i="1"/>
  <c r="BD50" i="1" s="1"/>
  <c r="I120" i="1"/>
  <c r="AR120" i="1"/>
  <c r="AS120" i="1" s="1"/>
  <c r="AV120" i="1" s="1"/>
  <c r="F120" i="1" s="1"/>
  <c r="AY120" i="1" s="1"/>
  <c r="G120" i="1" s="1"/>
  <c r="AZ63" i="1"/>
  <c r="BA63" i="1"/>
  <c r="AZ14" i="1"/>
  <c r="BA14" i="1"/>
  <c r="AZ118" i="1"/>
  <c r="BA118" i="1"/>
  <c r="I67" i="1"/>
  <c r="AR67" i="1"/>
  <c r="AS67" i="1" s="1"/>
  <c r="AV67" i="1" s="1"/>
  <c r="F67" i="1" s="1"/>
  <c r="AY67" i="1" s="1"/>
  <c r="G67" i="1" s="1"/>
  <c r="AZ75" i="1"/>
  <c r="BA75" i="1"/>
  <c r="BA50" i="1"/>
  <c r="AZ50" i="1"/>
  <c r="AZ16" i="1"/>
  <c r="BA16" i="1"/>
  <c r="BB14" i="1"/>
  <c r="BD14" i="1" s="1"/>
  <c r="AR38" i="1"/>
  <c r="AS38" i="1" s="1"/>
  <c r="AV38" i="1" s="1"/>
  <c r="F38" i="1" s="1"/>
  <c r="AY38" i="1" s="1"/>
  <c r="G38" i="1" s="1"/>
  <c r="I38" i="1"/>
  <c r="AZ76" i="1"/>
  <c r="BA76" i="1"/>
  <c r="BB24" i="1"/>
  <c r="BD24" i="1" s="1"/>
  <c r="AZ33" i="1"/>
  <c r="BA33" i="1"/>
  <c r="I115" i="1"/>
  <c r="AR115" i="1"/>
  <c r="AS115" i="1" s="1"/>
  <c r="AV115" i="1" s="1"/>
  <c r="F115" i="1" s="1"/>
  <c r="AY115" i="1" s="1"/>
  <c r="G115" i="1" s="1"/>
  <c r="AY72" i="1"/>
  <c r="G72" i="1" s="1"/>
  <c r="BB72" i="1"/>
  <c r="BD72" i="1" s="1"/>
  <c r="AY91" i="1"/>
  <c r="G91" i="1" s="1"/>
  <c r="BB91" i="1"/>
  <c r="BD91" i="1" s="1"/>
  <c r="BB30" i="1"/>
  <c r="BD30" i="1" s="1"/>
  <c r="AZ116" i="1"/>
  <c r="BA116" i="1"/>
  <c r="BA27" i="1"/>
  <c r="AZ27" i="1"/>
  <c r="AZ51" i="1"/>
  <c r="BA51" i="1"/>
  <c r="BB27" i="1"/>
  <c r="BD27" i="1" s="1"/>
  <c r="BB115" i="1"/>
  <c r="BD115" i="1" s="1"/>
  <c r="AZ74" i="1"/>
  <c r="BA74" i="1"/>
  <c r="I23" i="1"/>
  <c r="AR23" i="1"/>
  <c r="AS23" i="1" s="1"/>
  <c r="AV23" i="1" s="1"/>
  <c r="F23" i="1" s="1"/>
  <c r="AY23" i="1" s="1"/>
  <c r="G23" i="1" s="1"/>
  <c r="AZ17" i="1"/>
  <c r="BA17" i="1"/>
  <c r="AZ98" i="1"/>
  <c r="BA98" i="1"/>
  <c r="BA102" i="1"/>
  <c r="AZ102" i="1"/>
  <c r="BB71" i="1"/>
  <c r="BD71" i="1" s="1"/>
  <c r="I21" i="1"/>
  <c r="AR21" i="1"/>
  <c r="AS21" i="1" s="1"/>
  <c r="AV21" i="1" s="1"/>
  <c r="F21" i="1" s="1"/>
  <c r="BB56" i="1"/>
  <c r="BD56" i="1" s="1"/>
  <c r="BA127" i="1" l="1"/>
  <c r="AZ127" i="1"/>
  <c r="AY29" i="1"/>
  <c r="G29" i="1" s="1"/>
  <c r="BB29" i="1"/>
  <c r="BD29" i="1" s="1"/>
  <c r="BB67" i="1"/>
  <c r="BD67" i="1" s="1"/>
  <c r="BB108" i="1"/>
  <c r="BD108" i="1" s="1"/>
  <c r="BB125" i="1"/>
  <c r="BD125" i="1" s="1"/>
  <c r="BB127" i="1"/>
  <c r="BD127" i="1" s="1"/>
  <c r="AZ80" i="1"/>
  <c r="BA80" i="1"/>
  <c r="AZ120" i="1"/>
  <c r="BA120" i="1"/>
  <c r="AY53" i="1"/>
  <c r="G53" i="1" s="1"/>
  <c r="BB53" i="1"/>
  <c r="BD53" i="1" s="1"/>
  <c r="AZ124" i="1"/>
  <c r="BA124" i="1"/>
  <c r="AZ48" i="1"/>
  <c r="BA48" i="1"/>
  <c r="BA103" i="1"/>
  <c r="AZ103" i="1"/>
  <c r="BA31" i="1"/>
  <c r="AZ31" i="1"/>
  <c r="AZ40" i="1"/>
  <c r="BA40" i="1"/>
  <c r="BB48" i="1"/>
  <c r="BD48" i="1" s="1"/>
  <c r="AZ38" i="1"/>
  <c r="BA38" i="1"/>
  <c r="AZ18" i="1"/>
  <c r="BA18" i="1"/>
  <c r="AZ91" i="1"/>
  <c r="BA91" i="1"/>
  <c r="AZ67" i="1"/>
  <c r="BA67" i="1"/>
  <c r="AZ39" i="1"/>
  <c r="BA39" i="1"/>
  <c r="AZ56" i="1"/>
  <c r="BA56" i="1"/>
  <c r="AZ52" i="1"/>
  <c r="BA52" i="1"/>
  <c r="AY21" i="1"/>
  <c r="G21" i="1" s="1"/>
  <c r="BB21" i="1"/>
  <c r="BD21" i="1" s="1"/>
  <c r="AZ109" i="1"/>
  <c r="BA109" i="1"/>
  <c r="BA72" i="1"/>
  <c r="AZ72" i="1"/>
  <c r="AZ125" i="1"/>
  <c r="BA125" i="1"/>
  <c r="BB120" i="1"/>
  <c r="BD120" i="1" s="1"/>
  <c r="AZ23" i="1"/>
  <c r="BA23" i="1"/>
  <c r="BA115" i="1"/>
  <c r="AZ115" i="1"/>
  <c r="BB103" i="1"/>
  <c r="BD103" i="1" s="1"/>
  <c r="BB23" i="1"/>
  <c r="BD23" i="1" s="1"/>
  <c r="AZ108" i="1"/>
  <c r="BA108" i="1"/>
  <c r="BB38" i="1"/>
  <c r="BD38" i="1" s="1"/>
  <c r="BB80" i="1"/>
  <c r="BD80" i="1" s="1"/>
  <c r="AZ87" i="1"/>
  <c r="BA87" i="1"/>
  <c r="BB109" i="1"/>
  <c r="BD109" i="1" s="1"/>
  <c r="AZ29" i="1" l="1"/>
  <c r="BA29" i="1"/>
  <c r="AZ21" i="1"/>
  <c r="BA21" i="1"/>
  <c r="AZ53" i="1"/>
  <c r="BA53" i="1"/>
</calcChain>
</file>

<file path=xl/sharedStrings.xml><?xml version="1.0" encoding="utf-8"?>
<sst xmlns="http://schemas.openxmlformats.org/spreadsheetml/2006/main" count="373" uniqueCount="139">
  <si>
    <t>OPEN 6.2.4</t>
  </si>
  <si>
    <t>Thr Jul  2 2015 12:03:38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</si>
  <si>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</si>
  <si>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</si>
  <si>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</si>
  <si>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</si>
  <si>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</si>
  <si>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</si>
  <si>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</si>
  <si>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</si>
  <si>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</si>
  <si>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</si>
  <si>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</si>
  <si>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</si>
  <si>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</si>
  <si>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</si>
  <si>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</si>
  <si>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</si>
  <si>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</si>
  <si>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</si>
  <si>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</si>
  <si>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</si>
  <si>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</si>
  <si>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</si>
  <si>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</si>
  <si>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</si>
  <si>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</si>
  <si>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</si>
  <si>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</si>
  <si>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</si>
  <si>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</si>
  <si>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</si>
  <si>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</si>
  <si>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</si>
  <si>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</si>
  <si>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</si>
  <si>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</si>
  <si>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</si>
  <si>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</si>
  <si>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</si>
  <si>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</si>
  <si>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</si>
  <si>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</si>
  <si>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</si>
  <si>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</si>
  <si>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</si>
  <si>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</si>
  <si>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</si>
  <si>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</si>
  <si>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</si>
  <si>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</si>
  <si>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</si>
  <si>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</si>
  <si>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</si>
  <si>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</si>
  <si>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</si>
  <si>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</si>
  <si>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</si>
  <si>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</si>
  <si>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</si>
  <si>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</si>
  <si>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</si>
  <si>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</si>
  <si>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</si>
  <si>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</si>
  <si>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</si>
  <si>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</si>
  <si>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</si>
  <si>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</si>
  <si>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"12:17:10 Coolers: Tblock -&gt; 3.50 C"
</t>
  </si>
  <si>
    <t xml:space="preserve">"12:17:48 Flow: Fixed -&gt; 500 umol/s"
</t>
  </si>
  <si>
    <t>12:18:24</t>
  </si>
  <si>
    <t>12:18:25</t>
  </si>
  <si>
    <t>12:18:26</t>
  </si>
  <si>
    <t>12:18:27</t>
  </si>
  <si>
    <t>12:18:28</t>
  </si>
  <si>
    <t>12:18:29</t>
  </si>
  <si>
    <t xml:space="preserve">"12:18:37 Coolers: Tblock -&gt; 8.00 C"
</t>
  </si>
  <si>
    <t xml:space="preserve">"12:20:02 Flow: Fixed -&gt; 500 umol/s"
</t>
  </si>
  <si>
    <t>12:20:18</t>
  </si>
  <si>
    <t>12:20:19</t>
  </si>
  <si>
    <t>12:20:20</t>
  </si>
  <si>
    <t>12:20:21</t>
  </si>
  <si>
    <t>12:20:22</t>
  </si>
  <si>
    <t>12:20:23</t>
  </si>
  <si>
    <t>12:20:24</t>
  </si>
  <si>
    <t>12:20:25</t>
  </si>
  <si>
    <t xml:space="preserve">"12:20:33 Coolers: Tblock -&gt; 13.00 C"
</t>
  </si>
  <si>
    <t xml:space="preserve">"12:22:14 Flow: Fixed -&gt; 500 umol/s"
</t>
  </si>
  <si>
    <t xml:space="preserve">"12:23:29 Flow: Fixed -&gt; 500 umol/s"
</t>
  </si>
  <si>
    <t>12:23:35</t>
  </si>
  <si>
    <t>12:23:36</t>
  </si>
  <si>
    <t>12:23:37</t>
  </si>
  <si>
    <t>12:23:38</t>
  </si>
  <si>
    <t>12:23:39</t>
  </si>
  <si>
    <t>12:23:40</t>
  </si>
  <si>
    <t>12:23:41</t>
  </si>
  <si>
    <t>12:23:42</t>
  </si>
  <si>
    <t xml:space="preserve">"12:23:51 Coolers: Tblock -&gt; 18.00 C"
</t>
  </si>
  <si>
    <t xml:space="preserve">"12:27:43 Flow: Fixed -&gt; 500 umol/s"
</t>
  </si>
  <si>
    <t>12:27:59</t>
  </si>
  <si>
    <t>12:28:00</t>
  </si>
  <si>
    <t>12:28:01</t>
  </si>
  <si>
    <t>12:28:02</t>
  </si>
  <si>
    <t>12:28:03</t>
  </si>
  <si>
    <t>12:28:04</t>
  </si>
  <si>
    <t>12:28:05</t>
  </si>
  <si>
    <t>12:28:06</t>
  </si>
  <si>
    <t xml:space="preserve">"12:28:18 Coolers: Tblock -&gt; 23.00 C"
</t>
  </si>
  <si>
    <t xml:space="preserve">"12:31:47 Flow: Fixed -&gt; 500 umol/s"
</t>
  </si>
  <si>
    <t>12:32:07</t>
  </si>
  <si>
    <t>12:32:08</t>
  </si>
  <si>
    <t>12:32:09</t>
  </si>
  <si>
    <t>12:32:10</t>
  </si>
  <si>
    <t>12:32:11</t>
  </si>
  <si>
    <t>12:32:12</t>
  </si>
  <si>
    <t>12:32:13</t>
  </si>
  <si>
    <t>12:32:14</t>
  </si>
  <si>
    <t xml:space="preserve">"12:32:32 Coolers: Tblock -&gt; 28.00 C"
</t>
  </si>
  <si>
    <t xml:space="preserve">"12:35:49 Flow: Fixed -&gt; 500 umol/s"
</t>
  </si>
  <si>
    <t xml:space="preserve">"12:36:59 Flow: Fixed -&gt; 500 umol/s"
</t>
  </si>
  <si>
    <t>12:37:17</t>
  </si>
  <si>
    <t>12:37:18</t>
  </si>
  <si>
    <t>12:37:19</t>
  </si>
  <si>
    <t>12:37:20</t>
  </si>
  <si>
    <t>12:37:21</t>
  </si>
  <si>
    <t>12:37:22</t>
  </si>
  <si>
    <t>12:37:23</t>
  </si>
  <si>
    <t>12:37:24</t>
  </si>
  <si>
    <t xml:space="preserve">"12:37:38 Coolers: Tblock -&gt; 33.00 C"
</t>
  </si>
  <si>
    <t xml:space="preserve">"12:42:57 Flow: Fixed -&gt; 500 umol/s"
</t>
  </si>
  <si>
    <t>12:43:14</t>
  </si>
  <si>
    <t>12:43:15</t>
  </si>
  <si>
    <t>12:43:16</t>
  </si>
  <si>
    <t>12:43:17</t>
  </si>
  <si>
    <t>12:43:18</t>
  </si>
  <si>
    <t>12:43:19</t>
  </si>
  <si>
    <t>12:43:20</t>
  </si>
  <si>
    <t>12:43:21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</si>
</sst>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28"/>
  <sheetViews>
    <sheetView tabSelected="1" topLeftCell="BC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>
        <v>1</v>
      </c>
      <c r="B13" s="1" t="s">
        <v>71</v>
      </c>
      <c r="C13" s="1">
        <v>897.00001385807991</v>
      </c>
      <c r="D13" s="1">
        <v>0</v>
      </c>
      <c r="E13">
        <f t="shared" ref="E13:E24" si="0">(R13-S13*(1000-T13)/(1000-U13))*AK13</f>
        <v>18.63225485191721</v>
      </c>
      <c r="F13">
        <f t="shared" ref="F13:F24" si="1">IF(AV13&lt;&gt;0,1/(1/AV13-1/N13),0)</f>
        <v>0.70672027105883384</v>
      </c>
      <c r="G13">
        <f t="shared" ref="G13:G24" si="2">((AY13-AL13/2)*S13-E13)/(AY13+AL13/2)</f>
        <v>318.28260088227978</v>
      </c>
      <c r="H13">
        <f t="shared" ref="H13:H24" si="3">AL13*1000</f>
        <v>6.0817351741976289</v>
      </c>
      <c r="I13">
        <f t="shared" ref="I13:I24" si="4">(AQ13-AW13)</f>
        <v>0.72607188441707216</v>
      </c>
      <c r="J13">
        <f t="shared" ref="J13:J24" si="5">(P13+AP13*D13)</f>
        <v>9.8945932388305664</v>
      </c>
      <c r="K13" s="1">
        <v>6</v>
      </c>
      <c r="L13">
        <f t="shared" ref="L13:L24" si="6">(K13*AE13+AF13)</f>
        <v>1.4200000166893005</v>
      </c>
      <c r="M13" s="1">
        <v>1</v>
      </c>
      <c r="N13">
        <f t="shared" ref="N13:N24" si="7">L13*(M13+1)*(M13+1)/(M13*M13+1)</f>
        <v>2.8400000333786011</v>
      </c>
      <c r="O13" s="1">
        <v>5.8379297256469727</v>
      </c>
      <c r="P13" s="1">
        <v>9.8945932388305664</v>
      </c>
      <c r="Q13" s="1">
        <v>3.5559003353118896</v>
      </c>
      <c r="R13" s="1">
        <v>400.34597778320312</v>
      </c>
      <c r="S13" s="1">
        <v>375.24563598632812</v>
      </c>
      <c r="T13" s="1">
        <v>2.9012095183134079E-2</v>
      </c>
      <c r="U13" s="1">
        <v>7.2748856544494629</v>
      </c>
      <c r="V13" s="1">
        <v>0.21382342278957367</v>
      </c>
      <c r="W13" s="1">
        <v>53.616981506347656</v>
      </c>
      <c r="X13" s="1">
        <v>499.93899536132812</v>
      </c>
      <c r="Y13" s="1">
        <v>1499.28955078125</v>
      </c>
      <c r="Z13" s="1">
        <v>40.951618194580078</v>
      </c>
      <c r="AA13" s="1">
        <v>68.421012878417969</v>
      </c>
      <c r="AB13" s="1">
        <v>-0.23287320137023926</v>
      </c>
      <c r="AC13" s="1">
        <v>0.2545684278011322</v>
      </c>
      <c r="AD13" s="1">
        <v>0.66666668653488159</v>
      </c>
      <c r="AE13" s="1">
        <v>-0.21956524252891541</v>
      </c>
      <c r="AF13" s="1">
        <v>2.737391471862793</v>
      </c>
      <c r="AG13" s="1">
        <v>1</v>
      </c>
      <c r="AH13" s="1">
        <v>0</v>
      </c>
      <c r="AI13" s="1">
        <v>0.15999999642372131</v>
      </c>
      <c r="AJ13" s="1">
        <v>111115</v>
      </c>
      <c r="AK13">
        <f t="shared" ref="AK13:AK24" si="8">X13*0.000001/(K13*0.0001)</f>
        <v>0.83323165893554674</v>
      </c>
      <c r="AL13">
        <f t="shared" ref="AL13:AL24" si="9">(U13-T13)/(1000-U13)*AK13</f>
        <v>6.081735174197629E-3</v>
      </c>
      <c r="AM13">
        <f t="shared" ref="AM13:AM24" si="10">(P13+273.15)</f>
        <v>283.04459323883054</v>
      </c>
      <c r="AN13">
        <f t="shared" ref="AN13:AN24" si="11">(O13+273.15)</f>
        <v>278.98792972564695</v>
      </c>
      <c r="AO13">
        <f t="shared" ref="AO13:AO24" si="12">(Y13*AG13+Z13*AH13)*AI13</f>
        <v>239.88632276312273</v>
      </c>
      <c r="AP13">
        <f t="shared" ref="AP13:AP24" si="13">((AO13+0.00000010773*(AN13^4-AM13^4))-AL13*44100)/(L13*51.4+0.00000043092*AM13^3)</f>
        <v>-0.81094992782914266</v>
      </c>
      <c r="AQ13">
        <f t="shared" ref="AQ13:AQ24" si="14">0.61365*EXP(17.502*J13/(240.97+J13))</f>
        <v>1.223826929469177</v>
      </c>
      <c r="AR13">
        <f t="shared" ref="AR13:AR24" si="15">AQ13*1000/AA13</f>
        <v>17.886711669175078</v>
      </c>
      <c r="AS13">
        <f t="shared" ref="AS13:AS24" si="16">(AR13-U13)</f>
        <v>10.611826014725615</v>
      </c>
      <c r="AT13">
        <f t="shared" ref="AT13:AT24" si="17">IF(D13,P13,(O13+P13)/2)</f>
        <v>7.8662614822387695</v>
      </c>
      <c r="AU13">
        <f t="shared" ref="AU13:AU24" si="18">0.61365*EXP(17.502*AT13/(240.97+AT13))</f>
        <v>1.0671015760548477</v>
      </c>
      <c r="AV13">
        <f t="shared" ref="AV13:AV24" si="19">IF(AS13&lt;&gt;0,(1000-(AR13+U13)/2)/AS13*AL13,0)</f>
        <v>0.56589903378771711</v>
      </c>
      <c r="AW13">
        <f t="shared" ref="AW13:AW24" si="20">U13*AA13/1000</f>
        <v>0.49775504505210483</v>
      </c>
      <c r="AX13">
        <f t="shared" ref="AX13:AX24" si="21">(AU13-AW13)</f>
        <v>0.5693465310027428</v>
      </c>
      <c r="AY13">
        <f t="shared" ref="AY13:AY24" si="22">1/(1.6/F13+1.37/N13)</f>
        <v>0.3641165248702608</v>
      </c>
      <c r="AZ13">
        <f t="shared" ref="AZ13:AZ24" si="23">G13*AA13*0.001</f>
        <v>21.777217933942829</v>
      </c>
      <c r="BA13">
        <f t="shared" ref="BA13:BA24" si="24">G13/S13</f>
        <v>0.84819800780808075</v>
      </c>
      <c r="BB13">
        <f t="shared" ref="BB13:BB24" si="25">(1-AL13*AA13/AQ13/F13)*100</f>
        <v>51.888438741955234</v>
      </c>
      <c r="BC13">
        <f t="shared" ref="BC13:BC24" si="26">(S13-E13/(N13/1.35))</f>
        <v>366.38875438264574</v>
      </c>
      <c r="BD13">
        <f t="shared" ref="BD13:BD24" si="27">E13*BB13/100/BC13</f>
        <v>2.6387234950407568E-2</v>
      </c>
    </row>
    <row r="14" spans="1:114" x14ac:dyDescent="0.25">
      <c r="A14" s="1">
        <v>2</v>
      </c>
      <c r="B14" s="1" t="s">
        <v>71</v>
      </c>
      <c r="C14" s="1">
        <v>897.00001385807991</v>
      </c>
      <c r="D14" s="1">
        <v>0</v>
      </c>
      <c r="E14">
        <f t="shared" si="0"/>
        <v>18.63225485191721</v>
      </c>
      <c r="F14">
        <f t="shared" si="1"/>
        <v>0.70672027105883384</v>
      </c>
      <c r="G14">
        <f t="shared" si="2"/>
        <v>318.28260088227978</v>
      </c>
      <c r="H14">
        <f t="shared" si="3"/>
        <v>6.0817351741976289</v>
      </c>
      <c r="I14">
        <f t="shared" si="4"/>
        <v>0.72607188441707216</v>
      </c>
      <c r="J14">
        <f t="shared" si="5"/>
        <v>9.8945932388305664</v>
      </c>
      <c r="K14" s="1">
        <v>6</v>
      </c>
      <c r="L14">
        <f t="shared" si="6"/>
        <v>1.4200000166893005</v>
      </c>
      <c r="M14" s="1">
        <v>1</v>
      </c>
      <c r="N14">
        <f t="shared" si="7"/>
        <v>2.8400000333786011</v>
      </c>
      <c r="O14" s="1">
        <v>5.8379297256469727</v>
      </c>
      <c r="P14" s="1">
        <v>9.8945932388305664</v>
      </c>
      <c r="Q14" s="1">
        <v>3.5559003353118896</v>
      </c>
      <c r="R14" s="1">
        <v>400.34597778320312</v>
      </c>
      <c r="S14" s="1">
        <v>375.24563598632812</v>
      </c>
      <c r="T14" s="1">
        <v>2.9012095183134079E-2</v>
      </c>
      <c r="U14" s="1">
        <v>7.2748856544494629</v>
      </c>
      <c r="V14" s="1">
        <v>0.21382342278957367</v>
      </c>
      <c r="W14" s="1">
        <v>53.616981506347656</v>
      </c>
      <c r="X14" s="1">
        <v>499.93899536132812</v>
      </c>
      <c r="Y14" s="1">
        <v>1499.28955078125</v>
      </c>
      <c r="Z14" s="1">
        <v>40.951618194580078</v>
      </c>
      <c r="AA14" s="1">
        <v>68.421012878417969</v>
      </c>
      <c r="AB14" s="1">
        <v>-0.23287320137023926</v>
      </c>
      <c r="AC14" s="1">
        <v>0.2545684278011322</v>
      </c>
      <c r="AD14" s="1">
        <v>0.66666668653488159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si="8"/>
        <v>0.83323165893554674</v>
      </c>
      <c r="AL14">
        <f t="shared" si="9"/>
        <v>6.081735174197629E-3</v>
      </c>
      <c r="AM14">
        <f t="shared" si="10"/>
        <v>283.04459323883054</v>
      </c>
      <c r="AN14">
        <f t="shared" si="11"/>
        <v>278.98792972564695</v>
      </c>
      <c r="AO14">
        <f t="shared" si="12"/>
        <v>239.88632276312273</v>
      </c>
      <c r="AP14">
        <f t="shared" si="13"/>
        <v>-0.81094992782914266</v>
      </c>
      <c r="AQ14">
        <f t="shared" si="14"/>
        <v>1.223826929469177</v>
      </c>
      <c r="AR14">
        <f t="shared" si="15"/>
        <v>17.886711669175078</v>
      </c>
      <c r="AS14">
        <f t="shared" si="16"/>
        <v>10.611826014725615</v>
      </c>
      <c r="AT14">
        <f t="shared" si="17"/>
        <v>7.8662614822387695</v>
      </c>
      <c r="AU14">
        <f t="shared" si="18"/>
        <v>1.0671015760548477</v>
      </c>
      <c r="AV14">
        <f t="shared" si="19"/>
        <v>0.56589903378771711</v>
      </c>
      <c r="AW14">
        <f t="shared" si="20"/>
        <v>0.49775504505210483</v>
      </c>
      <c r="AX14">
        <f t="shared" si="21"/>
        <v>0.5693465310027428</v>
      </c>
      <c r="AY14">
        <f t="shared" si="22"/>
        <v>0.3641165248702608</v>
      </c>
      <c r="AZ14">
        <f t="shared" si="23"/>
        <v>21.777217933942829</v>
      </c>
      <c r="BA14">
        <f t="shared" si="24"/>
        <v>0.84819800780808075</v>
      </c>
      <c r="BB14">
        <f t="shared" si="25"/>
        <v>51.888438741955234</v>
      </c>
      <c r="BC14">
        <f t="shared" si="26"/>
        <v>366.38875438264574</v>
      </c>
      <c r="BD14">
        <f t="shared" si="27"/>
        <v>2.6387234950407568E-2</v>
      </c>
    </row>
    <row r="15" spans="1:114" x14ac:dyDescent="0.25">
      <c r="A15" s="1">
        <v>3</v>
      </c>
      <c r="B15" s="1" t="s">
        <v>72</v>
      </c>
      <c r="C15" s="1">
        <v>897.50001384690404</v>
      </c>
      <c r="D15" s="1">
        <v>0</v>
      </c>
      <c r="E15">
        <f t="shared" si="0"/>
        <v>18.625277946736801</v>
      </c>
      <c r="F15">
        <f t="shared" si="1"/>
        <v>0.70671684807207868</v>
      </c>
      <c r="G15">
        <f t="shared" si="2"/>
        <v>318.30139143613087</v>
      </c>
      <c r="H15">
        <f t="shared" si="3"/>
        <v>6.0820385961107508</v>
      </c>
      <c r="I15">
        <f t="shared" si="4"/>
        <v>0.72611437775559562</v>
      </c>
      <c r="J15">
        <f t="shared" si="5"/>
        <v>9.8952140808105469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5.8383159637451172</v>
      </c>
      <c r="P15" s="1">
        <v>9.8952140808105469</v>
      </c>
      <c r="Q15" s="1">
        <v>3.5570583343505859</v>
      </c>
      <c r="R15" s="1">
        <v>400.3382568359375</v>
      </c>
      <c r="S15" s="1">
        <v>375.24594116210937</v>
      </c>
      <c r="T15" s="1">
        <v>2.8676893562078476E-2</v>
      </c>
      <c r="U15" s="1">
        <v>7.2749714851379395</v>
      </c>
      <c r="V15" s="1">
        <v>0.21134838461875916</v>
      </c>
      <c r="W15" s="1">
        <v>53.616458892822266</v>
      </c>
      <c r="X15" s="1">
        <v>499.93484497070312</v>
      </c>
      <c r="Y15" s="1">
        <v>1499.1998291015625</v>
      </c>
      <c r="Z15" s="1">
        <v>41.086193084716797</v>
      </c>
      <c r="AA15" s="1">
        <v>68.421363830566406</v>
      </c>
      <c r="AB15" s="1">
        <v>-0.23287320137023926</v>
      </c>
      <c r="AC15" s="1">
        <v>0.2545684278011322</v>
      </c>
      <c r="AD15" s="1">
        <v>0.66666668653488159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0.83322474161783833</v>
      </c>
      <c r="AL15">
        <f t="shared" si="9"/>
        <v>6.0820385961107507E-3</v>
      </c>
      <c r="AM15">
        <f t="shared" si="10"/>
        <v>283.04521408081052</v>
      </c>
      <c r="AN15">
        <f t="shared" si="11"/>
        <v>278.98831596374509</v>
      </c>
      <c r="AO15">
        <f t="shared" si="12"/>
        <v>239.8719672946936</v>
      </c>
      <c r="AP15">
        <f t="shared" si="13"/>
        <v>-0.81131407468608507</v>
      </c>
      <c r="AQ15">
        <f t="shared" si="14"/>
        <v>1.2238778485972146</v>
      </c>
      <c r="AR15">
        <f t="shared" si="15"/>
        <v>17.887364122526627</v>
      </c>
      <c r="AS15">
        <f t="shared" si="16"/>
        <v>10.612392637388687</v>
      </c>
      <c r="AT15">
        <f t="shared" si="17"/>
        <v>7.866765022277832</v>
      </c>
      <c r="AU15">
        <f t="shared" si="18"/>
        <v>1.0671381750920483</v>
      </c>
      <c r="AV15">
        <f t="shared" si="19"/>
        <v>0.56589683902059529</v>
      </c>
      <c r="AW15">
        <f t="shared" si="20"/>
        <v>0.49776347084161898</v>
      </c>
      <c r="AX15">
        <f t="shared" si="21"/>
        <v>0.56937470425042935</v>
      </c>
      <c r="AY15">
        <f t="shared" si="22"/>
        <v>0.36411507104820839</v>
      </c>
      <c r="AZ15">
        <f t="shared" si="23"/>
        <v>21.778615311227046</v>
      </c>
      <c r="BA15">
        <f t="shared" si="24"/>
        <v>0.84824739329724563</v>
      </c>
      <c r="BB15">
        <f t="shared" si="25"/>
        <v>51.887560379987896</v>
      </c>
      <c r="BC15">
        <f t="shared" si="26"/>
        <v>366.39237604500551</v>
      </c>
      <c r="BD15">
        <f t="shared" si="27"/>
        <v>2.6376646929374244E-2</v>
      </c>
    </row>
    <row r="16" spans="1:114" x14ac:dyDescent="0.25">
      <c r="A16" s="1">
        <v>4</v>
      </c>
      <c r="B16" s="1" t="s">
        <v>72</v>
      </c>
      <c r="C16" s="1">
        <v>898.00001383572817</v>
      </c>
      <c r="D16" s="1">
        <v>0</v>
      </c>
      <c r="E16">
        <f t="shared" si="0"/>
        <v>18.607078811796292</v>
      </c>
      <c r="F16">
        <f t="shared" si="1"/>
        <v>0.70693293865606999</v>
      </c>
      <c r="G16">
        <f t="shared" si="2"/>
        <v>318.39264335957216</v>
      </c>
      <c r="H16">
        <f t="shared" si="3"/>
        <v>6.0817154042635329</v>
      </c>
      <c r="I16">
        <f t="shared" si="4"/>
        <v>0.72589932326487872</v>
      </c>
      <c r="J16">
        <f t="shared" si="5"/>
        <v>9.8913698196411133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5.8378968238830566</v>
      </c>
      <c r="P16" s="1">
        <v>9.8913698196411133</v>
      </c>
      <c r="Q16" s="1">
        <v>3.556870698928833</v>
      </c>
      <c r="R16" s="1">
        <v>400.34384155273438</v>
      </c>
      <c r="S16" s="1">
        <v>375.2735595703125</v>
      </c>
      <c r="T16" s="1">
        <v>2.766815759241581E-2</v>
      </c>
      <c r="U16" s="1">
        <v>7.2735166549682617</v>
      </c>
      <c r="V16" s="1">
        <v>0.20391964912414551</v>
      </c>
      <c r="W16" s="1">
        <v>53.607219696044922</v>
      </c>
      <c r="X16" s="1">
        <v>499.93978881835937</v>
      </c>
      <c r="Y16" s="1">
        <v>1499.2528076171875</v>
      </c>
      <c r="Z16" s="1">
        <v>41.127235412597656</v>
      </c>
      <c r="AA16" s="1">
        <v>68.421272277832031</v>
      </c>
      <c r="AB16" s="1">
        <v>-0.23287320137023926</v>
      </c>
      <c r="AC16" s="1">
        <v>0.2545684278011322</v>
      </c>
      <c r="AD16" s="1">
        <v>0.66666668653488159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0.8332329813639322</v>
      </c>
      <c r="AL16">
        <f t="shared" si="9"/>
        <v>6.0817154042635329E-3</v>
      </c>
      <c r="AM16">
        <f t="shared" si="10"/>
        <v>283.04136981964109</v>
      </c>
      <c r="AN16">
        <f t="shared" si="11"/>
        <v>278.98789682388303</v>
      </c>
      <c r="AO16">
        <f t="shared" si="12"/>
        <v>239.88044385700414</v>
      </c>
      <c r="AP16">
        <f t="shared" si="13"/>
        <v>-0.81063683321632773</v>
      </c>
      <c r="AQ16">
        <f t="shared" si="14"/>
        <v>1.2235625867318083</v>
      </c>
      <c r="AR16">
        <f t="shared" si="15"/>
        <v>17.882780398519909</v>
      </c>
      <c r="AS16">
        <f t="shared" si="16"/>
        <v>10.609263743551647</v>
      </c>
      <c r="AT16">
        <f t="shared" si="17"/>
        <v>7.864633321762085</v>
      </c>
      <c r="AU16">
        <f t="shared" si="18"/>
        <v>1.0669832432792075</v>
      </c>
      <c r="AV16">
        <f t="shared" si="19"/>
        <v>0.56603538471378989</v>
      </c>
      <c r="AW16">
        <f t="shared" si="20"/>
        <v>0.49766326346692952</v>
      </c>
      <c r="AX16">
        <f t="shared" si="21"/>
        <v>0.56931997981227789</v>
      </c>
      <c r="AY16">
        <f t="shared" si="22"/>
        <v>0.36420684489207328</v>
      </c>
      <c r="AZ16">
        <f t="shared" si="23"/>
        <v>21.784829742563954</v>
      </c>
      <c r="BA16">
        <f t="shared" si="24"/>
        <v>0.84842812726836159</v>
      </c>
      <c r="BB16">
        <f t="shared" si="25"/>
        <v>51.892495143037763</v>
      </c>
      <c r="BC16">
        <f t="shared" si="26"/>
        <v>366.42864545034979</v>
      </c>
      <c r="BD16">
        <f t="shared" si="27"/>
        <v>2.6350771394538588E-2</v>
      </c>
    </row>
    <row r="17" spans="1:114" x14ac:dyDescent="0.25">
      <c r="A17" s="1">
        <v>5</v>
      </c>
      <c r="B17" s="1" t="s">
        <v>73</v>
      </c>
      <c r="C17" s="1">
        <v>898.5000138245523</v>
      </c>
      <c r="D17" s="1">
        <v>0</v>
      </c>
      <c r="E17">
        <f t="shared" si="0"/>
        <v>18.631042234416903</v>
      </c>
      <c r="F17">
        <f t="shared" si="1"/>
        <v>0.7067336328100513</v>
      </c>
      <c r="G17">
        <f t="shared" si="2"/>
        <v>318.30037007367605</v>
      </c>
      <c r="H17">
        <f t="shared" si="3"/>
        <v>6.0812049242478201</v>
      </c>
      <c r="I17">
        <f t="shared" si="4"/>
        <v>0.72599880393865623</v>
      </c>
      <c r="J17">
        <f t="shared" si="5"/>
        <v>9.8922109603881836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5.8376154899597168</v>
      </c>
      <c r="P17" s="1">
        <v>9.8922109603881836</v>
      </c>
      <c r="Q17" s="1">
        <v>3.5571579933166504</v>
      </c>
      <c r="R17" s="1">
        <v>400.35678100585937</v>
      </c>
      <c r="S17" s="1">
        <v>375.25894165039062</v>
      </c>
      <c r="T17" s="1">
        <v>2.810978889465332E-2</v>
      </c>
      <c r="U17" s="1">
        <v>7.2731032371520996</v>
      </c>
      <c r="V17" s="1">
        <v>0.20717766880989075</v>
      </c>
      <c r="W17" s="1">
        <v>53.604976654052734</v>
      </c>
      <c r="X17" s="1">
        <v>499.95703125</v>
      </c>
      <c r="Y17" s="1">
        <v>1499.2762451171875</v>
      </c>
      <c r="Z17" s="1">
        <v>41.205966949462891</v>
      </c>
      <c r="AA17" s="1">
        <v>68.420967102050781</v>
      </c>
      <c r="AB17" s="1">
        <v>-0.23287320137023926</v>
      </c>
      <c r="AC17" s="1">
        <v>0.2545684278011322</v>
      </c>
      <c r="AD17" s="1">
        <v>0.66666668653488159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0.83326171874999988</v>
      </c>
      <c r="AL17">
        <f t="shared" si="9"/>
        <v>6.0812049242478204E-3</v>
      </c>
      <c r="AM17">
        <f t="shared" si="10"/>
        <v>283.04221096038816</v>
      </c>
      <c r="AN17">
        <f t="shared" si="11"/>
        <v>278.98761548995969</v>
      </c>
      <c r="AO17">
        <f t="shared" si="12"/>
        <v>239.88419385692032</v>
      </c>
      <c r="AP17">
        <f t="shared" si="13"/>
        <v>-0.8104497690794813</v>
      </c>
      <c r="AQ17">
        <f t="shared" si="14"/>
        <v>1.2236315612576592</v>
      </c>
      <c r="AR17">
        <f t="shared" si="15"/>
        <v>17.883868250979212</v>
      </c>
      <c r="AS17">
        <f t="shared" si="16"/>
        <v>10.610765013827113</v>
      </c>
      <c r="AT17">
        <f t="shared" si="17"/>
        <v>7.8649132251739502</v>
      </c>
      <c r="AU17">
        <f t="shared" si="18"/>
        <v>1.0670035855039151</v>
      </c>
      <c r="AV17">
        <f t="shared" si="19"/>
        <v>0.56590760109912519</v>
      </c>
      <c r="AW17">
        <f t="shared" si="20"/>
        <v>0.49763275731900286</v>
      </c>
      <c r="AX17">
        <f t="shared" si="21"/>
        <v>0.56937082818491214</v>
      </c>
      <c r="AY17">
        <f t="shared" si="22"/>
        <v>0.36412219989296202</v>
      </c>
      <c r="AZ17">
        <f t="shared" si="23"/>
        <v>21.778419149381577</v>
      </c>
      <c r="BA17">
        <f t="shared" si="24"/>
        <v>0.8482152848211677</v>
      </c>
      <c r="BB17">
        <f t="shared" si="25"/>
        <v>51.885894380366651</v>
      </c>
      <c r="BC17">
        <f t="shared" si="26"/>
        <v>366.40263646699213</v>
      </c>
      <c r="BD17">
        <f t="shared" si="27"/>
        <v>2.6383224173611837E-2</v>
      </c>
    </row>
    <row r="18" spans="1:114" x14ac:dyDescent="0.25">
      <c r="A18" s="1">
        <v>6</v>
      </c>
      <c r="B18" s="1" t="s">
        <v>73</v>
      </c>
      <c r="C18" s="1">
        <v>899.00001381337643</v>
      </c>
      <c r="D18" s="1">
        <v>0</v>
      </c>
      <c r="E18">
        <f t="shared" si="0"/>
        <v>18.627131593870264</v>
      </c>
      <c r="F18">
        <f t="shared" si="1"/>
        <v>0.70674838536387308</v>
      </c>
      <c r="G18">
        <f t="shared" si="2"/>
        <v>318.3327062639317</v>
      </c>
      <c r="H18">
        <f t="shared" si="3"/>
        <v>6.0808818459690626</v>
      </c>
      <c r="I18">
        <f t="shared" si="4"/>
        <v>0.7259445011440222</v>
      </c>
      <c r="J18">
        <f t="shared" si="5"/>
        <v>9.8904743194580078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5.8372535705566406</v>
      </c>
      <c r="P18" s="1">
        <v>9.8904743194580078</v>
      </c>
      <c r="Q18" s="1">
        <v>3.557344913482666</v>
      </c>
      <c r="R18" s="1">
        <v>400.37155151367187</v>
      </c>
      <c r="S18" s="1">
        <v>375.27969360351562</v>
      </c>
      <c r="T18" s="1">
        <v>2.7619523927569389E-2</v>
      </c>
      <c r="U18" s="1">
        <v>7.2718634605407715</v>
      </c>
      <c r="V18" s="1">
        <v>0.20356801152229309</v>
      </c>
      <c r="W18" s="1">
        <v>53.596824645996094</v>
      </c>
      <c r="X18" s="1">
        <v>499.98281860351562</v>
      </c>
      <c r="Y18" s="1">
        <v>1499.322265625</v>
      </c>
      <c r="Z18" s="1">
        <v>41.250080108642578</v>
      </c>
      <c r="AA18" s="1">
        <v>68.420516967773437</v>
      </c>
      <c r="AB18" s="1">
        <v>-0.23287320137023926</v>
      </c>
      <c r="AC18" s="1">
        <v>0.2545684278011322</v>
      </c>
      <c r="AD18" s="1">
        <v>0.66666668653488159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0.83330469767252602</v>
      </c>
      <c r="AL18">
        <f t="shared" si="9"/>
        <v>6.0808818459690628E-3</v>
      </c>
      <c r="AM18">
        <f t="shared" si="10"/>
        <v>283.04047431945799</v>
      </c>
      <c r="AN18">
        <f t="shared" si="11"/>
        <v>278.98725357055662</v>
      </c>
      <c r="AO18">
        <f t="shared" si="12"/>
        <v>239.89155713800574</v>
      </c>
      <c r="AP18">
        <f t="shared" si="13"/>
        <v>-0.81002627858007292</v>
      </c>
      <c r="AQ18">
        <f t="shared" si="14"/>
        <v>1.2234891584332837</v>
      </c>
      <c r="AR18">
        <f t="shared" si="15"/>
        <v>17.881904619480672</v>
      </c>
      <c r="AS18">
        <f t="shared" si="16"/>
        <v>10.6100411589399</v>
      </c>
      <c r="AT18">
        <f t="shared" si="17"/>
        <v>7.8638639450073242</v>
      </c>
      <c r="AU18">
        <f t="shared" si="18"/>
        <v>1.0669273299144792</v>
      </c>
      <c r="AV18">
        <f t="shared" si="19"/>
        <v>0.5659170600928406</v>
      </c>
      <c r="AW18">
        <f t="shared" si="20"/>
        <v>0.4975446572892615</v>
      </c>
      <c r="AX18">
        <f t="shared" si="21"/>
        <v>0.5693826726252178</v>
      </c>
      <c r="AY18">
        <f t="shared" si="22"/>
        <v>0.36412846557561684</v>
      </c>
      <c r="AZ18">
        <f t="shared" si="23"/>
        <v>21.780488330328577</v>
      </c>
      <c r="BA18">
        <f t="shared" si="24"/>
        <v>0.84825454638174846</v>
      </c>
      <c r="BB18">
        <f t="shared" si="25"/>
        <v>51.884171756399091</v>
      </c>
      <c r="BC18">
        <f t="shared" si="26"/>
        <v>366.42524735134106</v>
      </c>
      <c r="BD18">
        <f t="shared" si="27"/>
        <v>2.637518298565121E-2</v>
      </c>
    </row>
    <row r="19" spans="1:114" x14ac:dyDescent="0.25">
      <c r="A19" s="1">
        <v>7</v>
      </c>
      <c r="B19" s="1" t="s">
        <v>74</v>
      </c>
      <c r="C19" s="1">
        <v>899.50001380220056</v>
      </c>
      <c r="D19" s="1">
        <v>0</v>
      </c>
      <c r="E19">
        <f t="shared" si="0"/>
        <v>18.612480786808806</v>
      </c>
      <c r="F19">
        <f t="shared" si="1"/>
        <v>0.70688138196211625</v>
      </c>
      <c r="G19">
        <f t="shared" si="2"/>
        <v>318.40626429737108</v>
      </c>
      <c r="H19">
        <f t="shared" si="3"/>
        <v>6.0809213122474723</v>
      </c>
      <c r="I19">
        <f t="shared" si="4"/>
        <v>0.72584237451148925</v>
      </c>
      <c r="J19">
        <f t="shared" si="5"/>
        <v>9.8887481689453125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5.8367557525634766</v>
      </c>
      <c r="P19" s="1">
        <v>9.8887481689453125</v>
      </c>
      <c r="Q19" s="1">
        <v>3.5575637817382812</v>
      </c>
      <c r="R19" s="1">
        <v>400.37969970703125</v>
      </c>
      <c r="S19" s="1">
        <v>375.3050537109375</v>
      </c>
      <c r="T19" s="1">
        <v>2.6928717270493507E-2</v>
      </c>
      <c r="U19" s="1">
        <v>7.2712721824645996</v>
      </c>
      <c r="V19" s="1">
        <v>0.19848373532295227</v>
      </c>
      <c r="W19" s="1">
        <v>53.594432830810547</v>
      </c>
      <c r="X19" s="1">
        <v>499.9794921875</v>
      </c>
      <c r="Y19" s="1">
        <v>1499.2984619140625</v>
      </c>
      <c r="Z19" s="1">
        <v>41.277500152587891</v>
      </c>
      <c r="AA19" s="1">
        <v>68.420661926269531</v>
      </c>
      <c r="AB19" s="1">
        <v>-0.23287320137023926</v>
      </c>
      <c r="AC19" s="1">
        <v>0.2545684278011322</v>
      </c>
      <c r="AD19" s="1">
        <v>0.66666668653488159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0.83329915364583318</v>
      </c>
      <c r="AL19">
        <f t="shared" si="9"/>
        <v>6.0809213122474722E-3</v>
      </c>
      <c r="AM19">
        <f t="shared" si="10"/>
        <v>283.03874816894529</v>
      </c>
      <c r="AN19">
        <f t="shared" si="11"/>
        <v>278.98675575256345</v>
      </c>
      <c r="AO19">
        <f t="shared" si="12"/>
        <v>239.88774854434087</v>
      </c>
      <c r="AP19">
        <f t="shared" si="13"/>
        <v>-0.80994756662487732</v>
      </c>
      <c r="AQ19">
        <f t="shared" si="14"/>
        <v>1.2233476302817876</v>
      </c>
      <c r="AR19">
        <f t="shared" si="15"/>
        <v>17.879798234049147</v>
      </c>
      <c r="AS19">
        <f t="shared" si="16"/>
        <v>10.608526051584548</v>
      </c>
      <c r="AT19">
        <f t="shared" si="17"/>
        <v>7.8627519607543945</v>
      </c>
      <c r="AU19">
        <f t="shared" si="18"/>
        <v>1.0668465226023329</v>
      </c>
      <c r="AV19">
        <f t="shared" si="19"/>
        <v>0.56600233086007334</v>
      </c>
      <c r="AW19">
        <f t="shared" si="20"/>
        <v>0.49750525577029842</v>
      </c>
      <c r="AX19">
        <f t="shared" si="21"/>
        <v>0.56934126683203456</v>
      </c>
      <c r="AY19">
        <f t="shared" si="22"/>
        <v>0.3641849496182798</v>
      </c>
      <c r="AZ19">
        <f t="shared" si="23"/>
        <v>21.785567364696849</v>
      </c>
      <c r="BA19">
        <f t="shared" si="24"/>
        <v>0.84839322345659041</v>
      </c>
      <c r="BB19">
        <f t="shared" si="25"/>
        <v>51.887244906878948</v>
      </c>
      <c r="BC19">
        <f t="shared" si="26"/>
        <v>366.45757175077011</v>
      </c>
      <c r="BD19">
        <f t="shared" si="27"/>
        <v>2.6353674295657336E-2</v>
      </c>
    </row>
    <row r="20" spans="1:114" x14ac:dyDescent="0.25">
      <c r="A20" s="1">
        <v>8</v>
      </c>
      <c r="B20" s="1" t="s">
        <v>74</v>
      </c>
      <c r="C20" s="1">
        <v>900.00001379102468</v>
      </c>
      <c r="D20" s="1">
        <v>0</v>
      </c>
      <c r="E20">
        <f t="shared" si="0"/>
        <v>18.604988461771512</v>
      </c>
      <c r="F20">
        <f t="shared" si="1"/>
        <v>0.70697602655844605</v>
      </c>
      <c r="G20">
        <f t="shared" si="2"/>
        <v>318.42919294175249</v>
      </c>
      <c r="H20">
        <f t="shared" si="3"/>
        <v>6.0800073261384329</v>
      </c>
      <c r="I20">
        <f t="shared" si="4"/>
        <v>0.72565356668955261</v>
      </c>
      <c r="J20">
        <f t="shared" si="5"/>
        <v>9.8854007720947266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5.8359107971191406</v>
      </c>
      <c r="P20" s="1">
        <v>9.8854007720947266</v>
      </c>
      <c r="Q20" s="1">
        <v>3.5573422908782959</v>
      </c>
      <c r="R20" s="1">
        <v>400.36642456054687</v>
      </c>
      <c r="S20" s="1">
        <v>375.3004150390625</v>
      </c>
      <c r="T20" s="1">
        <v>2.656441368162632E-2</v>
      </c>
      <c r="U20" s="1">
        <v>7.2700591087341309</v>
      </c>
      <c r="V20" s="1">
        <v>0.19580899178981781</v>
      </c>
      <c r="W20" s="1">
        <v>53.588344573974609</v>
      </c>
      <c r="X20" s="1">
        <v>499.96353149414062</v>
      </c>
      <c r="Y20" s="1">
        <v>1499.303466796875</v>
      </c>
      <c r="Z20" s="1">
        <v>41.346240997314453</v>
      </c>
      <c r="AA20" s="1">
        <v>68.420303344726563</v>
      </c>
      <c r="AB20" s="1">
        <v>-0.23287320137023926</v>
      </c>
      <c r="AC20" s="1">
        <v>0.2545684278011322</v>
      </c>
      <c r="AD20" s="1">
        <v>0.66666668653488159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0.83327255249023413</v>
      </c>
      <c r="AL20">
        <f t="shared" si="9"/>
        <v>6.0800073261384332E-3</v>
      </c>
      <c r="AM20">
        <f t="shared" si="10"/>
        <v>283.0354007720947</v>
      </c>
      <c r="AN20">
        <f t="shared" si="11"/>
        <v>278.98591079711912</v>
      </c>
      <c r="AO20">
        <f t="shared" si="12"/>
        <v>239.88854932557297</v>
      </c>
      <c r="AP20">
        <f t="shared" si="13"/>
        <v>-0.80915457470412033</v>
      </c>
      <c r="AQ20">
        <f t="shared" si="14"/>
        <v>1.2230732162432343</v>
      </c>
      <c r="AR20">
        <f t="shared" si="15"/>
        <v>17.875881229010975</v>
      </c>
      <c r="AS20">
        <f t="shared" si="16"/>
        <v>10.605822120276844</v>
      </c>
      <c r="AT20">
        <f t="shared" si="17"/>
        <v>7.8606557846069336</v>
      </c>
      <c r="AU20">
        <f t="shared" si="18"/>
        <v>1.0666942092603642</v>
      </c>
      <c r="AV20">
        <f t="shared" si="19"/>
        <v>0.56606300834731116</v>
      </c>
      <c r="AW20">
        <f t="shared" si="20"/>
        <v>0.49741964955368168</v>
      </c>
      <c r="AX20">
        <f t="shared" si="21"/>
        <v>0.5692745597066825</v>
      </c>
      <c r="AY20">
        <f t="shared" si="22"/>
        <v>0.36422514317997284</v>
      </c>
      <c r="AZ20">
        <f t="shared" si="23"/>
        <v>21.787021974891172</v>
      </c>
      <c r="BA20">
        <f t="shared" si="24"/>
        <v>0.84846480361235233</v>
      </c>
      <c r="BB20">
        <f t="shared" si="25"/>
        <v>51.890376860110308</v>
      </c>
      <c r="BC20">
        <f t="shared" si="26"/>
        <v>366.45649457138859</v>
      </c>
      <c r="BD20">
        <f t="shared" si="27"/>
        <v>2.6344733332901989E-2</v>
      </c>
    </row>
    <row r="21" spans="1:114" x14ac:dyDescent="0.25">
      <c r="A21" s="1">
        <v>9</v>
      </c>
      <c r="B21" s="1" t="s">
        <v>75</v>
      </c>
      <c r="C21" s="1">
        <v>900.50001377984881</v>
      </c>
      <c r="D21" s="1">
        <v>0</v>
      </c>
      <c r="E21">
        <f t="shared" si="0"/>
        <v>18.573382651435168</v>
      </c>
      <c r="F21">
        <f t="shared" si="1"/>
        <v>0.70713939603978282</v>
      </c>
      <c r="G21">
        <f t="shared" si="2"/>
        <v>318.53601137972396</v>
      </c>
      <c r="H21">
        <f t="shared" si="3"/>
        <v>6.0793266627171789</v>
      </c>
      <c r="I21">
        <f t="shared" si="4"/>
        <v>0.72543546075353682</v>
      </c>
      <c r="J21">
        <f t="shared" si="5"/>
        <v>9.8818702697753906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5.8355183601379395</v>
      </c>
      <c r="P21" s="1">
        <v>9.8818702697753906</v>
      </c>
      <c r="Q21" s="1">
        <v>3.5573132038116455</v>
      </c>
      <c r="R21" s="1">
        <v>400.337646484375</v>
      </c>
      <c r="S21" s="1">
        <v>375.30996704101562</v>
      </c>
      <c r="T21" s="1">
        <v>2.6419254019856453E-2</v>
      </c>
      <c r="U21" s="1">
        <v>7.2690629959106445</v>
      </c>
      <c r="V21" s="1">
        <v>0.19474306702613831</v>
      </c>
      <c r="W21" s="1">
        <v>53.582118988037109</v>
      </c>
      <c r="X21" s="1">
        <v>499.966796875</v>
      </c>
      <c r="Y21" s="1">
        <v>1499.296630859375</v>
      </c>
      <c r="Z21" s="1">
        <v>41.442806243896484</v>
      </c>
      <c r="AA21" s="1">
        <v>68.419876098632812</v>
      </c>
      <c r="AB21" s="1">
        <v>-0.23287320137023926</v>
      </c>
      <c r="AC21" s="1">
        <v>0.2545684278011322</v>
      </c>
      <c r="AD21" s="1">
        <v>0.66666668653488159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0.83327799479166664</v>
      </c>
      <c r="AL21">
        <f t="shared" si="9"/>
        <v>6.0793266627171792E-3</v>
      </c>
      <c r="AM21">
        <f t="shared" si="10"/>
        <v>283.03187026977537</v>
      </c>
      <c r="AN21">
        <f t="shared" si="11"/>
        <v>278.98551836013792</v>
      </c>
      <c r="AO21">
        <f t="shared" si="12"/>
        <v>239.88745557559741</v>
      </c>
      <c r="AP21">
        <f t="shared" si="13"/>
        <v>-0.80843621821744394</v>
      </c>
      <c r="AQ21">
        <f t="shared" si="14"/>
        <v>1.2227838502868997</v>
      </c>
      <c r="AR21">
        <f t="shared" si="15"/>
        <v>17.871763587004416</v>
      </c>
      <c r="AS21">
        <f t="shared" si="16"/>
        <v>10.602700591093772</v>
      </c>
      <c r="AT21">
        <f t="shared" si="17"/>
        <v>7.858694314956665</v>
      </c>
      <c r="AU21">
        <f t="shared" si="18"/>
        <v>1.0665517013964045</v>
      </c>
      <c r="AV21">
        <f t="shared" si="19"/>
        <v>0.56616773834729106</v>
      </c>
      <c r="AW21">
        <f t="shared" si="20"/>
        <v>0.49734838953336291</v>
      </c>
      <c r="AX21">
        <f t="shared" si="21"/>
        <v>0.56920331186304163</v>
      </c>
      <c r="AY21">
        <f t="shared" si="22"/>
        <v>0.36429451830062526</v>
      </c>
      <c r="AZ21">
        <f t="shared" si="23"/>
        <v>21.794194431553407</v>
      </c>
      <c r="BA21">
        <f t="shared" si="24"/>
        <v>0.84872782327390961</v>
      </c>
      <c r="BB21">
        <f t="shared" si="25"/>
        <v>51.895795620536447</v>
      </c>
      <c r="BC21">
        <f t="shared" si="26"/>
        <v>366.48107046188136</v>
      </c>
      <c r="BD21">
        <f t="shared" si="27"/>
        <v>2.6300961980003614E-2</v>
      </c>
    </row>
    <row r="22" spans="1:114" x14ac:dyDescent="0.25">
      <c r="A22" s="1">
        <v>10</v>
      </c>
      <c r="B22" s="1" t="s">
        <v>75</v>
      </c>
      <c r="C22" s="1">
        <v>901.00001376867294</v>
      </c>
      <c r="D22" s="1">
        <v>0</v>
      </c>
      <c r="E22">
        <f t="shared" si="0"/>
        <v>18.559124007135104</v>
      </c>
      <c r="F22">
        <f t="shared" si="1"/>
        <v>0.70722664667020196</v>
      </c>
      <c r="G22">
        <f t="shared" si="2"/>
        <v>318.57636625256418</v>
      </c>
      <c r="H22">
        <f t="shared" si="3"/>
        <v>6.0776863627364941</v>
      </c>
      <c r="I22">
        <f t="shared" si="4"/>
        <v>0.7251741251825673</v>
      </c>
      <c r="J22">
        <f t="shared" si="5"/>
        <v>9.8773250579833984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5.8349976539611816</v>
      </c>
      <c r="P22" s="1">
        <v>9.8773250579833984</v>
      </c>
      <c r="Q22" s="1">
        <v>3.5571978092193604</v>
      </c>
      <c r="R22" s="1">
        <v>400.31466674804687</v>
      </c>
      <c r="S22" s="1">
        <v>375.30413818359375</v>
      </c>
      <c r="T22" s="1">
        <v>2.6488577947020531E-2</v>
      </c>
      <c r="U22" s="1">
        <v>7.2674050331115723</v>
      </c>
      <c r="V22" s="1">
        <v>0.19526202976703644</v>
      </c>
      <c r="W22" s="1">
        <v>53.57208251953125</v>
      </c>
      <c r="X22" s="1">
        <v>499.95196533203125</v>
      </c>
      <c r="Y22" s="1">
        <v>1499.283447265625</v>
      </c>
      <c r="Z22" s="1">
        <v>41.495719909667969</v>
      </c>
      <c r="AA22" s="1">
        <v>68.420196533203125</v>
      </c>
      <c r="AB22" s="1">
        <v>-0.23287320137023926</v>
      </c>
      <c r="AC22" s="1">
        <v>0.2545684278011322</v>
      </c>
      <c r="AD22" s="1">
        <v>0.66666668653488159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0.83325327555338524</v>
      </c>
      <c r="AL22">
        <f t="shared" si="9"/>
        <v>6.0776863627364942E-3</v>
      </c>
      <c r="AM22">
        <f t="shared" si="10"/>
        <v>283.02732505798338</v>
      </c>
      <c r="AN22">
        <f t="shared" si="11"/>
        <v>278.98499765396116</v>
      </c>
      <c r="AO22">
        <f t="shared" si="12"/>
        <v>239.88534620064456</v>
      </c>
      <c r="AP22">
        <f t="shared" si="13"/>
        <v>-0.80711451035623805</v>
      </c>
      <c r="AQ22">
        <f t="shared" si="14"/>
        <v>1.2224114058344506</v>
      </c>
      <c r="AR22">
        <f t="shared" si="15"/>
        <v>17.866236400552221</v>
      </c>
      <c r="AS22">
        <f t="shared" si="16"/>
        <v>10.598831367440649</v>
      </c>
      <c r="AT22">
        <f t="shared" si="17"/>
        <v>7.85616135597229</v>
      </c>
      <c r="AU22">
        <f t="shared" si="18"/>
        <v>1.0663676976093053</v>
      </c>
      <c r="AV22">
        <f t="shared" si="19"/>
        <v>0.56622366747703201</v>
      </c>
      <c r="AW22">
        <f t="shared" si="20"/>
        <v>0.49723728065188333</v>
      </c>
      <c r="AX22">
        <f t="shared" si="21"/>
        <v>0.56913041695742195</v>
      </c>
      <c r="AY22">
        <f t="shared" si="22"/>
        <v>0.36433156711766146</v>
      </c>
      <c r="AZ22">
        <f t="shared" si="23"/>
        <v>21.797057589834143</v>
      </c>
      <c r="BA22">
        <f t="shared" si="24"/>
        <v>0.84884853067279775</v>
      </c>
      <c r="BB22">
        <f t="shared" si="25"/>
        <v>51.899832025734881</v>
      </c>
      <c r="BC22">
        <f t="shared" si="26"/>
        <v>366.4820194810718</v>
      </c>
      <c r="BD22">
        <f t="shared" si="27"/>
        <v>2.628274696474827E-2</v>
      </c>
    </row>
    <row r="23" spans="1:114" x14ac:dyDescent="0.25">
      <c r="A23" s="1">
        <v>11</v>
      </c>
      <c r="B23" s="1" t="s">
        <v>76</v>
      </c>
      <c r="C23" s="1">
        <v>901.50001375749707</v>
      </c>
      <c r="D23" s="1">
        <v>0</v>
      </c>
      <c r="E23">
        <f t="shared" si="0"/>
        <v>18.55190681957486</v>
      </c>
      <c r="F23">
        <f t="shared" si="1"/>
        <v>0.70717965119434933</v>
      </c>
      <c r="G23">
        <f t="shared" si="2"/>
        <v>318.5682891420808</v>
      </c>
      <c r="H23">
        <f t="shared" si="3"/>
        <v>6.0759085208673236</v>
      </c>
      <c r="I23">
        <f t="shared" si="4"/>
        <v>0.72499792699920285</v>
      </c>
      <c r="J23">
        <f t="shared" si="5"/>
        <v>9.8736677169799805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5.8342008590698242</v>
      </c>
      <c r="P23" s="1">
        <v>9.8736677169799805</v>
      </c>
      <c r="Q23" s="1">
        <v>3.5560610294342041</v>
      </c>
      <c r="R23" s="1">
        <v>400.27877807617187</v>
      </c>
      <c r="S23" s="1">
        <v>375.27737426757812</v>
      </c>
      <c r="T23" s="1">
        <v>2.6684436947107315E-2</v>
      </c>
      <c r="U23" s="1">
        <v>7.2656497955322266</v>
      </c>
      <c r="V23" s="1">
        <v>0.19671535491943359</v>
      </c>
      <c r="W23" s="1">
        <v>53.561740875244141</v>
      </c>
      <c r="X23" s="1">
        <v>499.94131469726562</v>
      </c>
      <c r="Y23" s="1">
        <v>1499.35009765625</v>
      </c>
      <c r="Z23" s="1">
        <v>41.385501861572266</v>
      </c>
      <c r="AA23" s="1">
        <v>68.41973876953125</v>
      </c>
      <c r="AB23" s="1">
        <v>-0.23287320137023926</v>
      </c>
      <c r="AC23" s="1">
        <v>0.2545684278011322</v>
      </c>
      <c r="AD23" s="1">
        <v>0.66666668653488159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0.83323552449544258</v>
      </c>
      <c r="AL23">
        <f t="shared" si="9"/>
        <v>6.0759085208673238E-3</v>
      </c>
      <c r="AM23">
        <f t="shared" si="10"/>
        <v>283.02366771697996</v>
      </c>
      <c r="AN23">
        <f t="shared" si="11"/>
        <v>278.9842008590698</v>
      </c>
      <c r="AO23">
        <f t="shared" si="12"/>
        <v>239.8960102629062</v>
      </c>
      <c r="AP23">
        <f t="shared" si="13"/>
        <v>-0.80570030264518011</v>
      </c>
      <c r="AQ23">
        <f t="shared" si="14"/>
        <v>1.222111788000416</v>
      </c>
      <c r="AR23">
        <f t="shared" si="15"/>
        <v>17.861976821002539</v>
      </c>
      <c r="AS23">
        <f t="shared" si="16"/>
        <v>10.596327025470313</v>
      </c>
      <c r="AT23">
        <f t="shared" si="17"/>
        <v>7.8539342880249023</v>
      </c>
      <c r="AU23">
        <f t="shared" si="18"/>
        <v>1.0662059380438473</v>
      </c>
      <c r="AV23">
        <f t="shared" si="19"/>
        <v>0.5661935429240631</v>
      </c>
      <c r="AW23">
        <f t="shared" si="20"/>
        <v>0.49711386100121308</v>
      </c>
      <c r="AX23">
        <f t="shared" si="21"/>
        <v>0.5690920770426342</v>
      </c>
      <c r="AY23">
        <f t="shared" si="22"/>
        <v>0.36431161185361272</v>
      </c>
      <c r="AZ23">
        <f t="shared" si="23"/>
        <v>21.796359123357668</v>
      </c>
      <c r="BA23">
        <f t="shared" si="24"/>
        <v>0.84888754554900792</v>
      </c>
      <c r="BB23">
        <f t="shared" si="25"/>
        <v>51.899238766849109</v>
      </c>
      <c r="BC23">
        <f t="shared" si="26"/>
        <v>366.45868627037015</v>
      </c>
      <c r="BD23">
        <f t="shared" si="27"/>
        <v>2.6273898741728398E-2</v>
      </c>
    </row>
    <row r="24" spans="1:114" x14ac:dyDescent="0.25">
      <c r="A24" s="1">
        <v>12</v>
      </c>
      <c r="B24" s="1" t="s">
        <v>76</v>
      </c>
      <c r="C24" s="1">
        <v>902.0000137463212</v>
      </c>
      <c r="D24" s="1">
        <v>0</v>
      </c>
      <c r="E24">
        <f t="shared" si="0"/>
        <v>18.589137614283583</v>
      </c>
      <c r="F24">
        <f t="shared" si="1"/>
        <v>0.70712533756517404</v>
      </c>
      <c r="G24">
        <f t="shared" si="2"/>
        <v>318.41533880221817</v>
      </c>
      <c r="H24">
        <f t="shared" si="3"/>
        <v>6.0758588778963958</v>
      </c>
      <c r="I24">
        <f t="shared" si="4"/>
        <v>0.72503518125140465</v>
      </c>
      <c r="J24">
        <f t="shared" si="5"/>
        <v>9.8743772506713867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5.8336024284362793</v>
      </c>
      <c r="P24" s="1">
        <v>9.8743772506713867</v>
      </c>
      <c r="Q24" s="1">
        <v>3.5561978816986084</v>
      </c>
      <c r="R24" s="1">
        <v>400.27523803710937</v>
      </c>
      <c r="S24" s="1">
        <v>375.22848510742188</v>
      </c>
      <c r="T24" s="1">
        <v>2.6758331805467606E-2</v>
      </c>
      <c r="U24" s="1">
        <v>7.2659645080566406</v>
      </c>
      <c r="V24" s="1">
        <v>0.19726802408695221</v>
      </c>
      <c r="W24" s="1">
        <v>53.566211700439453</v>
      </c>
      <c r="X24" s="1">
        <v>499.92044067382812</v>
      </c>
      <c r="Y24" s="1">
        <v>1499.340576171875</v>
      </c>
      <c r="Z24" s="1">
        <v>41.445995330810547</v>
      </c>
      <c r="AA24" s="1">
        <v>68.419647216796875</v>
      </c>
      <c r="AB24" s="1">
        <v>-0.23287320137023926</v>
      </c>
      <c r="AC24" s="1">
        <v>0.2545684278011322</v>
      </c>
      <c r="AD24" s="1">
        <v>0.66666668653488159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0.8332007344563801</v>
      </c>
      <c r="AL24">
        <f t="shared" si="9"/>
        <v>6.0758588778963962E-3</v>
      </c>
      <c r="AM24">
        <f t="shared" si="10"/>
        <v>283.02437725067136</v>
      </c>
      <c r="AN24">
        <f t="shared" si="11"/>
        <v>278.98360242843626</v>
      </c>
      <c r="AO24">
        <f t="shared" si="12"/>
        <v>239.89448682544025</v>
      </c>
      <c r="AP24">
        <f t="shared" si="13"/>
        <v>-0.80584296254564747</v>
      </c>
      <c r="AQ24">
        <f t="shared" si="14"/>
        <v>1.222169909582407</v>
      </c>
      <c r="AR24">
        <f t="shared" si="15"/>
        <v>17.862850208943591</v>
      </c>
      <c r="AS24">
        <f t="shared" si="16"/>
        <v>10.596885700886951</v>
      </c>
      <c r="AT24">
        <f t="shared" si="17"/>
        <v>7.853989839553833</v>
      </c>
      <c r="AU24">
        <f t="shared" si="18"/>
        <v>1.0662099726782737</v>
      </c>
      <c r="AV24">
        <f t="shared" si="19"/>
        <v>0.56615872636991749</v>
      </c>
      <c r="AW24">
        <f t="shared" si="20"/>
        <v>0.49713472833100242</v>
      </c>
      <c r="AX24">
        <f t="shared" si="21"/>
        <v>0.5690752443472713</v>
      </c>
      <c r="AY24">
        <f t="shared" si="22"/>
        <v>0.36428854856763426</v>
      </c>
      <c r="AZ24">
        <f t="shared" si="23"/>
        <v>21.78586514926462</v>
      </c>
      <c r="BA24">
        <f t="shared" si="24"/>
        <v>0.84859052934390355</v>
      </c>
      <c r="BB24">
        <f t="shared" si="25"/>
        <v>51.898289233116031</v>
      </c>
      <c r="BC24">
        <f t="shared" si="26"/>
        <v>366.39209937350051</v>
      </c>
      <c r="BD24">
        <f t="shared" si="27"/>
        <v>2.6330929137116148E-2</v>
      </c>
      <c r="BE24">
        <f>AVERAGE(E10:E24)</f>
        <v>18.603838385971972</v>
      </c>
      <c r="BF24">
        <f>AVERAGE(O10:O24)</f>
        <v>5.8364939292271929</v>
      </c>
      <c r="BG24">
        <f>AVERAGE(P10:P24)</f>
        <v>9.8866537412007656</v>
      </c>
      <c r="BH24" t="e">
        <f>AVERAGE(B10:B24)</f>
        <v>#DIV/0!</v>
      </c>
      <c r="BI24">
        <f t="shared" ref="BI24:DJ24" si="28">AVERAGE(C10:C24)</f>
        <v>899.2916804735238</v>
      </c>
      <c r="BJ24">
        <f t="shared" si="28"/>
        <v>0</v>
      </c>
      <c r="BK24">
        <f t="shared" si="28"/>
        <v>18.603838385971972</v>
      </c>
      <c r="BL24">
        <f t="shared" si="28"/>
        <v>0.70692506558415091</v>
      </c>
      <c r="BM24">
        <f t="shared" si="28"/>
        <v>318.4019813094651</v>
      </c>
      <c r="BN24">
        <f t="shared" si="28"/>
        <v>6.0799183484658101</v>
      </c>
      <c r="BO24">
        <f t="shared" si="28"/>
        <v>0.72568661752708763</v>
      </c>
      <c r="BP24">
        <f t="shared" si="28"/>
        <v>9.8866537412007656</v>
      </c>
      <c r="BQ24">
        <f t="shared" si="28"/>
        <v>6</v>
      </c>
      <c r="BR24">
        <f t="shared" si="28"/>
        <v>1.4200000166893005</v>
      </c>
      <c r="BS24">
        <f t="shared" si="28"/>
        <v>1</v>
      </c>
      <c r="BT24">
        <f t="shared" si="28"/>
        <v>2.8400000333786011</v>
      </c>
      <c r="BU24">
        <f t="shared" si="28"/>
        <v>5.8364939292271929</v>
      </c>
      <c r="BV24">
        <f t="shared" si="28"/>
        <v>9.8866537412007656</v>
      </c>
      <c r="BW24">
        <f t="shared" si="28"/>
        <v>3.5568257172902427</v>
      </c>
      <c r="BX24">
        <f t="shared" si="28"/>
        <v>400.33790334065753</v>
      </c>
      <c r="BY24">
        <f t="shared" si="28"/>
        <v>375.27290344238281</v>
      </c>
      <c r="BZ24">
        <f t="shared" si="28"/>
        <v>2.7495190501213074E-2</v>
      </c>
      <c r="CA24">
        <f t="shared" si="28"/>
        <v>7.2710533142089844</v>
      </c>
      <c r="CB24">
        <f t="shared" si="28"/>
        <v>0.20266181354721388</v>
      </c>
      <c r="CC24">
        <f t="shared" si="28"/>
        <v>53.593697865804039</v>
      </c>
      <c r="CD24">
        <f t="shared" si="28"/>
        <v>499.95133463541669</v>
      </c>
      <c r="CE24">
        <f t="shared" si="28"/>
        <v>1499.2919108072917</v>
      </c>
      <c r="CF24">
        <f t="shared" si="28"/>
        <v>41.247206370035805</v>
      </c>
      <c r="CG24">
        <f t="shared" si="28"/>
        <v>68.420547485351563</v>
      </c>
      <c r="CH24">
        <f t="shared" si="28"/>
        <v>-0.23287320137023926</v>
      </c>
      <c r="CI24">
        <f t="shared" si="28"/>
        <v>0.2545684278011322</v>
      </c>
      <c r="CJ24">
        <f t="shared" si="28"/>
        <v>0.66666668653488159</v>
      </c>
      <c r="CK24">
        <f t="shared" si="28"/>
        <v>-0.21956524252891541</v>
      </c>
      <c r="CL24">
        <f t="shared" si="28"/>
        <v>2.737391471862793</v>
      </c>
      <c r="CM24">
        <f t="shared" si="28"/>
        <v>1</v>
      </c>
      <c r="CN24">
        <f t="shared" si="28"/>
        <v>0</v>
      </c>
      <c r="CO24">
        <f t="shared" si="28"/>
        <v>0.15999999642372131</v>
      </c>
      <c r="CP24">
        <f t="shared" si="28"/>
        <v>111115</v>
      </c>
      <c r="CQ24">
        <f t="shared" si="28"/>
        <v>0.83325222439236102</v>
      </c>
      <c r="CR24">
        <f t="shared" si="28"/>
        <v>6.079918348465811E-3</v>
      </c>
      <c r="CS24">
        <f t="shared" si="28"/>
        <v>283.03665374120084</v>
      </c>
      <c r="CT24">
        <f t="shared" si="28"/>
        <v>278.98649392922727</v>
      </c>
      <c r="CU24">
        <f t="shared" si="28"/>
        <v>239.88670036728095</v>
      </c>
      <c r="CV24">
        <f t="shared" si="28"/>
        <v>-0.8092102455261464</v>
      </c>
      <c r="CW24">
        <f t="shared" si="28"/>
        <v>1.2231760678489596</v>
      </c>
      <c r="CX24">
        <f t="shared" si="28"/>
        <v>17.877320600868291</v>
      </c>
      <c r="CY24">
        <f t="shared" si="28"/>
        <v>10.606267286659305</v>
      </c>
      <c r="CZ24">
        <f t="shared" si="28"/>
        <v>7.8615738352139788</v>
      </c>
      <c r="DA24">
        <f t="shared" si="28"/>
        <v>1.0667609606241559</v>
      </c>
      <c r="DB24">
        <f t="shared" si="28"/>
        <v>0.56603033056895613</v>
      </c>
      <c r="DC24">
        <f t="shared" si="28"/>
        <v>0.49748945032187208</v>
      </c>
      <c r="DD24">
        <f t="shared" si="28"/>
        <v>0.56927151030228407</v>
      </c>
      <c r="DE24">
        <f t="shared" si="28"/>
        <v>0.36420349748226405</v>
      </c>
      <c r="DF24">
        <f t="shared" si="28"/>
        <v>21.785237836248722</v>
      </c>
      <c r="DG24">
        <f t="shared" si="28"/>
        <v>0.84845448527443723</v>
      </c>
      <c r="DH24">
        <f t="shared" si="28"/>
        <v>51.891481379743958</v>
      </c>
      <c r="DI24">
        <f t="shared" si="28"/>
        <v>366.42952966566355</v>
      </c>
      <c r="DJ24">
        <f t="shared" si="28"/>
        <v>2.63456033196789E-2</v>
      </c>
    </row>
    <row r="25" spans="1:114" x14ac:dyDescent="0.25">
      <c r="A25" s="1" t="s">
        <v>9</v>
      </c>
      <c r="B25" s="1" t="s">
        <v>77</v>
      </c>
    </row>
    <row r="26" spans="1:114" x14ac:dyDescent="0.25">
      <c r="A26" s="1" t="s">
        <v>9</v>
      </c>
      <c r="B26" s="1" t="s">
        <v>78</v>
      </c>
    </row>
    <row r="27" spans="1:114" x14ac:dyDescent="0.25">
      <c r="A27" s="1">
        <v>13</v>
      </c>
      <c r="B27" s="1" t="s">
        <v>79</v>
      </c>
      <c r="C27" s="1">
        <v>1010.0000143051147</v>
      </c>
      <c r="D27" s="1">
        <v>0</v>
      </c>
      <c r="E27">
        <f t="shared" ref="E27:E41" si="29">(R27-S27*(1000-T27)/(1000-U27))*AK27</f>
        <v>19.462926815011389</v>
      </c>
      <c r="F27">
        <f t="shared" ref="F27:F41" si="30">IF(AV27&lt;&gt;0,1/(1/AV27-1/N27),0)</f>
        <v>0.66732511170725062</v>
      </c>
      <c r="G27">
        <f t="shared" ref="G27:G41" si="31">((AY27-AL27/2)*S27-E27)/(AY27+AL27/2)</f>
        <v>310.31182405275206</v>
      </c>
      <c r="H27">
        <f t="shared" ref="H27:H41" si="32">AL27*1000</f>
        <v>6.4518527966113535</v>
      </c>
      <c r="I27">
        <f t="shared" ref="I27:I41" si="33">(AQ27-AW27)</f>
        <v>0.80585095818491226</v>
      </c>
      <c r="J27">
        <f t="shared" ref="J27:J41" si="34">(P27+AP27*D27)</f>
        <v>11.178377151489258</v>
      </c>
      <c r="K27" s="1">
        <v>6</v>
      </c>
      <c r="L27">
        <f t="shared" ref="L27:L41" si="35">(K27*AE27+AF27)</f>
        <v>1.4200000166893005</v>
      </c>
      <c r="M27" s="1">
        <v>1</v>
      </c>
      <c r="N27">
        <f t="shared" ref="N27:N41" si="36">L27*(M27+1)*(M27+1)/(M27*M27+1)</f>
        <v>2.8400000333786011</v>
      </c>
      <c r="O27" s="1">
        <v>9.0631570816040039</v>
      </c>
      <c r="P27" s="1">
        <v>11.178377151489258</v>
      </c>
      <c r="Q27" s="1">
        <v>8.0638446807861328</v>
      </c>
      <c r="R27" s="1">
        <v>398.9552001953125</v>
      </c>
      <c r="S27" s="1">
        <v>372.71136474609375</v>
      </c>
      <c r="T27" s="1">
        <v>2.3877141997218132E-2</v>
      </c>
      <c r="U27" s="1">
        <v>7.7072224617004395</v>
      </c>
      <c r="V27" s="1">
        <v>0.14116805791854858</v>
      </c>
      <c r="W27" s="1">
        <v>45.567157745361328</v>
      </c>
      <c r="X27" s="1">
        <v>499.94839477539062</v>
      </c>
      <c r="Y27" s="1">
        <v>1499.058349609375</v>
      </c>
      <c r="Z27" s="1">
        <v>43.140621185302734</v>
      </c>
      <c r="AA27" s="1">
        <v>68.421920776367188</v>
      </c>
      <c r="AB27" s="1">
        <v>-0.81896328926086426</v>
      </c>
      <c r="AC27" s="1">
        <v>0.22905811667442322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ref="AK27:AK41" si="37">X27*0.000001/(K27*0.0001)</f>
        <v>0.83324732462565088</v>
      </c>
      <c r="AL27">
        <f t="shared" ref="AL27:AL41" si="38">(U27-T27)/(1000-U27)*AK27</f>
        <v>6.4518527966113534E-3</v>
      </c>
      <c r="AM27">
        <f t="shared" ref="AM27:AM41" si="39">(P27+273.15)</f>
        <v>284.32837715148924</v>
      </c>
      <c r="AN27">
        <f t="shared" ref="AN27:AN41" si="40">(O27+273.15)</f>
        <v>282.21315708160398</v>
      </c>
      <c r="AO27">
        <f t="shared" ref="AO27:AO41" si="41">(Y27*AG27+Z27*AH27)*AI27</f>
        <v>239.84933057644957</v>
      </c>
      <c r="AP27">
        <f t="shared" ref="AP27:AP41" si="42">((AO27+0.00000010773*(AN27^4-AM27^4))-AL27*44100)/(L27*51.4+0.00000043092*AM27^3)</f>
        <v>-0.78892157807002172</v>
      </c>
      <c r="AQ27">
        <f t="shared" ref="AQ27:AQ41" si="43">0.61365*EXP(17.502*J27/(240.97+J27))</f>
        <v>1.3331939228652174</v>
      </c>
      <c r="AR27">
        <f t="shared" ref="AR27:AR41" si="44">AQ27*1000/AA27</f>
        <v>19.484894719963787</v>
      </c>
      <c r="AS27">
        <f t="shared" ref="AS27:AS41" si="45">(AR27-U27)</f>
        <v>11.777672258263348</v>
      </c>
      <c r="AT27">
        <f t="shared" ref="AT27:AT41" si="46">IF(D27,P27,(O27+P27)/2)</f>
        <v>10.120767116546631</v>
      </c>
      <c r="AU27">
        <f t="shared" ref="AU27:AU41" si="47">0.61365*EXP(17.502*AT27/(240.97+AT27))</f>
        <v>1.2425008491861105</v>
      </c>
      <c r="AV27">
        <f t="shared" ref="AV27:AV41" si="48">IF(AS27&lt;&gt;0,(1000-(AR27+U27)/2)/AS27*AL27,0)</f>
        <v>0.54035575862658725</v>
      </c>
      <c r="AW27">
        <f t="shared" ref="AW27:AW41" si="49">U27*AA27/1000</f>
        <v>0.52734296468030517</v>
      </c>
      <c r="AX27">
        <f t="shared" ref="AX27:AX41" si="50">(AU27-AW27)</f>
        <v>0.71515788450580531</v>
      </c>
      <c r="AY27">
        <f t="shared" ref="AY27:AY41" si="51">1/(1.6/F27+1.37/N27)</f>
        <v>0.34721905176978934</v>
      </c>
      <c r="AZ27">
        <f t="shared" ref="AZ27:AZ41" si="52">G27*AA27*0.001</f>
        <v>21.232131041307397</v>
      </c>
      <c r="BA27">
        <f t="shared" ref="BA27:BA41" si="53">G27/S27</f>
        <v>0.83257945263930755</v>
      </c>
      <c r="BB27">
        <f t="shared" ref="BB27:BB41" si="54">(1-AL27*AA27/AQ27/F27)*100</f>
        <v>50.380895886114551</v>
      </c>
      <c r="BC27">
        <f t="shared" ref="BC27:BC41" si="55">(S27-E27/(N27/1.35))</f>
        <v>363.45962147445459</v>
      </c>
      <c r="BD27">
        <f t="shared" ref="BD27:BD41" si="56">E27*BB27/100/BC27</f>
        <v>2.6978504119062743E-2</v>
      </c>
    </row>
    <row r="28" spans="1:114" x14ac:dyDescent="0.25">
      <c r="A28" s="1">
        <v>14</v>
      </c>
      <c r="B28" s="1" t="s">
        <v>79</v>
      </c>
      <c r="C28" s="1">
        <v>1010.0000143051147</v>
      </c>
      <c r="D28" s="1">
        <v>0</v>
      </c>
      <c r="E28">
        <f t="shared" si="29"/>
        <v>19.462926815011389</v>
      </c>
      <c r="F28">
        <f t="shared" si="30"/>
        <v>0.66732511170725062</v>
      </c>
      <c r="G28">
        <f t="shared" si="31"/>
        <v>310.31182405275206</v>
      </c>
      <c r="H28">
        <f t="shared" si="32"/>
        <v>6.4518527966113535</v>
      </c>
      <c r="I28">
        <f t="shared" si="33"/>
        <v>0.80585095818491226</v>
      </c>
      <c r="J28">
        <f t="shared" si="34"/>
        <v>11.178377151489258</v>
      </c>
      <c r="K28" s="1">
        <v>6</v>
      </c>
      <c r="L28">
        <f t="shared" si="35"/>
        <v>1.4200000166893005</v>
      </c>
      <c r="M28" s="1">
        <v>1</v>
      </c>
      <c r="N28">
        <f t="shared" si="36"/>
        <v>2.8400000333786011</v>
      </c>
      <c r="O28" s="1">
        <v>9.0631570816040039</v>
      </c>
      <c r="P28" s="1">
        <v>11.178377151489258</v>
      </c>
      <c r="Q28" s="1">
        <v>8.0638446807861328</v>
      </c>
      <c r="R28" s="1">
        <v>398.9552001953125</v>
      </c>
      <c r="S28" s="1">
        <v>372.71136474609375</v>
      </c>
      <c r="T28" s="1">
        <v>2.3877141997218132E-2</v>
      </c>
      <c r="U28" s="1">
        <v>7.7072224617004395</v>
      </c>
      <c r="V28" s="1">
        <v>0.14116805791854858</v>
      </c>
      <c r="W28" s="1">
        <v>45.567157745361328</v>
      </c>
      <c r="X28" s="1">
        <v>499.94839477539062</v>
      </c>
      <c r="Y28" s="1">
        <v>1499.058349609375</v>
      </c>
      <c r="Z28" s="1">
        <v>43.140621185302734</v>
      </c>
      <c r="AA28" s="1">
        <v>68.421920776367188</v>
      </c>
      <c r="AB28" s="1">
        <v>-0.81896328926086426</v>
      </c>
      <c r="AC28" s="1">
        <v>0.22905811667442322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37"/>
        <v>0.83324732462565088</v>
      </c>
      <c r="AL28">
        <f t="shared" si="38"/>
        <v>6.4518527966113534E-3</v>
      </c>
      <c r="AM28">
        <f t="shared" si="39"/>
        <v>284.32837715148924</v>
      </c>
      <c r="AN28">
        <f t="shared" si="40"/>
        <v>282.21315708160398</v>
      </c>
      <c r="AO28">
        <f t="shared" si="41"/>
        <v>239.84933057644957</v>
      </c>
      <c r="AP28">
        <f t="shared" si="42"/>
        <v>-0.78892157807002172</v>
      </c>
      <c r="AQ28">
        <f t="shared" si="43"/>
        <v>1.3331939228652174</v>
      </c>
      <c r="AR28">
        <f t="shared" si="44"/>
        <v>19.484894719963787</v>
      </c>
      <c r="AS28">
        <f t="shared" si="45"/>
        <v>11.777672258263348</v>
      </c>
      <c r="AT28">
        <f t="shared" si="46"/>
        <v>10.120767116546631</v>
      </c>
      <c r="AU28">
        <f t="shared" si="47"/>
        <v>1.2425008491861105</v>
      </c>
      <c r="AV28">
        <f t="shared" si="48"/>
        <v>0.54035575862658725</v>
      </c>
      <c r="AW28">
        <f t="shared" si="49"/>
        <v>0.52734296468030517</v>
      </c>
      <c r="AX28">
        <f t="shared" si="50"/>
        <v>0.71515788450580531</v>
      </c>
      <c r="AY28">
        <f t="shared" si="51"/>
        <v>0.34721905176978934</v>
      </c>
      <c r="AZ28">
        <f t="shared" si="52"/>
        <v>21.232131041307397</v>
      </c>
      <c r="BA28">
        <f t="shared" si="53"/>
        <v>0.83257945263930755</v>
      </c>
      <c r="BB28">
        <f t="shared" si="54"/>
        <v>50.380895886114551</v>
      </c>
      <c r="BC28">
        <f t="shared" si="55"/>
        <v>363.45962147445459</v>
      </c>
      <c r="BD28">
        <f t="shared" si="56"/>
        <v>2.6978504119062743E-2</v>
      </c>
    </row>
    <row r="29" spans="1:114" x14ac:dyDescent="0.25">
      <c r="A29" s="1">
        <v>15</v>
      </c>
      <c r="B29" s="1" t="s">
        <v>80</v>
      </c>
      <c r="C29" s="1">
        <v>1010.5000142939389</v>
      </c>
      <c r="D29" s="1">
        <v>0</v>
      </c>
      <c r="E29">
        <f t="shared" si="29"/>
        <v>19.460458132801229</v>
      </c>
      <c r="F29">
        <f t="shared" si="30"/>
        <v>0.66711358572679258</v>
      </c>
      <c r="G29">
        <f t="shared" si="31"/>
        <v>310.27978255983703</v>
      </c>
      <c r="H29">
        <f t="shared" si="32"/>
        <v>6.4519775158484025</v>
      </c>
      <c r="I29">
        <f t="shared" si="33"/>
        <v>0.80606660459512569</v>
      </c>
      <c r="J29">
        <f t="shared" si="34"/>
        <v>11.181150436401367</v>
      </c>
      <c r="K29" s="1">
        <v>6</v>
      </c>
      <c r="L29">
        <f t="shared" si="35"/>
        <v>1.4200000166893005</v>
      </c>
      <c r="M29" s="1">
        <v>1</v>
      </c>
      <c r="N29">
        <f t="shared" si="36"/>
        <v>2.8400000333786011</v>
      </c>
      <c r="O29" s="1">
        <v>9.0649394989013672</v>
      </c>
      <c r="P29" s="1">
        <v>11.181150436401367</v>
      </c>
      <c r="Q29" s="1">
        <v>8.0640535354614258</v>
      </c>
      <c r="R29" s="1">
        <v>398.92959594726562</v>
      </c>
      <c r="S29" s="1">
        <v>372.68829345703125</v>
      </c>
      <c r="T29" s="1">
        <v>2.4052619934082031E-2</v>
      </c>
      <c r="U29" s="1">
        <v>7.7077045440673828</v>
      </c>
      <c r="V29" s="1">
        <v>0.14218749105930328</v>
      </c>
      <c r="W29" s="1">
        <v>45.564235687255859</v>
      </c>
      <c r="X29" s="1">
        <v>499.9378662109375</v>
      </c>
      <c r="Y29" s="1">
        <v>1499.0916748046875</v>
      </c>
      <c r="Z29" s="1">
        <v>43.174671173095703</v>
      </c>
      <c r="AA29" s="1">
        <v>68.421485900878906</v>
      </c>
      <c r="AB29" s="1">
        <v>-0.81896328926086426</v>
      </c>
      <c r="AC29" s="1">
        <v>0.22905811667442322</v>
      </c>
      <c r="AD29" s="1">
        <v>0.66666668653488159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37"/>
        <v>0.83322977701822909</v>
      </c>
      <c r="AL29">
        <f t="shared" si="38"/>
        <v>6.4519775158484024E-3</v>
      </c>
      <c r="AM29">
        <f t="shared" si="39"/>
        <v>284.33115043640134</v>
      </c>
      <c r="AN29">
        <f t="shared" si="40"/>
        <v>282.21493949890134</v>
      </c>
      <c r="AO29">
        <f t="shared" si="41"/>
        <v>239.85466260758039</v>
      </c>
      <c r="AP29">
        <f t="shared" si="42"/>
        <v>-0.78904396873191951</v>
      </c>
      <c r="AQ29">
        <f t="shared" si="43"/>
        <v>1.3334392023851724</v>
      </c>
      <c r="AR29">
        <f t="shared" si="44"/>
        <v>19.488603394508328</v>
      </c>
      <c r="AS29">
        <f t="shared" si="45"/>
        <v>11.780898850440945</v>
      </c>
      <c r="AT29">
        <f t="shared" si="46"/>
        <v>10.123044967651367</v>
      </c>
      <c r="AU29">
        <f t="shared" si="47"/>
        <v>1.2426901883019912</v>
      </c>
      <c r="AV29">
        <f t="shared" si="48"/>
        <v>0.54021705923935559</v>
      </c>
      <c r="AW29">
        <f t="shared" si="49"/>
        <v>0.52737259779004675</v>
      </c>
      <c r="AX29">
        <f t="shared" si="50"/>
        <v>0.71531759051194443</v>
      </c>
      <c r="AY29">
        <f t="shared" si="51"/>
        <v>0.34712742151049636</v>
      </c>
      <c r="AZ29">
        <f t="shared" si="52"/>
        <v>21.229803767745665</v>
      </c>
      <c r="BA29">
        <f t="shared" si="53"/>
        <v>0.83254501954355176</v>
      </c>
      <c r="BB29">
        <f t="shared" si="54"/>
        <v>50.373649034554013</v>
      </c>
      <c r="BC29">
        <f t="shared" si="55"/>
        <v>363.43772367868246</v>
      </c>
      <c r="BD29">
        <f t="shared" si="56"/>
        <v>2.6972827094306963E-2</v>
      </c>
    </row>
    <row r="30" spans="1:114" x14ac:dyDescent="0.25">
      <c r="A30" s="1">
        <v>16</v>
      </c>
      <c r="B30" s="1" t="s">
        <v>80</v>
      </c>
      <c r="C30" s="1">
        <v>1011.000014282763</v>
      </c>
      <c r="D30" s="1">
        <v>0</v>
      </c>
      <c r="E30">
        <f t="shared" si="29"/>
        <v>19.468636927681924</v>
      </c>
      <c r="F30">
        <f t="shared" si="30"/>
        <v>0.66683392254617213</v>
      </c>
      <c r="G30">
        <f t="shared" si="31"/>
        <v>310.2203854002139</v>
      </c>
      <c r="H30">
        <f t="shared" si="32"/>
        <v>6.4508572859305078</v>
      </c>
      <c r="I30">
        <f t="shared" si="33"/>
        <v>0.80619289343258393</v>
      </c>
      <c r="J30">
        <f t="shared" si="34"/>
        <v>11.182629585266113</v>
      </c>
      <c r="K30" s="1">
        <v>6</v>
      </c>
      <c r="L30">
        <f t="shared" si="35"/>
        <v>1.4200000166893005</v>
      </c>
      <c r="M30" s="1">
        <v>1</v>
      </c>
      <c r="N30">
        <f t="shared" si="36"/>
        <v>2.8400000333786011</v>
      </c>
      <c r="O30" s="1">
        <v>9.0670499801635742</v>
      </c>
      <c r="P30" s="1">
        <v>11.182629585266113</v>
      </c>
      <c r="Q30" s="1">
        <v>8.0636577606201172</v>
      </c>
      <c r="R30" s="1">
        <v>398.92428588867187</v>
      </c>
      <c r="S30" s="1">
        <v>372.67245483398437</v>
      </c>
      <c r="T30" s="1">
        <v>2.512579970061779E-2</v>
      </c>
      <c r="U30" s="1">
        <v>7.7078337669372559</v>
      </c>
      <c r="V30" s="1">
        <v>0.14850929379463196</v>
      </c>
      <c r="W30" s="1">
        <v>45.558147430419922</v>
      </c>
      <c r="X30" s="1">
        <v>499.91241455078125</v>
      </c>
      <c r="Y30" s="1">
        <v>1499.12255859375</v>
      </c>
      <c r="Z30" s="1">
        <v>43.249477386474609</v>
      </c>
      <c r="AA30" s="1">
        <v>68.420928955078125</v>
      </c>
      <c r="AB30" s="1">
        <v>-0.81896328926086426</v>
      </c>
      <c r="AC30" s="1">
        <v>0.22905811667442322</v>
      </c>
      <c r="AD30" s="1">
        <v>0.66666668653488159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37"/>
        <v>0.83318735758463525</v>
      </c>
      <c r="AL30">
        <f t="shared" si="38"/>
        <v>6.4508572859305075E-3</v>
      </c>
      <c r="AM30">
        <f t="shared" si="39"/>
        <v>284.33262958526609</v>
      </c>
      <c r="AN30">
        <f t="shared" si="40"/>
        <v>282.21704998016355</v>
      </c>
      <c r="AO30">
        <f t="shared" si="41"/>
        <v>239.85960401371995</v>
      </c>
      <c r="AP30">
        <f t="shared" si="42"/>
        <v>-0.78831706139195201</v>
      </c>
      <c r="AQ30">
        <f t="shared" si="43"/>
        <v>1.3335700399977501</v>
      </c>
      <c r="AR30">
        <f t="shared" si="44"/>
        <v>19.490674277066713</v>
      </c>
      <c r="AS30">
        <f t="shared" si="45"/>
        <v>11.782840510129457</v>
      </c>
      <c r="AT30">
        <f t="shared" si="46"/>
        <v>10.124839782714844</v>
      </c>
      <c r="AU30">
        <f t="shared" si="47"/>
        <v>1.2428393944890723</v>
      </c>
      <c r="AV30">
        <f t="shared" si="48"/>
        <v>0.54003365602455611</v>
      </c>
      <c r="AW30">
        <f t="shared" si="49"/>
        <v>0.52737714656516621</v>
      </c>
      <c r="AX30">
        <f t="shared" si="50"/>
        <v>0.71546224792390611</v>
      </c>
      <c r="AY30">
        <f t="shared" si="51"/>
        <v>0.34700626017895664</v>
      </c>
      <c r="AZ30">
        <f t="shared" si="52"/>
        <v>21.225566949884989</v>
      </c>
      <c r="BA30">
        <f t="shared" si="53"/>
        <v>0.83242102113076422</v>
      </c>
      <c r="BB30">
        <f t="shared" si="54"/>
        <v>50.366730382401713</v>
      </c>
      <c r="BC30">
        <f t="shared" si="55"/>
        <v>363.41799724825557</v>
      </c>
      <c r="BD30">
        <f t="shared" si="56"/>
        <v>2.6981921491895294E-2</v>
      </c>
    </row>
    <row r="31" spans="1:114" x14ac:dyDescent="0.25">
      <c r="A31" s="1">
        <v>17</v>
      </c>
      <c r="B31" s="1" t="s">
        <v>81</v>
      </c>
      <c r="C31" s="1">
        <v>1011.5000142715871</v>
      </c>
      <c r="D31" s="1">
        <v>0</v>
      </c>
      <c r="E31">
        <f t="shared" si="29"/>
        <v>19.498904859507171</v>
      </c>
      <c r="F31">
        <f t="shared" si="30"/>
        <v>0.66674034032918683</v>
      </c>
      <c r="G31">
        <f t="shared" si="31"/>
        <v>310.1493974423509</v>
      </c>
      <c r="H31">
        <f t="shared" si="32"/>
        <v>6.4515337457279243</v>
      </c>
      <c r="I31">
        <f t="shared" si="33"/>
        <v>0.80636974463796285</v>
      </c>
      <c r="J31">
        <f t="shared" si="34"/>
        <v>11.185675621032715</v>
      </c>
      <c r="K31" s="1">
        <v>6</v>
      </c>
      <c r="L31">
        <f t="shared" si="35"/>
        <v>1.4200000166893005</v>
      </c>
      <c r="M31" s="1">
        <v>1</v>
      </c>
      <c r="N31">
        <f t="shared" si="36"/>
        <v>2.8400000333786011</v>
      </c>
      <c r="O31" s="1">
        <v>9.0692081451416016</v>
      </c>
      <c r="P31" s="1">
        <v>11.185675621032715</v>
      </c>
      <c r="Q31" s="1">
        <v>8.0640773773193359</v>
      </c>
      <c r="R31" s="1">
        <v>398.9857177734375</v>
      </c>
      <c r="S31" s="1">
        <v>372.69622802734375</v>
      </c>
      <c r="T31" s="1">
        <v>2.541075088083744E-2</v>
      </c>
      <c r="U31" s="1">
        <v>7.7091608047485352</v>
      </c>
      <c r="V31" s="1">
        <v>0.15017217397689819</v>
      </c>
      <c r="W31" s="1">
        <v>45.559513092041016</v>
      </c>
      <c r="X31" s="1">
        <v>499.8963623046875</v>
      </c>
      <c r="Y31" s="1">
        <v>1499.100341796875</v>
      </c>
      <c r="Z31" s="1">
        <v>43.316593170166016</v>
      </c>
      <c r="AA31" s="1">
        <v>68.421165466308594</v>
      </c>
      <c r="AB31" s="1">
        <v>-0.81896328926086426</v>
      </c>
      <c r="AC31" s="1">
        <v>0.22905811667442322</v>
      </c>
      <c r="AD31" s="1">
        <v>0.66666668653488159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37"/>
        <v>0.83316060384114565</v>
      </c>
      <c r="AL31">
        <f t="shared" si="38"/>
        <v>6.4515337457279245E-3</v>
      </c>
      <c r="AM31">
        <f t="shared" si="39"/>
        <v>284.33567562103269</v>
      </c>
      <c r="AN31">
        <f t="shared" si="40"/>
        <v>282.21920814514158</v>
      </c>
      <c r="AO31">
        <f t="shared" si="41"/>
        <v>239.8560493262994</v>
      </c>
      <c r="AP31">
        <f t="shared" si="42"/>
        <v>-0.78882861092045853</v>
      </c>
      <c r="AQ31">
        <f t="shared" si="43"/>
        <v>1.3338395116660431</v>
      </c>
      <c r="AR31">
        <f t="shared" si="44"/>
        <v>19.494545329293487</v>
      </c>
      <c r="AS31">
        <f t="shared" si="45"/>
        <v>11.785384524544952</v>
      </c>
      <c r="AT31">
        <f t="shared" si="46"/>
        <v>10.127441883087158</v>
      </c>
      <c r="AU31">
        <f t="shared" si="47"/>
        <v>1.2430557397735311</v>
      </c>
      <c r="AV31">
        <f t="shared" si="48"/>
        <v>0.53997227824073213</v>
      </c>
      <c r="AW31">
        <f t="shared" si="49"/>
        <v>0.52746976702808024</v>
      </c>
      <c r="AX31">
        <f t="shared" si="50"/>
        <v>0.71558597274545088</v>
      </c>
      <c r="AY31">
        <f t="shared" si="51"/>
        <v>0.34696571280199068</v>
      </c>
      <c r="AZ31">
        <f t="shared" si="52"/>
        <v>21.220783241678998</v>
      </c>
      <c r="BA31">
        <f t="shared" si="53"/>
        <v>0.83217745208732308</v>
      </c>
      <c r="BB31">
        <f t="shared" si="54"/>
        <v>50.364416660932754</v>
      </c>
      <c r="BC31">
        <f t="shared" si="55"/>
        <v>363.4273825164446</v>
      </c>
      <c r="BD31">
        <f t="shared" si="56"/>
        <v>2.7021931093254074E-2</v>
      </c>
    </row>
    <row r="32" spans="1:114" x14ac:dyDescent="0.25">
      <c r="A32" s="1">
        <v>18</v>
      </c>
      <c r="B32" s="1" t="s">
        <v>81</v>
      </c>
      <c r="C32" s="1">
        <v>1012.0000142604113</v>
      </c>
      <c r="D32" s="1">
        <v>0</v>
      </c>
      <c r="E32">
        <f t="shared" si="29"/>
        <v>19.506371123945243</v>
      </c>
      <c r="F32">
        <f t="shared" si="30"/>
        <v>0.66654536661794483</v>
      </c>
      <c r="G32">
        <f t="shared" si="31"/>
        <v>310.11829975259576</v>
      </c>
      <c r="H32">
        <f t="shared" si="32"/>
        <v>6.4514527163787267</v>
      </c>
      <c r="I32">
        <f t="shared" si="33"/>
        <v>0.80655271622126112</v>
      </c>
      <c r="J32">
        <f t="shared" si="34"/>
        <v>11.18828296661377</v>
      </c>
      <c r="K32" s="1">
        <v>6</v>
      </c>
      <c r="L32">
        <f t="shared" si="35"/>
        <v>1.4200000166893005</v>
      </c>
      <c r="M32" s="1">
        <v>1</v>
      </c>
      <c r="N32">
        <f t="shared" si="36"/>
        <v>2.8400000333786011</v>
      </c>
      <c r="O32" s="1">
        <v>9.0718936920166016</v>
      </c>
      <c r="P32" s="1">
        <v>11.18828296661377</v>
      </c>
      <c r="Q32" s="1">
        <v>8.0637168884277344</v>
      </c>
      <c r="R32" s="1">
        <v>399.00198364257812</v>
      </c>
      <c r="S32" s="1">
        <v>372.70156860351562</v>
      </c>
      <c r="T32" s="1">
        <v>2.5602404028177261E-2</v>
      </c>
      <c r="U32" s="1">
        <v>7.7098231315612793</v>
      </c>
      <c r="V32" s="1">
        <v>0.15127807855606079</v>
      </c>
      <c r="W32" s="1">
        <v>45.555377960205078</v>
      </c>
      <c r="X32" s="1">
        <v>499.859130859375</v>
      </c>
      <c r="Y32" s="1">
        <v>1499.046142578125</v>
      </c>
      <c r="Z32" s="1">
        <v>43.361076354980469</v>
      </c>
      <c r="AA32" s="1">
        <v>68.421478271484375</v>
      </c>
      <c r="AB32" s="1">
        <v>-0.81896328926086426</v>
      </c>
      <c r="AC32" s="1">
        <v>0.22905811667442322</v>
      </c>
      <c r="AD32" s="1">
        <v>0.66666668653488159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37"/>
        <v>0.8330985514322915</v>
      </c>
      <c r="AL32">
        <f t="shared" si="38"/>
        <v>6.4514527163787271E-3</v>
      </c>
      <c r="AM32">
        <f t="shared" si="39"/>
        <v>284.33828296661375</v>
      </c>
      <c r="AN32">
        <f t="shared" si="40"/>
        <v>282.22189369201658</v>
      </c>
      <c r="AO32">
        <f t="shared" si="41"/>
        <v>239.84737745149323</v>
      </c>
      <c r="AP32">
        <f t="shared" si="42"/>
        <v>-0.78888529159804888</v>
      </c>
      <c r="AQ32">
        <f t="shared" si="43"/>
        <v>1.3340702120943688</v>
      </c>
      <c r="AR32">
        <f t="shared" si="44"/>
        <v>19.497827959825905</v>
      </c>
      <c r="AS32">
        <f t="shared" si="45"/>
        <v>11.788004828264626</v>
      </c>
      <c r="AT32">
        <f t="shared" si="46"/>
        <v>10.130088329315186</v>
      </c>
      <c r="AU32">
        <f t="shared" si="47"/>
        <v>1.2432758061137392</v>
      </c>
      <c r="AV32">
        <f t="shared" si="48"/>
        <v>0.53984439027801545</v>
      </c>
      <c r="AW32">
        <f t="shared" si="49"/>
        <v>0.5275174958731077</v>
      </c>
      <c r="AX32">
        <f t="shared" si="50"/>
        <v>0.71575831024063152</v>
      </c>
      <c r="AY32">
        <f t="shared" si="51"/>
        <v>0.34688122831854679</v>
      </c>
      <c r="AZ32">
        <f t="shared" si="52"/>
        <v>21.218752508111908</v>
      </c>
      <c r="BA32">
        <f t="shared" si="53"/>
        <v>0.8320820889340107</v>
      </c>
      <c r="BB32">
        <f t="shared" si="54"/>
        <v>50.35888008459122</v>
      </c>
      <c r="BC32">
        <f t="shared" si="55"/>
        <v>363.42917398808373</v>
      </c>
      <c r="BD32">
        <f t="shared" si="56"/>
        <v>2.7029173072068785E-2</v>
      </c>
    </row>
    <row r="33" spans="1:114" x14ac:dyDescent="0.25">
      <c r="A33" s="1">
        <v>19</v>
      </c>
      <c r="B33" s="1" t="s">
        <v>82</v>
      </c>
      <c r="C33" s="1">
        <v>1012.5000142492354</v>
      </c>
      <c r="D33" s="1">
        <v>0</v>
      </c>
      <c r="E33">
        <f t="shared" si="29"/>
        <v>19.483471141593991</v>
      </c>
      <c r="F33">
        <f t="shared" si="30"/>
        <v>0.66656229335759565</v>
      </c>
      <c r="G33">
        <f t="shared" si="31"/>
        <v>310.21711573281175</v>
      </c>
      <c r="H33">
        <f t="shared" si="32"/>
        <v>6.4520509442416749</v>
      </c>
      <c r="I33">
        <f t="shared" si="33"/>
        <v>0.80660857695496513</v>
      </c>
      <c r="J33">
        <f t="shared" si="34"/>
        <v>11.189517021179199</v>
      </c>
      <c r="K33" s="1">
        <v>6</v>
      </c>
      <c r="L33">
        <f t="shared" si="35"/>
        <v>1.4200000166893005</v>
      </c>
      <c r="M33" s="1">
        <v>1</v>
      </c>
      <c r="N33">
        <f t="shared" si="36"/>
        <v>2.8400000333786011</v>
      </c>
      <c r="O33" s="1">
        <v>9.0743274688720703</v>
      </c>
      <c r="P33" s="1">
        <v>11.189517021179199</v>
      </c>
      <c r="Q33" s="1">
        <v>8.0632514953613281</v>
      </c>
      <c r="R33" s="1">
        <v>399.00775146484375</v>
      </c>
      <c r="S33" s="1">
        <v>372.73486328125</v>
      </c>
      <c r="T33" s="1">
        <v>2.5853654369711876E-2</v>
      </c>
      <c r="U33" s="1">
        <v>7.7106156349182129</v>
      </c>
      <c r="V33" s="1">
        <v>0.1527373343706131</v>
      </c>
      <c r="W33" s="1">
        <v>45.552513122558594</v>
      </c>
      <c r="X33" s="1">
        <v>499.869873046875</v>
      </c>
      <c r="Y33" s="1">
        <v>1499.0592041015625</v>
      </c>
      <c r="Z33" s="1">
        <v>43.402606964111328</v>
      </c>
      <c r="AA33" s="1">
        <v>68.421363830566406</v>
      </c>
      <c r="AB33" s="1">
        <v>-0.81896328926086426</v>
      </c>
      <c r="AC33" s="1">
        <v>0.22905811667442322</v>
      </c>
      <c r="AD33" s="1">
        <v>0.66666668653488159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0.83311645507812482</v>
      </c>
      <c r="AL33">
        <f t="shared" si="38"/>
        <v>6.4520509442416753E-3</v>
      </c>
      <c r="AM33">
        <f t="shared" si="39"/>
        <v>284.33951702117918</v>
      </c>
      <c r="AN33">
        <f t="shared" si="40"/>
        <v>282.22432746887205</v>
      </c>
      <c r="AO33">
        <f t="shared" si="41"/>
        <v>239.84946729519652</v>
      </c>
      <c r="AP33">
        <f t="shared" si="42"/>
        <v>-0.78904018554283983</v>
      </c>
      <c r="AQ33">
        <f t="shared" si="43"/>
        <v>1.334179414669358</v>
      </c>
      <c r="AR33">
        <f t="shared" si="44"/>
        <v>19.499456602081494</v>
      </c>
      <c r="AS33">
        <f t="shared" si="45"/>
        <v>11.788840967163281</v>
      </c>
      <c r="AT33">
        <f t="shared" si="46"/>
        <v>10.131922245025635</v>
      </c>
      <c r="AU33">
        <f t="shared" si="47"/>
        <v>1.2434283262712607</v>
      </c>
      <c r="AV33">
        <f t="shared" si="48"/>
        <v>0.53985549349880535</v>
      </c>
      <c r="AW33">
        <f t="shared" si="49"/>
        <v>0.52757083771439284</v>
      </c>
      <c r="AX33">
        <f t="shared" si="50"/>
        <v>0.71585748855686782</v>
      </c>
      <c r="AY33">
        <f t="shared" si="51"/>
        <v>0.34688856320880773</v>
      </c>
      <c r="AZ33">
        <f t="shared" si="52"/>
        <v>21.22547814202364</v>
      </c>
      <c r="BA33">
        <f t="shared" si="53"/>
        <v>0.83227287354318402</v>
      </c>
      <c r="BB33">
        <f t="shared" si="54"/>
        <v>50.359684116133408</v>
      </c>
      <c r="BC33">
        <f t="shared" si="55"/>
        <v>363.47335422068107</v>
      </c>
      <c r="BD33">
        <f t="shared" si="56"/>
        <v>2.6994590959224896E-2</v>
      </c>
    </row>
    <row r="34" spans="1:114" x14ac:dyDescent="0.25">
      <c r="A34" s="1">
        <v>20</v>
      </c>
      <c r="B34" s="1" t="s">
        <v>82</v>
      </c>
      <c r="C34" s="1">
        <v>1013.0000142380595</v>
      </c>
      <c r="D34" s="1">
        <v>0</v>
      </c>
      <c r="E34">
        <f t="shared" si="29"/>
        <v>19.469116596120728</v>
      </c>
      <c r="F34">
        <f t="shared" si="30"/>
        <v>0.6663691448928013</v>
      </c>
      <c r="G34">
        <f t="shared" si="31"/>
        <v>310.25774328831767</v>
      </c>
      <c r="H34">
        <f t="shared" si="32"/>
        <v>6.452225355185579</v>
      </c>
      <c r="I34">
        <f t="shared" si="33"/>
        <v>0.80682096604262432</v>
      </c>
      <c r="J34">
        <f t="shared" si="34"/>
        <v>11.191972732543945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9.0763282775878906</v>
      </c>
      <c r="P34" s="1">
        <v>11.191972732543945</v>
      </c>
      <c r="Q34" s="1">
        <v>8.0633220672607422</v>
      </c>
      <c r="R34" s="1">
        <v>399.0047607421875</v>
      </c>
      <c r="S34" s="1">
        <v>372.7498779296875</v>
      </c>
      <c r="T34" s="1">
        <v>2.5978295132517815E-2</v>
      </c>
      <c r="U34" s="1">
        <v>7.7106637954711914</v>
      </c>
      <c r="V34" s="1">
        <v>0.15345345437526703</v>
      </c>
      <c r="W34" s="1">
        <v>45.546787261962891</v>
      </c>
      <c r="X34" s="1">
        <v>499.88833618164062</v>
      </c>
      <c r="Y34" s="1">
        <v>1499.0272216796875</v>
      </c>
      <c r="Z34" s="1">
        <v>43.581417083740234</v>
      </c>
      <c r="AA34" s="1">
        <v>68.421577453613281</v>
      </c>
      <c r="AB34" s="1">
        <v>-0.81896328926086426</v>
      </c>
      <c r="AC34" s="1">
        <v>0.22905811667442322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0.8331472269694008</v>
      </c>
      <c r="AL34">
        <f t="shared" si="38"/>
        <v>6.4522253551855787E-3</v>
      </c>
      <c r="AM34">
        <f t="shared" si="39"/>
        <v>284.34197273254392</v>
      </c>
      <c r="AN34">
        <f t="shared" si="40"/>
        <v>282.22632827758787</v>
      </c>
      <c r="AO34">
        <f t="shared" si="41"/>
        <v>239.8443501078109</v>
      </c>
      <c r="AP34">
        <f t="shared" si="42"/>
        <v>-0.78925192115633214</v>
      </c>
      <c r="AQ34">
        <f t="shared" si="43"/>
        <v>1.3343967461432282</v>
      </c>
      <c r="AR34">
        <f t="shared" si="44"/>
        <v>19.502572080392163</v>
      </c>
      <c r="AS34">
        <f t="shared" si="45"/>
        <v>11.791908284920972</v>
      </c>
      <c r="AT34">
        <f t="shared" si="46"/>
        <v>10.134150505065918</v>
      </c>
      <c r="AU34">
        <f t="shared" si="47"/>
        <v>1.2436136648046752</v>
      </c>
      <c r="AV34">
        <f t="shared" si="48"/>
        <v>0.53972878995901952</v>
      </c>
      <c r="AW34">
        <f t="shared" si="49"/>
        <v>0.52757578010060391</v>
      </c>
      <c r="AX34">
        <f t="shared" si="50"/>
        <v>0.71603788470407126</v>
      </c>
      <c r="AY34">
        <f t="shared" si="51"/>
        <v>0.34680486218304579</v>
      </c>
      <c r="AZ34">
        <f t="shared" si="52"/>
        <v>21.228324212984894</v>
      </c>
      <c r="BA34">
        <f t="shared" si="53"/>
        <v>0.83234834310755201</v>
      </c>
      <c r="BB34">
        <f t="shared" si="54"/>
        <v>50.351885916419192</v>
      </c>
      <c r="BC34">
        <f t="shared" si="55"/>
        <v>363.49519233255563</v>
      </c>
      <c r="BD34">
        <f t="shared" si="56"/>
        <v>2.696890518553182E-2</v>
      </c>
    </row>
    <row r="35" spans="1:114" x14ac:dyDescent="0.25">
      <c r="A35" s="1">
        <v>21</v>
      </c>
      <c r="B35" s="1" t="s">
        <v>83</v>
      </c>
      <c r="C35" s="1">
        <v>1013.5000142268836</v>
      </c>
      <c r="D35" s="1">
        <v>0</v>
      </c>
      <c r="E35">
        <f t="shared" si="29"/>
        <v>19.503839643697546</v>
      </c>
      <c r="F35">
        <f t="shared" si="30"/>
        <v>0.66700614160628857</v>
      </c>
      <c r="G35">
        <f t="shared" si="31"/>
        <v>310.19487336218339</v>
      </c>
      <c r="H35">
        <f t="shared" si="32"/>
        <v>6.4551611521092962</v>
      </c>
      <c r="I35">
        <f t="shared" si="33"/>
        <v>0.80656452071844509</v>
      </c>
      <c r="J35">
        <f t="shared" si="34"/>
        <v>11.191302299499512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9.0787744522094727</v>
      </c>
      <c r="P35" s="1">
        <v>11.191302299499512</v>
      </c>
      <c r="Q35" s="1">
        <v>8.0630779266357422</v>
      </c>
      <c r="R35" s="1">
        <v>399.03652954101562</v>
      </c>
      <c r="S35" s="1">
        <v>372.73956298828125</v>
      </c>
      <c r="T35" s="1">
        <v>2.5610946118831635E-2</v>
      </c>
      <c r="U35" s="1">
        <v>7.713529109954834</v>
      </c>
      <c r="V35" s="1">
        <v>0.15125885605812073</v>
      </c>
      <c r="W35" s="1">
        <v>45.556289672851563</v>
      </c>
      <c r="X35" s="1">
        <v>499.904052734375</v>
      </c>
      <c r="Y35" s="1">
        <v>1499.0504150390625</v>
      </c>
      <c r="Z35" s="1">
        <v>43.603126525878906</v>
      </c>
      <c r="AA35" s="1">
        <v>68.421714782714844</v>
      </c>
      <c r="AB35" s="1">
        <v>-0.81896328926086426</v>
      </c>
      <c r="AC35" s="1">
        <v>0.22905811667442322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0.8331734212239581</v>
      </c>
      <c r="AL35">
        <f t="shared" si="38"/>
        <v>6.4551611521092966E-3</v>
      </c>
      <c r="AM35">
        <f t="shared" si="39"/>
        <v>284.34130229949949</v>
      </c>
      <c r="AN35">
        <f t="shared" si="40"/>
        <v>282.22877445220945</v>
      </c>
      <c r="AO35">
        <f t="shared" si="41"/>
        <v>239.84806104522795</v>
      </c>
      <c r="AP35">
        <f t="shared" si="42"/>
        <v>-0.79040368757318102</v>
      </c>
      <c r="AQ35">
        <f t="shared" si="43"/>
        <v>1.334337409447943</v>
      </c>
      <c r="AR35">
        <f t="shared" si="44"/>
        <v>19.501665716583769</v>
      </c>
      <c r="AS35">
        <f t="shared" si="45"/>
        <v>11.788136606628935</v>
      </c>
      <c r="AT35">
        <f t="shared" si="46"/>
        <v>10.135038375854492</v>
      </c>
      <c r="AU35">
        <f t="shared" si="47"/>
        <v>1.2436875214347805</v>
      </c>
      <c r="AV35">
        <f t="shared" si="48"/>
        <v>0.54014660080652788</v>
      </c>
      <c r="AW35">
        <f t="shared" si="49"/>
        <v>0.5277728887294979</v>
      </c>
      <c r="AX35">
        <f t="shared" si="50"/>
        <v>0.71591463270528255</v>
      </c>
      <c r="AY35">
        <f t="shared" si="51"/>
        <v>0.34708087441084801</v>
      </c>
      <c r="AZ35">
        <f t="shared" si="52"/>
        <v>21.224065152247661</v>
      </c>
      <c r="BA35">
        <f t="shared" si="53"/>
        <v>0.83220270710017374</v>
      </c>
      <c r="BB35">
        <f t="shared" si="54"/>
        <v>50.374425415775747</v>
      </c>
      <c r="BC35">
        <f t="shared" si="55"/>
        <v>363.4683717173192</v>
      </c>
      <c r="BD35">
        <f t="shared" si="56"/>
        <v>2.7031092438953928E-2</v>
      </c>
    </row>
    <row r="36" spans="1:114" x14ac:dyDescent="0.25">
      <c r="A36" s="1">
        <v>22</v>
      </c>
      <c r="B36" s="1" t="s">
        <v>83</v>
      </c>
      <c r="C36" s="1">
        <v>1014.0000142157078</v>
      </c>
      <c r="D36" s="1">
        <v>0</v>
      </c>
      <c r="E36">
        <f t="shared" si="29"/>
        <v>19.532531992373872</v>
      </c>
      <c r="F36">
        <f t="shared" si="30"/>
        <v>0.66745571202270582</v>
      </c>
      <c r="G36">
        <f t="shared" si="31"/>
        <v>310.14011469195782</v>
      </c>
      <c r="H36">
        <f t="shared" si="32"/>
        <v>6.4576321951398583</v>
      </c>
      <c r="I36">
        <f t="shared" si="33"/>
        <v>0.8064356434533464</v>
      </c>
      <c r="J36">
        <f t="shared" si="34"/>
        <v>11.192108154296875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9.0803384780883789</v>
      </c>
      <c r="P36" s="1">
        <v>11.192108154296875</v>
      </c>
      <c r="Q36" s="1">
        <v>8.0629386901855469</v>
      </c>
      <c r="R36" s="1">
        <v>399.0667724609375</v>
      </c>
      <c r="S36" s="1">
        <v>372.73422241210937</v>
      </c>
      <c r="T36" s="1">
        <v>2.5553684681653976E-2</v>
      </c>
      <c r="U36" s="1">
        <v>7.7164163589477539</v>
      </c>
      <c r="V36" s="1">
        <v>0.15090551972389221</v>
      </c>
      <c r="W36" s="1">
        <v>45.568759918212891</v>
      </c>
      <c r="X36" s="1">
        <v>499.90249633789062</v>
      </c>
      <c r="Y36" s="1">
        <v>1499.086669921875</v>
      </c>
      <c r="Z36" s="1">
        <v>43.520633697509766</v>
      </c>
      <c r="AA36" s="1">
        <v>68.42205810546875</v>
      </c>
      <c r="AB36" s="1">
        <v>-0.81896328926086426</v>
      </c>
      <c r="AC36" s="1">
        <v>0.22905811667442322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0.83317082722981761</v>
      </c>
      <c r="AL36">
        <f t="shared" si="38"/>
        <v>6.4576321951398587E-3</v>
      </c>
      <c r="AM36">
        <f t="shared" si="39"/>
        <v>284.34210815429685</v>
      </c>
      <c r="AN36">
        <f t="shared" si="40"/>
        <v>282.23033847808836</v>
      </c>
      <c r="AO36">
        <f t="shared" si="41"/>
        <v>239.85386182634829</v>
      </c>
      <c r="AP36">
        <f t="shared" si="42"/>
        <v>-0.79156103302404335</v>
      </c>
      <c r="AQ36">
        <f t="shared" si="43"/>
        <v>1.3344087319312592</v>
      </c>
      <c r="AR36">
        <f t="shared" si="44"/>
        <v>19.502610252885745</v>
      </c>
      <c r="AS36">
        <f t="shared" si="45"/>
        <v>11.786193893937991</v>
      </c>
      <c r="AT36">
        <f t="shared" si="46"/>
        <v>10.136223316192627</v>
      </c>
      <c r="AU36">
        <f t="shared" si="47"/>
        <v>1.2437860955131979</v>
      </c>
      <c r="AV36">
        <f t="shared" si="48"/>
        <v>0.54044138601279479</v>
      </c>
      <c r="AW36">
        <f t="shared" si="49"/>
        <v>0.5279730884779128</v>
      </c>
      <c r="AX36">
        <f t="shared" si="50"/>
        <v>0.71581300703528505</v>
      </c>
      <c r="AY36">
        <f t="shared" si="51"/>
        <v>0.34727562124245659</v>
      </c>
      <c r="AZ36">
        <f t="shared" si="52"/>
        <v>21.220424948289882</v>
      </c>
      <c r="BA36">
        <f t="shared" si="53"/>
        <v>0.83206772022413045</v>
      </c>
      <c r="BB36">
        <f t="shared" si="54"/>
        <v>50.391269938988458</v>
      </c>
      <c r="BC36">
        <f t="shared" si="55"/>
        <v>363.44939217274668</v>
      </c>
      <c r="BD36">
        <f t="shared" si="56"/>
        <v>2.7081324481946552E-2</v>
      </c>
    </row>
    <row r="37" spans="1:114" x14ac:dyDescent="0.25">
      <c r="A37" s="1">
        <v>23</v>
      </c>
      <c r="B37" s="1" t="s">
        <v>84</v>
      </c>
      <c r="C37" s="1">
        <v>1014.5000142045319</v>
      </c>
      <c r="D37" s="1">
        <v>0</v>
      </c>
      <c r="E37">
        <f t="shared" si="29"/>
        <v>19.558191931041311</v>
      </c>
      <c r="F37">
        <f t="shared" si="30"/>
        <v>0.66754325771529643</v>
      </c>
      <c r="G37">
        <f t="shared" si="31"/>
        <v>310.06061433076547</v>
      </c>
      <c r="H37">
        <f t="shared" si="32"/>
        <v>6.459672471754387</v>
      </c>
      <c r="I37">
        <f t="shared" si="33"/>
        <v>0.80660566642521625</v>
      </c>
      <c r="J37">
        <f t="shared" si="34"/>
        <v>11.19524097442627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9.0822982788085938</v>
      </c>
      <c r="P37" s="1">
        <v>11.19524097442627</v>
      </c>
      <c r="Q37" s="1">
        <v>8.0621910095214844</v>
      </c>
      <c r="R37" s="1">
        <v>399.08685302734375</v>
      </c>
      <c r="S37" s="1">
        <v>372.72293090820312</v>
      </c>
      <c r="T37" s="1">
        <v>2.4746758863329887E-2</v>
      </c>
      <c r="U37" s="1">
        <v>7.717954158782959</v>
      </c>
      <c r="V37" s="1">
        <v>0.14612153172492981</v>
      </c>
      <c r="W37" s="1">
        <v>45.571994781494141</v>
      </c>
      <c r="X37" s="1">
        <v>499.90725708007813</v>
      </c>
      <c r="Y37" s="1">
        <v>1499.005859375</v>
      </c>
      <c r="Z37" s="1">
        <v>43.572483062744141</v>
      </c>
      <c r="AA37" s="1">
        <v>68.422325134277344</v>
      </c>
      <c r="AB37" s="1">
        <v>-0.81896328926086426</v>
      </c>
      <c r="AC37" s="1">
        <v>0.22905811667442322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0.83317876180013006</v>
      </c>
      <c r="AL37">
        <f t="shared" si="38"/>
        <v>6.4596724717543869E-3</v>
      </c>
      <c r="AM37">
        <f t="shared" si="39"/>
        <v>284.34524097442625</v>
      </c>
      <c r="AN37">
        <f t="shared" si="40"/>
        <v>282.23229827880857</v>
      </c>
      <c r="AO37">
        <f t="shared" si="41"/>
        <v>239.84093213913729</v>
      </c>
      <c r="AP37">
        <f t="shared" si="42"/>
        <v>-0.79294467654076228</v>
      </c>
      <c r="AQ37">
        <f t="shared" si="43"/>
        <v>1.3346860352489118</v>
      </c>
      <c r="AR37">
        <f t="shared" si="44"/>
        <v>19.506586960171539</v>
      </c>
      <c r="AS37">
        <f t="shared" si="45"/>
        <v>11.78863280138858</v>
      </c>
      <c r="AT37">
        <f t="shared" si="46"/>
        <v>10.138769626617432</v>
      </c>
      <c r="AU37">
        <f t="shared" si="47"/>
        <v>1.243997943982045</v>
      </c>
      <c r="AV37">
        <f t="shared" si="48"/>
        <v>0.54049878129995987</v>
      </c>
      <c r="AW37">
        <f t="shared" si="49"/>
        <v>0.52808036882369558</v>
      </c>
      <c r="AX37">
        <f t="shared" si="50"/>
        <v>0.71591757515834942</v>
      </c>
      <c r="AY37">
        <f t="shared" si="51"/>
        <v>0.34731353954684535</v>
      </c>
      <c r="AZ37">
        <f t="shared" si="52"/>
        <v>21.215068165073408</v>
      </c>
      <c r="BA37">
        <f t="shared" si="53"/>
        <v>0.83187963127261799</v>
      </c>
      <c r="BB37">
        <f t="shared" si="54"/>
        <v>50.392219546437488</v>
      </c>
      <c r="BC37">
        <f t="shared" si="55"/>
        <v>363.42590316292706</v>
      </c>
      <c r="BD37">
        <f t="shared" si="56"/>
        <v>2.7119164956124528E-2</v>
      </c>
    </row>
    <row r="38" spans="1:114" x14ac:dyDescent="0.25">
      <c r="A38" s="1">
        <v>24</v>
      </c>
      <c r="B38" s="1" t="s">
        <v>84</v>
      </c>
      <c r="C38" s="1">
        <v>1015.000014193356</v>
      </c>
      <c r="D38" s="1">
        <v>0</v>
      </c>
      <c r="E38">
        <f t="shared" si="29"/>
        <v>19.543266312015643</v>
      </c>
      <c r="F38">
        <f t="shared" si="30"/>
        <v>0.66748656823082264</v>
      </c>
      <c r="G38">
        <f t="shared" si="31"/>
        <v>310.11388272803856</v>
      </c>
      <c r="H38">
        <f t="shared" si="32"/>
        <v>6.4611087475215774</v>
      </c>
      <c r="I38">
        <f t="shared" si="33"/>
        <v>0.80683828859890927</v>
      </c>
      <c r="J38">
        <f t="shared" si="34"/>
        <v>11.198807716369629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9.0839509963989258</v>
      </c>
      <c r="P38" s="1">
        <v>11.198807716369629</v>
      </c>
      <c r="Q38" s="1">
        <v>8.0620565414428711</v>
      </c>
      <c r="R38" s="1">
        <v>399.08538818359375</v>
      </c>
      <c r="S38" s="1">
        <v>372.73971557617187</v>
      </c>
      <c r="T38" s="1">
        <v>2.4582816287875175E-2</v>
      </c>
      <c r="U38" s="1">
        <v>7.7191677093505859</v>
      </c>
      <c r="V38" s="1">
        <v>0.14513733983039856</v>
      </c>
      <c r="W38" s="1">
        <v>45.574089050292969</v>
      </c>
      <c r="X38" s="1">
        <v>499.92828369140625</v>
      </c>
      <c r="Y38" s="1">
        <v>1498.96923828125</v>
      </c>
      <c r="Z38" s="1">
        <v>43.555633544921875</v>
      </c>
      <c r="AA38" s="1">
        <v>68.422340393066406</v>
      </c>
      <c r="AB38" s="1">
        <v>-0.81896328926086426</v>
      </c>
      <c r="AC38" s="1">
        <v>0.22905811667442322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0.83321380615234375</v>
      </c>
      <c r="AL38">
        <f t="shared" si="38"/>
        <v>6.4611087475215778E-3</v>
      </c>
      <c r="AM38">
        <f t="shared" si="39"/>
        <v>284.34880771636961</v>
      </c>
      <c r="AN38">
        <f t="shared" si="40"/>
        <v>282.2339509963989</v>
      </c>
      <c r="AO38">
        <f t="shared" si="41"/>
        <v>239.83507276426826</v>
      </c>
      <c r="AP38">
        <f t="shared" si="42"/>
        <v>-0.79400901135222901</v>
      </c>
      <c r="AQ38">
        <f t="shared" si="43"/>
        <v>1.3350018091592617</v>
      </c>
      <c r="AR38">
        <f t="shared" si="44"/>
        <v>19.511197680319984</v>
      </c>
      <c r="AS38">
        <f t="shared" si="45"/>
        <v>11.792029970969399</v>
      </c>
      <c r="AT38">
        <f t="shared" si="46"/>
        <v>10.141379356384277</v>
      </c>
      <c r="AU38">
        <f t="shared" si="47"/>
        <v>1.2442151018097469</v>
      </c>
      <c r="AV38">
        <f t="shared" si="48"/>
        <v>0.54046161578649299</v>
      </c>
      <c r="AW38">
        <f t="shared" si="49"/>
        <v>0.52816352056035243</v>
      </c>
      <c r="AX38">
        <f t="shared" si="50"/>
        <v>0.7160515812493945</v>
      </c>
      <c r="AY38">
        <f t="shared" si="51"/>
        <v>0.34728898605464059</v>
      </c>
      <c r="AZ38">
        <f t="shared" si="52"/>
        <v>21.218717644633333</v>
      </c>
      <c r="BA38">
        <f t="shared" si="53"/>
        <v>0.83198508173102015</v>
      </c>
      <c r="BB38">
        <f t="shared" si="54"/>
        <v>50.388701881647876</v>
      </c>
      <c r="BC38">
        <f t="shared" si="55"/>
        <v>363.4497827553493</v>
      </c>
      <c r="BD38">
        <f t="shared" si="56"/>
        <v>2.7094797320395821E-2</v>
      </c>
    </row>
    <row r="39" spans="1:114" x14ac:dyDescent="0.25">
      <c r="A39" s="1">
        <v>25</v>
      </c>
      <c r="B39" s="1" t="s">
        <v>85</v>
      </c>
      <c r="C39" s="1">
        <v>1015.5000141821802</v>
      </c>
      <c r="D39" s="1">
        <v>0</v>
      </c>
      <c r="E39">
        <f t="shared" si="29"/>
        <v>19.542571244655775</v>
      </c>
      <c r="F39">
        <f t="shared" si="30"/>
        <v>0.66750206389864608</v>
      </c>
      <c r="G39">
        <f t="shared" si="31"/>
        <v>310.1078633570998</v>
      </c>
      <c r="H39">
        <f t="shared" si="32"/>
        <v>6.462159725221615</v>
      </c>
      <c r="I39">
        <f t="shared" si="33"/>
        <v>0.80695001371297614</v>
      </c>
      <c r="J39">
        <f t="shared" si="34"/>
        <v>11.200444221496582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9.086578369140625</v>
      </c>
      <c r="P39" s="1">
        <v>11.200444221496582</v>
      </c>
      <c r="Q39" s="1">
        <v>8.0611581802368164</v>
      </c>
      <c r="R39" s="1">
        <v>399.07513427734375</v>
      </c>
      <c r="S39" s="1">
        <v>372.73138427734375</v>
      </c>
      <c r="T39" s="1">
        <v>2.4287542328238487E-2</v>
      </c>
      <c r="U39" s="1">
        <v>7.7196836471557617</v>
      </c>
      <c r="V39" s="1">
        <v>0.14336805045604706</v>
      </c>
      <c r="W39" s="1">
        <v>45.568874359130859</v>
      </c>
      <c r="X39" s="1">
        <v>499.95663452148437</v>
      </c>
      <c r="Y39" s="1">
        <v>1498.958984375</v>
      </c>
      <c r="Z39" s="1">
        <v>43.584926605224609</v>
      </c>
      <c r="AA39" s="1">
        <v>68.422065734863281</v>
      </c>
      <c r="AB39" s="1">
        <v>-0.81896328926086426</v>
      </c>
      <c r="AC39" s="1">
        <v>0.22905811667442322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0.83326105753580715</v>
      </c>
      <c r="AL39">
        <f t="shared" si="38"/>
        <v>6.4621597252216148E-3</v>
      </c>
      <c r="AM39">
        <f t="shared" si="39"/>
        <v>284.35044422149656</v>
      </c>
      <c r="AN39">
        <f t="shared" si="40"/>
        <v>282.2365783691406</v>
      </c>
      <c r="AO39">
        <f t="shared" si="41"/>
        <v>239.83343213930493</v>
      </c>
      <c r="AP39">
        <f t="shared" si="42"/>
        <v>-0.79447480900761835</v>
      </c>
      <c r="AQ39">
        <f t="shared" si="43"/>
        <v>1.3351467156710168</v>
      </c>
      <c r="AR39">
        <f t="shared" si="44"/>
        <v>19.513393834742349</v>
      </c>
      <c r="AS39">
        <f t="shared" si="45"/>
        <v>11.793710187586587</v>
      </c>
      <c r="AT39">
        <f t="shared" si="46"/>
        <v>10.143511295318604</v>
      </c>
      <c r="AU39">
        <f t="shared" si="47"/>
        <v>1.2443925270391349</v>
      </c>
      <c r="AV39">
        <f t="shared" si="48"/>
        <v>0.54047177483486353</v>
      </c>
      <c r="AW39">
        <f t="shared" si="49"/>
        <v>0.52819670195804069</v>
      </c>
      <c r="AX39">
        <f t="shared" si="50"/>
        <v>0.71619582508109425</v>
      </c>
      <c r="AY39">
        <f t="shared" si="51"/>
        <v>0.34729569764668228</v>
      </c>
      <c r="AZ39">
        <f t="shared" si="52"/>
        <v>21.218220611517481</v>
      </c>
      <c r="BA39">
        <f t="shared" si="53"/>
        <v>0.83198752892338479</v>
      </c>
      <c r="BB39">
        <f t="shared" si="54"/>
        <v>50.387368218503113</v>
      </c>
      <c r="BC39">
        <f t="shared" si="55"/>
        <v>363.44178185825524</v>
      </c>
      <c r="BD39">
        <f t="shared" si="56"/>
        <v>2.7093713006966284E-2</v>
      </c>
    </row>
    <row r="40" spans="1:114" x14ac:dyDescent="0.25">
      <c r="A40" s="1">
        <v>26</v>
      </c>
      <c r="B40" s="1" t="s">
        <v>85</v>
      </c>
      <c r="C40" s="1">
        <v>1016.0000141710043</v>
      </c>
      <c r="D40" s="1">
        <v>0</v>
      </c>
      <c r="E40">
        <f t="shared" si="29"/>
        <v>19.568071337069323</v>
      </c>
      <c r="F40">
        <f t="shared" si="30"/>
        <v>0.66771770240792816</v>
      </c>
      <c r="G40">
        <f t="shared" si="31"/>
        <v>310.02567830717351</v>
      </c>
      <c r="H40">
        <f t="shared" si="32"/>
        <v>6.4635611461379714</v>
      </c>
      <c r="I40">
        <f t="shared" si="33"/>
        <v>0.80690869845903257</v>
      </c>
      <c r="J40">
        <f t="shared" si="34"/>
        <v>11.200527191162109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9.0874099731445313</v>
      </c>
      <c r="P40" s="1">
        <v>11.200527191162109</v>
      </c>
      <c r="Q40" s="1">
        <v>8.0604448318481445</v>
      </c>
      <c r="R40" s="1">
        <v>399.07919311523437</v>
      </c>
      <c r="S40" s="1">
        <v>372.70614624023437</v>
      </c>
      <c r="T40" s="1">
        <v>2.3889161646366119E-2</v>
      </c>
      <c r="U40" s="1">
        <v>7.7204413414001465</v>
      </c>
      <c r="V40" s="1">
        <v>0.1410076767206192</v>
      </c>
      <c r="W40" s="1">
        <v>45.570522308349609</v>
      </c>
      <c r="X40" s="1">
        <v>499.98956298828125</v>
      </c>
      <c r="Y40" s="1">
        <v>1499.0904541015625</v>
      </c>
      <c r="Z40" s="1">
        <v>43.577770233154297</v>
      </c>
      <c r="AA40" s="1">
        <v>68.421653747558594</v>
      </c>
      <c r="AB40" s="1">
        <v>-0.81896328926086426</v>
      </c>
      <c r="AC40" s="1">
        <v>0.22905811667442322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0.83331593831380202</v>
      </c>
      <c r="AL40">
        <f t="shared" si="38"/>
        <v>6.4635611461379711E-3</v>
      </c>
      <c r="AM40">
        <f t="shared" si="39"/>
        <v>284.35052719116209</v>
      </c>
      <c r="AN40">
        <f t="shared" si="40"/>
        <v>282.23740997314451</v>
      </c>
      <c r="AO40">
        <f t="shared" si="41"/>
        <v>239.85446729508476</v>
      </c>
      <c r="AP40">
        <f t="shared" si="42"/>
        <v>-0.79487924612127836</v>
      </c>
      <c r="AQ40">
        <f t="shared" si="43"/>
        <v>1.3351540626986502</v>
      </c>
      <c r="AR40">
        <f t="shared" si="44"/>
        <v>19.513618709432187</v>
      </c>
      <c r="AS40">
        <f t="shared" si="45"/>
        <v>11.79317736803204</v>
      </c>
      <c r="AT40">
        <f t="shared" si="46"/>
        <v>10.14396858215332</v>
      </c>
      <c r="AU40">
        <f t="shared" si="47"/>
        <v>1.2444305864830583</v>
      </c>
      <c r="AV40">
        <f t="shared" si="48"/>
        <v>0.54061313935820177</v>
      </c>
      <c r="AW40">
        <f t="shared" si="49"/>
        <v>0.52824536423961765</v>
      </c>
      <c r="AX40">
        <f t="shared" si="50"/>
        <v>0.71618522224344061</v>
      </c>
      <c r="AY40">
        <f t="shared" si="51"/>
        <v>0.34738909108833571</v>
      </c>
      <c r="AZ40">
        <f t="shared" si="52"/>
        <v>21.212469613985412</v>
      </c>
      <c r="BA40">
        <f t="shared" si="53"/>
        <v>0.8318233585215441</v>
      </c>
      <c r="BB40">
        <f t="shared" si="54"/>
        <v>50.393206419635938</v>
      </c>
      <c r="BC40">
        <f t="shared" si="55"/>
        <v>363.40442229848611</v>
      </c>
      <c r="BD40">
        <f t="shared" si="56"/>
        <v>2.7134998850210847E-2</v>
      </c>
    </row>
    <row r="41" spans="1:114" x14ac:dyDescent="0.25">
      <c r="A41" s="1">
        <v>27</v>
      </c>
      <c r="B41" s="1" t="s">
        <v>86</v>
      </c>
      <c r="C41" s="1">
        <v>1016.5000141598284</v>
      </c>
      <c r="D41" s="1">
        <v>0</v>
      </c>
      <c r="E41">
        <f t="shared" si="29"/>
        <v>19.571157074783137</v>
      </c>
      <c r="F41">
        <f t="shared" si="30"/>
        <v>0.66753440826301991</v>
      </c>
      <c r="G41">
        <f t="shared" si="31"/>
        <v>310.01114120158701</v>
      </c>
      <c r="H41">
        <f t="shared" si="32"/>
        <v>6.4640090452179209</v>
      </c>
      <c r="I41">
        <f t="shared" si="33"/>
        <v>0.80714239607268012</v>
      </c>
      <c r="J41">
        <f t="shared" si="34"/>
        <v>11.203719139099121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9.08868408203125</v>
      </c>
      <c r="P41" s="1">
        <v>11.203719139099121</v>
      </c>
      <c r="Q41" s="1">
        <v>8.0603342056274414</v>
      </c>
      <c r="R41" s="1">
        <v>399.09295654296875</v>
      </c>
      <c r="S41" s="1">
        <v>372.7152099609375</v>
      </c>
      <c r="T41" s="1">
        <v>2.3861855268478394E-2</v>
      </c>
      <c r="U41" s="1">
        <v>7.721153736114502</v>
      </c>
      <c r="V41" s="1">
        <v>0.14083445072174072</v>
      </c>
      <c r="W41" s="1">
        <v>45.570827484130859</v>
      </c>
      <c r="X41" s="1">
        <v>499.97579956054687</v>
      </c>
      <c r="Y41" s="1">
        <v>1499.081787109375</v>
      </c>
      <c r="Z41" s="1">
        <v>43.608531951904297</v>
      </c>
      <c r="AA41" s="1">
        <v>68.421684265136719</v>
      </c>
      <c r="AB41" s="1">
        <v>-0.81896328926086426</v>
      </c>
      <c r="AC41" s="1">
        <v>0.22905811667442322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0.83329299926757794</v>
      </c>
      <c r="AL41">
        <f t="shared" si="38"/>
        <v>6.4640090452179211E-3</v>
      </c>
      <c r="AM41">
        <f t="shared" si="39"/>
        <v>284.3537191390991</v>
      </c>
      <c r="AN41">
        <f t="shared" si="40"/>
        <v>282.23868408203123</v>
      </c>
      <c r="AO41">
        <f t="shared" si="41"/>
        <v>239.85308057636576</v>
      </c>
      <c r="AP41">
        <f t="shared" si="42"/>
        <v>-0.79536364270986937</v>
      </c>
      <c r="AQ41">
        <f t="shared" si="43"/>
        <v>1.3354367391676873</v>
      </c>
      <c r="AR41">
        <f t="shared" si="44"/>
        <v>19.517741393105986</v>
      </c>
      <c r="AS41">
        <f t="shared" si="45"/>
        <v>11.796587656991484</v>
      </c>
      <c r="AT41">
        <f t="shared" si="46"/>
        <v>10.146201610565186</v>
      </c>
      <c r="AU41">
        <f t="shared" si="47"/>
        <v>1.2446164535341517</v>
      </c>
      <c r="AV41">
        <f t="shared" si="48"/>
        <v>0.54049297969574794</v>
      </c>
      <c r="AW41">
        <f t="shared" si="49"/>
        <v>0.52829434309500722</v>
      </c>
      <c r="AX41">
        <f t="shared" si="50"/>
        <v>0.71632211043914451</v>
      </c>
      <c r="AY41">
        <f t="shared" si="51"/>
        <v>0.34730970669582284</v>
      </c>
      <c r="AZ41">
        <f t="shared" si="52"/>
        <v>21.211484421969704</v>
      </c>
      <c r="BA41">
        <f t="shared" si="53"/>
        <v>0.83176412691630641</v>
      </c>
      <c r="BB41">
        <f t="shared" si="54"/>
        <v>50.386628621936104</v>
      </c>
      <c r="BC41">
        <f t="shared" si="55"/>
        <v>363.41201920726508</v>
      </c>
      <c r="BD41">
        <f t="shared" si="56"/>
        <v>2.7135168104229872E-2</v>
      </c>
      <c r="BE41">
        <f>AVERAGE(E27:E41)</f>
        <v>19.508829463153976</v>
      </c>
      <c r="BF41">
        <f>AVERAGE(O27:O41)</f>
        <v>9.0758730570475254</v>
      </c>
      <c r="BG41">
        <f>AVERAGE(P27:P41)</f>
        <v>11.190542157491048</v>
      </c>
      <c r="BH41" t="e">
        <f>AVERAGE(B27:B41)</f>
        <v>#DIV/0!</v>
      </c>
      <c r="BI41">
        <f t="shared" ref="BI41:DJ41" si="57">AVERAGE(C27:C41)</f>
        <v>1013.0333475706478</v>
      </c>
      <c r="BJ41">
        <f t="shared" si="57"/>
        <v>0</v>
      </c>
      <c r="BK41">
        <f t="shared" si="57"/>
        <v>19.508829463153976</v>
      </c>
      <c r="BL41">
        <f t="shared" si="57"/>
        <v>0.66713738206864681</v>
      </c>
      <c r="BM41">
        <f t="shared" si="57"/>
        <v>310.1680360173624</v>
      </c>
      <c r="BN41">
        <f t="shared" si="57"/>
        <v>6.4558071759758766</v>
      </c>
      <c r="BO41">
        <f t="shared" si="57"/>
        <v>0.80651724304633032</v>
      </c>
      <c r="BP41">
        <f t="shared" si="57"/>
        <v>11.190542157491048</v>
      </c>
      <c r="BQ41">
        <f t="shared" si="57"/>
        <v>6</v>
      </c>
      <c r="BR41">
        <f t="shared" si="57"/>
        <v>1.4200000166893005</v>
      </c>
      <c r="BS41">
        <f t="shared" si="57"/>
        <v>1</v>
      </c>
      <c r="BT41">
        <f t="shared" si="57"/>
        <v>2.8400000333786011</v>
      </c>
      <c r="BU41">
        <f t="shared" si="57"/>
        <v>9.0758730570475254</v>
      </c>
      <c r="BV41">
        <f t="shared" si="57"/>
        <v>11.190542157491048</v>
      </c>
      <c r="BW41">
        <f t="shared" si="57"/>
        <v>8.0627979914347332</v>
      </c>
      <c r="BX41">
        <f t="shared" si="57"/>
        <v>399.01915486653644</v>
      </c>
      <c r="BY41">
        <f t="shared" si="57"/>
        <v>372.71701253255208</v>
      </c>
      <c r="BZ41">
        <f t="shared" si="57"/>
        <v>2.482070488234361E-2</v>
      </c>
      <c r="CA41">
        <f t="shared" si="57"/>
        <v>7.713239510854085</v>
      </c>
      <c r="CB41">
        <f t="shared" si="57"/>
        <v>0.14662049114704132</v>
      </c>
      <c r="CC41">
        <f t="shared" si="57"/>
        <v>45.563483174641924</v>
      </c>
      <c r="CD41">
        <f t="shared" si="57"/>
        <v>499.92165730794272</v>
      </c>
      <c r="CE41">
        <f t="shared" si="57"/>
        <v>1499.0538167317709</v>
      </c>
      <c r="CF41">
        <f t="shared" si="57"/>
        <v>43.426012674967446</v>
      </c>
      <c r="CG41">
        <f t="shared" si="57"/>
        <v>68.421712239583329</v>
      </c>
      <c r="CH41">
        <f t="shared" si="57"/>
        <v>-0.81896328926086426</v>
      </c>
      <c r="CI41">
        <f t="shared" si="57"/>
        <v>0.22905811667442322</v>
      </c>
      <c r="CJ41">
        <f t="shared" si="57"/>
        <v>0.8888888955116272</v>
      </c>
      <c r="CK41">
        <f t="shared" si="57"/>
        <v>-0.21956524252891541</v>
      </c>
      <c r="CL41">
        <f t="shared" si="57"/>
        <v>2.737391471862793</v>
      </c>
      <c r="CM41">
        <f t="shared" si="57"/>
        <v>1</v>
      </c>
      <c r="CN41">
        <f t="shared" si="57"/>
        <v>0</v>
      </c>
      <c r="CO41">
        <f t="shared" si="57"/>
        <v>0.15999999642372131</v>
      </c>
      <c r="CP41">
        <f t="shared" si="57"/>
        <v>111115</v>
      </c>
      <c r="CQ41">
        <f t="shared" si="57"/>
        <v>0.83320276217990452</v>
      </c>
      <c r="CR41">
        <f t="shared" si="57"/>
        <v>6.4558071759758763E-3</v>
      </c>
      <c r="CS41">
        <f t="shared" si="57"/>
        <v>284.34054215749109</v>
      </c>
      <c r="CT41">
        <f t="shared" si="57"/>
        <v>282.22587305704758</v>
      </c>
      <c r="CU41">
        <f t="shared" si="57"/>
        <v>239.84860531604912</v>
      </c>
      <c r="CV41">
        <f t="shared" si="57"/>
        <v>-0.79098975345403832</v>
      </c>
      <c r="CW41">
        <f t="shared" si="57"/>
        <v>1.3342702984007389</v>
      </c>
      <c r="CX41">
        <f t="shared" si="57"/>
        <v>19.500685575355817</v>
      </c>
      <c r="CY41">
        <f t="shared" si="57"/>
        <v>11.787446064501729</v>
      </c>
      <c r="CZ41">
        <f t="shared" si="57"/>
        <v>10.133207607269288</v>
      </c>
      <c r="DA41">
        <f t="shared" si="57"/>
        <v>1.2435354031948405</v>
      </c>
      <c r="DB41">
        <f t="shared" si="57"/>
        <v>0.54023263081921646</v>
      </c>
      <c r="DC41">
        <f t="shared" si="57"/>
        <v>0.52775305535440864</v>
      </c>
      <c r="DD41">
        <f t="shared" si="57"/>
        <v>0.71578234784043149</v>
      </c>
      <c r="DE41">
        <f t="shared" si="57"/>
        <v>0.34713771122847026</v>
      </c>
      <c r="DF41">
        <f t="shared" si="57"/>
        <v>21.222228097517455</v>
      </c>
      <c r="DG41">
        <f t="shared" si="57"/>
        <v>0.83218105722094526</v>
      </c>
      <c r="DH41">
        <f t="shared" si="57"/>
        <v>50.376723867345738</v>
      </c>
      <c r="DI41">
        <f t="shared" si="57"/>
        <v>363.44344934039742</v>
      </c>
      <c r="DJ41">
        <f t="shared" si="57"/>
        <v>2.7041107752882345E-2</v>
      </c>
    </row>
    <row r="42" spans="1:114" x14ac:dyDescent="0.25">
      <c r="A42" s="1" t="s">
        <v>9</v>
      </c>
      <c r="B42" s="1" t="s">
        <v>87</v>
      </c>
    </row>
    <row r="43" spans="1:114" x14ac:dyDescent="0.25">
      <c r="A43" s="1" t="s">
        <v>9</v>
      </c>
      <c r="B43" s="1" t="s">
        <v>88</v>
      </c>
    </row>
    <row r="44" spans="1:114" x14ac:dyDescent="0.25">
      <c r="A44" s="1" t="s">
        <v>9</v>
      </c>
      <c r="B44" s="1" t="s">
        <v>89</v>
      </c>
    </row>
    <row r="45" spans="1:114" x14ac:dyDescent="0.25">
      <c r="A45" s="1">
        <v>28</v>
      </c>
      <c r="B45" s="1" t="s">
        <v>90</v>
      </c>
      <c r="C45" s="1">
        <v>1208.5000145174563</v>
      </c>
      <c r="D45" s="1">
        <v>0</v>
      </c>
      <c r="E45">
        <f t="shared" ref="E45:E59" si="58">(R45-S45*(1000-T45)/(1000-U45))*AK45</f>
        <v>21.081953743238437</v>
      </c>
      <c r="F45">
        <f t="shared" ref="F45:F59" si="59">IF(AV45&lt;&gt;0,1/(1/AV45-1/N45),0)</f>
        <v>0.61701112059835228</v>
      </c>
      <c r="G45">
        <f t="shared" ref="G45:G59" si="60">((AY45-AL45/2)*S45-E45)/(AY45+AL45/2)</f>
        <v>298.62285410162463</v>
      </c>
      <c r="H45">
        <f t="shared" ref="H45:H59" si="61">AL45*1000</f>
        <v>7.2350703598410595</v>
      </c>
      <c r="I45">
        <f t="shared" ref="I45:I59" si="62">(AQ45-AW45)</f>
        <v>0.96128168772371125</v>
      </c>
      <c r="J45">
        <f t="shared" ref="J45:J59" si="63">(P45+AP45*D45)</f>
        <v>13.481363296508789</v>
      </c>
      <c r="K45" s="1">
        <v>6</v>
      </c>
      <c r="L45">
        <f t="shared" ref="L45:L59" si="64">(K45*AE45+AF45)</f>
        <v>1.4200000166893005</v>
      </c>
      <c r="M45" s="1">
        <v>1</v>
      </c>
      <c r="N45">
        <f t="shared" ref="N45:N59" si="65">L45*(M45+1)*(M45+1)/(M45*M45+1)</f>
        <v>2.8400000333786011</v>
      </c>
      <c r="O45" s="1">
        <v>13.224820137023926</v>
      </c>
      <c r="P45" s="1">
        <v>13.481363296508789</v>
      </c>
      <c r="Q45" s="1">
        <v>13.136876106262207</v>
      </c>
      <c r="R45" s="1">
        <v>399.42892456054687</v>
      </c>
      <c r="S45" s="1">
        <v>370.910400390625</v>
      </c>
      <c r="T45" s="1">
        <v>1.3605423271656036E-2</v>
      </c>
      <c r="U45" s="1">
        <v>8.620814323425293</v>
      </c>
      <c r="V45" s="1">
        <v>6.1024647206068039E-2</v>
      </c>
      <c r="W45" s="1">
        <v>38.667091369628906</v>
      </c>
      <c r="X45" s="1">
        <v>500.00167846679688</v>
      </c>
      <c r="Y45" s="1">
        <v>1499.4671630859375</v>
      </c>
      <c r="Z45" s="1">
        <v>209.62223815917969</v>
      </c>
      <c r="AA45" s="1">
        <v>68.417488098144531</v>
      </c>
      <c r="AB45" s="1">
        <v>-0.98540616035461426</v>
      </c>
      <c r="AC45" s="1">
        <v>0.21476730704307556</v>
      </c>
      <c r="AD45" s="1">
        <v>0.66666668653488159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ref="AK45:AK59" si="66">X45*0.000001/(K45*0.0001)</f>
        <v>0.83333613077799473</v>
      </c>
      <c r="AL45">
        <f t="shared" ref="AL45:AL59" si="67">(U45-T45)/(1000-U45)*AK45</f>
        <v>7.2350703598410594E-3</v>
      </c>
      <c r="AM45">
        <f t="shared" ref="AM45:AM59" si="68">(P45+273.15)</f>
        <v>286.63136329650877</v>
      </c>
      <c r="AN45">
        <f t="shared" ref="AN45:AN59" si="69">(O45+273.15)</f>
        <v>286.3748201370239</v>
      </c>
      <c r="AO45">
        <f t="shared" ref="AO45:AO59" si="70">(Y45*AG45+Z45*AH45)*AI45</f>
        <v>239.91474073123754</v>
      </c>
      <c r="AP45">
        <f t="shared" ref="AP45:AP59" si="71">((AO45+0.00000010773*(AN45^4-AM45^4))-AL45*44100)/(L45*51.4+0.00000043092*AM45^3)</f>
        <v>-0.98335238190756646</v>
      </c>
      <c r="AQ45">
        <f t="shared" ref="AQ45:AQ59" si="72">0.61365*EXP(17.502*J45/(240.97+J45))</f>
        <v>1.5510961490929751</v>
      </c>
      <c r="AR45">
        <f t="shared" ref="AR45:AR59" si="73">AQ45*1000/AA45</f>
        <v>22.671047888632447</v>
      </c>
      <c r="AS45">
        <f t="shared" ref="AS45:AS59" si="74">(AR45-U45)</f>
        <v>14.050233565207154</v>
      </c>
      <c r="AT45">
        <f t="shared" ref="AT45:AT59" si="75">IF(D45,P45,(O45+P45)/2)</f>
        <v>13.353091716766357</v>
      </c>
      <c r="AU45">
        <f t="shared" ref="AU45:AU59" si="76">0.61365*EXP(17.502*AT45/(240.97+AT45))</f>
        <v>1.5381835037446638</v>
      </c>
      <c r="AV45">
        <f t="shared" ref="AV45:AV59" si="77">IF(AS45&lt;&gt;0,(1000-(AR45+U45)/2)/AS45*AL45,0)</f>
        <v>0.50688630294942072</v>
      </c>
      <c r="AW45">
        <f t="shared" ref="AW45:AW59" si="78">U45*AA45/1000</f>
        <v>0.58981446136926385</v>
      </c>
      <c r="AX45">
        <f t="shared" ref="AX45:AX59" si="79">(AU45-AW45)</f>
        <v>0.94836904237539998</v>
      </c>
      <c r="AY45">
        <f t="shared" ref="AY45:AY59" si="80">1/(1.6/F45+1.37/N45)</f>
        <v>0.32514610125959303</v>
      </c>
      <c r="AZ45">
        <f t="shared" ref="AZ45:AZ59" si="81">G45*AA45*0.001</f>
        <v>20.431025566331854</v>
      </c>
      <c r="BA45">
        <f t="shared" ref="BA45:BA59" si="82">G45/S45</f>
        <v>0.80510779365347906</v>
      </c>
      <c r="BB45">
        <f t="shared" ref="BB45:BB59" si="83">(1-AL45*AA45/AQ45/F45)*100</f>
        <v>48.277659017518189</v>
      </c>
      <c r="BC45">
        <f t="shared" ref="BC45:BC59" si="84">(S45-E45/(N45/1.35))</f>
        <v>360.88904925721891</v>
      </c>
      <c r="BD45">
        <f t="shared" ref="BD45:BD59" si="85">E45*BB45/100/BC45</f>
        <v>2.8202223822916327E-2</v>
      </c>
    </row>
    <row r="46" spans="1:114" x14ac:dyDescent="0.25">
      <c r="A46" s="1">
        <v>29</v>
      </c>
      <c r="B46" s="1" t="s">
        <v>91</v>
      </c>
      <c r="C46" s="1">
        <v>1208.5000145174563</v>
      </c>
      <c r="D46" s="1">
        <v>0</v>
      </c>
      <c r="E46">
        <f t="shared" si="58"/>
        <v>21.081953743238437</v>
      </c>
      <c r="F46">
        <f t="shared" si="59"/>
        <v>0.61701112059835228</v>
      </c>
      <c r="G46">
        <f t="shared" si="60"/>
        <v>298.62285410162463</v>
      </c>
      <c r="H46">
        <f t="shared" si="61"/>
        <v>7.2350703598410595</v>
      </c>
      <c r="I46">
        <f t="shared" si="62"/>
        <v>0.96128168772371125</v>
      </c>
      <c r="J46">
        <f t="shared" si="63"/>
        <v>13.481363296508789</v>
      </c>
      <c r="K46" s="1">
        <v>6</v>
      </c>
      <c r="L46">
        <f t="shared" si="64"/>
        <v>1.4200000166893005</v>
      </c>
      <c r="M46" s="1">
        <v>1</v>
      </c>
      <c r="N46">
        <f t="shared" si="65"/>
        <v>2.8400000333786011</v>
      </c>
      <c r="O46" s="1">
        <v>13.224820137023926</v>
      </c>
      <c r="P46" s="1">
        <v>13.481363296508789</v>
      </c>
      <c r="Q46" s="1">
        <v>13.136876106262207</v>
      </c>
      <c r="R46" s="1">
        <v>399.42892456054687</v>
      </c>
      <c r="S46" s="1">
        <v>370.910400390625</v>
      </c>
      <c r="T46" s="1">
        <v>1.3605423271656036E-2</v>
      </c>
      <c r="U46" s="1">
        <v>8.620814323425293</v>
      </c>
      <c r="V46" s="1">
        <v>6.1024647206068039E-2</v>
      </c>
      <c r="W46" s="1">
        <v>38.667091369628906</v>
      </c>
      <c r="X46" s="1">
        <v>500.00167846679688</v>
      </c>
      <c r="Y46" s="1">
        <v>1499.4671630859375</v>
      </c>
      <c r="Z46" s="1">
        <v>209.62223815917969</v>
      </c>
      <c r="AA46" s="1">
        <v>68.417488098144531</v>
      </c>
      <c r="AB46" s="1">
        <v>-0.98540616035461426</v>
      </c>
      <c r="AC46" s="1">
        <v>0.21476730704307556</v>
      </c>
      <c r="AD46" s="1">
        <v>0.66666668653488159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66"/>
        <v>0.83333613077799473</v>
      </c>
      <c r="AL46">
        <f t="shared" si="67"/>
        <v>7.2350703598410594E-3</v>
      </c>
      <c r="AM46">
        <f t="shared" si="68"/>
        <v>286.63136329650877</v>
      </c>
      <c r="AN46">
        <f t="shared" si="69"/>
        <v>286.3748201370239</v>
      </c>
      <c r="AO46">
        <f t="shared" si="70"/>
        <v>239.91474073123754</v>
      </c>
      <c r="AP46">
        <f t="shared" si="71"/>
        <v>-0.98335238190756646</v>
      </c>
      <c r="AQ46">
        <f t="shared" si="72"/>
        <v>1.5510961490929751</v>
      </c>
      <c r="AR46">
        <f t="shared" si="73"/>
        <v>22.671047888632447</v>
      </c>
      <c r="AS46">
        <f t="shared" si="74"/>
        <v>14.050233565207154</v>
      </c>
      <c r="AT46">
        <f t="shared" si="75"/>
        <v>13.353091716766357</v>
      </c>
      <c r="AU46">
        <f t="shared" si="76"/>
        <v>1.5381835037446638</v>
      </c>
      <c r="AV46">
        <f t="shared" si="77"/>
        <v>0.50688630294942072</v>
      </c>
      <c r="AW46">
        <f t="shared" si="78"/>
        <v>0.58981446136926385</v>
      </c>
      <c r="AX46">
        <f t="shared" si="79"/>
        <v>0.94836904237539998</v>
      </c>
      <c r="AY46">
        <f t="shared" si="80"/>
        <v>0.32514610125959303</v>
      </c>
      <c r="AZ46">
        <f t="shared" si="81"/>
        <v>20.431025566331854</v>
      </c>
      <c r="BA46">
        <f t="shared" si="82"/>
        <v>0.80510779365347906</v>
      </c>
      <c r="BB46">
        <f t="shared" si="83"/>
        <v>48.277659017518189</v>
      </c>
      <c r="BC46">
        <f t="shared" si="84"/>
        <v>360.88904925721891</v>
      </c>
      <c r="BD46">
        <f t="shared" si="85"/>
        <v>2.8202223822916327E-2</v>
      </c>
    </row>
    <row r="47" spans="1:114" x14ac:dyDescent="0.25">
      <c r="A47" s="1">
        <v>30</v>
      </c>
      <c r="B47" s="1" t="s">
        <v>91</v>
      </c>
      <c r="C47" s="1">
        <v>1209.0000145062804</v>
      </c>
      <c r="D47" s="1">
        <v>0</v>
      </c>
      <c r="E47">
        <f t="shared" si="58"/>
        <v>21.047104742985418</v>
      </c>
      <c r="F47">
        <f t="shared" si="59"/>
        <v>0.6167453375800046</v>
      </c>
      <c r="G47">
        <f t="shared" si="60"/>
        <v>298.68577380894908</v>
      </c>
      <c r="H47">
        <f t="shared" si="61"/>
        <v>7.2350220022049934</v>
      </c>
      <c r="I47">
        <f t="shared" si="62"/>
        <v>0.9616089830409964</v>
      </c>
      <c r="J47">
        <f t="shared" si="63"/>
        <v>13.484838485717773</v>
      </c>
      <c r="K47" s="1">
        <v>6</v>
      </c>
      <c r="L47">
        <f t="shared" si="64"/>
        <v>1.4200000166893005</v>
      </c>
      <c r="M47" s="1">
        <v>1</v>
      </c>
      <c r="N47">
        <f t="shared" si="65"/>
        <v>2.8400000333786011</v>
      </c>
      <c r="O47" s="1">
        <v>13.227071762084961</v>
      </c>
      <c r="P47" s="1">
        <v>13.484838485717773</v>
      </c>
      <c r="Q47" s="1">
        <v>13.136940956115723</v>
      </c>
      <c r="R47" s="1">
        <v>399.37240600585937</v>
      </c>
      <c r="S47" s="1">
        <v>370.892822265625</v>
      </c>
      <c r="T47" s="1">
        <v>1.3127067126333714E-2</v>
      </c>
      <c r="U47" s="1">
        <v>8.6211977005004883</v>
      </c>
      <c r="V47" s="1">
        <v>5.8870177716016769E-2</v>
      </c>
      <c r="W47" s="1">
        <v>38.662971496582031</v>
      </c>
      <c r="X47" s="1">
        <v>499.94808959960937</v>
      </c>
      <c r="Y47" s="1">
        <v>1499.489990234375</v>
      </c>
      <c r="Z47" s="1">
        <v>209.02401733398437</v>
      </c>
      <c r="AA47" s="1">
        <v>68.417213439941406</v>
      </c>
      <c r="AB47" s="1">
        <v>-0.98540616035461426</v>
      </c>
      <c r="AC47" s="1">
        <v>0.21476730704307556</v>
      </c>
      <c r="AD47" s="1">
        <v>0.66666668653488159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66"/>
        <v>0.83324681599934891</v>
      </c>
      <c r="AL47">
        <f t="shared" si="67"/>
        <v>7.2350220022049929E-3</v>
      </c>
      <c r="AM47">
        <f t="shared" si="68"/>
        <v>286.63483848571775</v>
      </c>
      <c r="AN47">
        <f t="shared" si="69"/>
        <v>286.37707176208494</v>
      </c>
      <c r="AO47">
        <f t="shared" si="70"/>
        <v>239.91839307490591</v>
      </c>
      <c r="AP47">
        <f t="shared" si="71"/>
        <v>-0.98342852406769465</v>
      </c>
      <c r="AQ47">
        <f t="shared" si="72"/>
        <v>1.5514473062240703</v>
      </c>
      <c r="AR47">
        <f t="shared" si="73"/>
        <v>22.676271485186625</v>
      </c>
      <c r="AS47">
        <f t="shared" si="74"/>
        <v>14.055073784686137</v>
      </c>
      <c r="AT47">
        <f t="shared" si="75"/>
        <v>13.355955123901367</v>
      </c>
      <c r="AU47">
        <f t="shared" si="76"/>
        <v>1.5384707179884092</v>
      </c>
      <c r="AV47">
        <f t="shared" si="77"/>
        <v>0.50670691397427914</v>
      </c>
      <c r="AW47">
        <f t="shared" si="78"/>
        <v>0.58983832318307394</v>
      </c>
      <c r="AX47">
        <f t="shared" si="79"/>
        <v>0.94863239480533523</v>
      </c>
      <c r="AY47">
        <f t="shared" si="80"/>
        <v>0.32502800186424285</v>
      </c>
      <c r="AZ47">
        <f t="shared" si="81"/>
        <v>20.435248338160932</v>
      </c>
      <c r="BA47">
        <f t="shared" si="82"/>
        <v>0.80531559490530424</v>
      </c>
      <c r="BB47">
        <f t="shared" si="83"/>
        <v>48.267634972277818</v>
      </c>
      <c r="BC47">
        <f t="shared" si="84"/>
        <v>360.88803667791916</v>
      </c>
      <c r="BD47">
        <f t="shared" si="85"/>
        <v>2.8149837780972766E-2</v>
      </c>
    </row>
    <row r="48" spans="1:114" x14ac:dyDescent="0.25">
      <c r="A48" s="1">
        <v>31</v>
      </c>
      <c r="B48" s="1" t="s">
        <v>92</v>
      </c>
      <c r="C48" s="1">
        <v>1209.5000144951046</v>
      </c>
      <c r="D48" s="1">
        <v>0</v>
      </c>
      <c r="E48">
        <f t="shared" si="58"/>
        <v>21.044971979068897</v>
      </c>
      <c r="F48">
        <f t="shared" si="59"/>
        <v>0.61677298050732399</v>
      </c>
      <c r="G48">
        <f t="shared" si="60"/>
        <v>298.68651479556144</v>
      </c>
      <c r="H48">
        <f t="shared" si="61"/>
        <v>7.2368686009750594</v>
      </c>
      <c r="I48">
        <f t="shared" si="62"/>
        <v>0.96181802124799087</v>
      </c>
      <c r="J48">
        <f t="shared" si="63"/>
        <v>13.48820972442627</v>
      </c>
      <c r="K48" s="1">
        <v>6</v>
      </c>
      <c r="L48">
        <f t="shared" si="64"/>
        <v>1.4200000166893005</v>
      </c>
      <c r="M48" s="1">
        <v>1</v>
      </c>
      <c r="N48">
        <f t="shared" si="65"/>
        <v>2.8400000333786011</v>
      </c>
      <c r="O48" s="1">
        <v>13.22974967956543</v>
      </c>
      <c r="P48" s="1">
        <v>13.48820972442627</v>
      </c>
      <c r="Q48" s="1">
        <v>13.137371063232422</v>
      </c>
      <c r="R48" s="1">
        <v>399.36508178710937</v>
      </c>
      <c r="S48" s="1">
        <v>370.8861083984375</v>
      </c>
      <c r="T48" s="1">
        <v>1.2491628527641296E-2</v>
      </c>
      <c r="U48" s="1">
        <v>8.6231012344360352</v>
      </c>
      <c r="V48" s="1">
        <v>5.6010805070400238E-2</v>
      </c>
      <c r="W48" s="1">
        <v>38.664844512939453</v>
      </c>
      <c r="X48" s="1">
        <v>499.92727661132812</v>
      </c>
      <c r="Y48" s="1">
        <v>1499.5252685546875</v>
      </c>
      <c r="Z48" s="1">
        <v>208.55195617675781</v>
      </c>
      <c r="AA48" s="1">
        <v>68.417381286621094</v>
      </c>
      <c r="AB48" s="1">
        <v>-0.98540616035461426</v>
      </c>
      <c r="AC48" s="1">
        <v>0.21476730704307556</v>
      </c>
      <c r="AD48" s="1">
        <v>0.66666668653488159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66"/>
        <v>0.83321212768554676</v>
      </c>
      <c r="AL48">
        <f t="shared" si="67"/>
        <v>7.2368686009750592E-3</v>
      </c>
      <c r="AM48">
        <f t="shared" si="68"/>
        <v>286.63820972442625</v>
      </c>
      <c r="AN48">
        <f t="shared" si="69"/>
        <v>286.37974967956541</v>
      </c>
      <c r="AO48">
        <f t="shared" si="70"/>
        <v>239.92403760602974</v>
      </c>
      <c r="AP48">
        <f t="shared" si="71"/>
        <v>-0.98442144236589491</v>
      </c>
      <c r="AQ48">
        <f t="shared" si="72"/>
        <v>1.5517880262775341</v>
      </c>
      <c r="AR48">
        <f t="shared" si="73"/>
        <v>22.681195875893362</v>
      </c>
      <c r="AS48">
        <f t="shared" si="74"/>
        <v>14.058094641457327</v>
      </c>
      <c r="AT48">
        <f t="shared" si="75"/>
        <v>13.35897970199585</v>
      </c>
      <c r="AU48">
        <f t="shared" si="76"/>
        <v>1.5387741497129612</v>
      </c>
      <c r="AV48">
        <f t="shared" si="77"/>
        <v>0.50672557272099328</v>
      </c>
      <c r="AW48">
        <f t="shared" si="78"/>
        <v>0.58997000502954322</v>
      </c>
      <c r="AX48">
        <f t="shared" si="79"/>
        <v>0.948804144683418</v>
      </c>
      <c r="AY48">
        <f t="shared" si="80"/>
        <v>0.32504028560856935</v>
      </c>
      <c r="AZ48">
        <f t="shared" si="81"/>
        <v>20.435349167939918</v>
      </c>
      <c r="BA48">
        <f t="shared" si="82"/>
        <v>0.80533217079860775</v>
      </c>
      <c r="BB48">
        <f t="shared" si="83"/>
        <v>48.267984608420797</v>
      </c>
      <c r="BC48">
        <f t="shared" si="84"/>
        <v>360.88233662455332</v>
      </c>
      <c r="BD48">
        <f t="shared" si="85"/>
        <v>2.8147633743214707E-2</v>
      </c>
    </row>
    <row r="49" spans="1:114" x14ac:dyDescent="0.25">
      <c r="A49" s="1">
        <v>32</v>
      </c>
      <c r="B49" s="1" t="s">
        <v>92</v>
      </c>
      <c r="C49" s="1">
        <v>1210.0000144839287</v>
      </c>
      <c r="D49" s="1">
        <v>0</v>
      </c>
      <c r="E49">
        <f t="shared" si="58"/>
        <v>21.089299854455962</v>
      </c>
      <c r="F49">
        <f t="shared" si="59"/>
        <v>0.61705854385389236</v>
      </c>
      <c r="G49">
        <f t="shared" si="60"/>
        <v>298.51839995660885</v>
      </c>
      <c r="H49">
        <f t="shared" si="61"/>
        <v>7.2396259339328353</v>
      </c>
      <c r="I49">
        <f t="shared" si="62"/>
        <v>0.96181336445953247</v>
      </c>
      <c r="J49">
        <f t="shared" si="63"/>
        <v>13.490114212036133</v>
      </c>
      <c r="K49" s="1">
        <v>6</v>
      </c>
      <c r="L49">
        <f t="shared" si="64"/>
        <v>1.4200000166893005</v>
      </c>
      <c r="M49" s="1">
        <v>1</v>
      </c>
      <c r="N49">
        <f t="shared" si="65"/>
        <v>2.8400000333786011</v>
      </c>
      <c r="O49" s="1">
        <v>13.231938362121582</v>
      </c>
      <c r="P49" s="1">
        <v>13.490114212036133</v>
      </c>
      <c r="Q49" s="1">
        <v>13.137127876281738</v>
      </c>
      <c r="R49" s="1">
        <v>399.36044311523437</v>
      </c>
      <c r="S49" s="1">
        <v>370.82644653320312</v>
      </c>
      <c r="T49" s="1">
        <v>1.1804038658738136E-2</v>
      </c>
      <c r="U49" s="1">
        <v>8.6260051727294922</v>
      </c>
      <c r="V49" s="1">
        <v>5.2920054644346237E-2</v>
      </c>
      <c r="W49" s="1">
        <v>38.672245025634766</v>
      </c>
      <c r="X49" s="1">
        <v>499.90777587890625</v>
      </c>
      <c r="Y49" s="1">
        <v>1499.5650634765625</v>
      </c>
      <c r="Z49" s="1">
        <v>208.02580261230469</v>
      </c>
      <c r="AA49" s="1">
        <v>68.417205810546875</v>
      </c>
      <c r="AB49" s="1">
        <v>-0.98540616035461426</v>
      </c>
      <c r="AC49" s="1">
        <v>0.21476730704307556</v>
      </c>
      <c r="AD49" s="1">
        <v>0.66666668653488159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66"/>
        <v>0.83317962646484367</v>
      </c>
      <c r="AL49">
        <f t="shared" si="67"/>
        <v>7.2396259339328351E-3</v>
      </c>
      <c r="AM49">
        <f t="shared" si="68"/>
        <v>286.64011421203611</v>
      </c>
      <c r="AN49">
        <f t="shared" si="69"/>
        <v>286.38193836212156</v>
      </c>
      <c r="AO49">
        <f t="shared" si="70"/>
        <v>239.93040479338742</v>
      </c>
      <c r="AP49">
        <f t="shared" si="71"/>
        <v>-0.98577112290465607</v>
      </c>
      <c r="AQ49">
        <f t="shared" si="72"/>
        <v>1.551980535685008</v>
      </c>
      <c r="AR49">
        <f t="shared" si="73"/>
        <v>22.684067805729683</v>
      </c>
      <c r="AS49">
        <f t="shared" si="74"/>
        <v>14.058062633000191</v>
      </c>
      <c r="AT49">
        <f t="shared" si="75"/>
        <v>13.361026287078857</v>
      </c>
      <c r="AU49">
        <f t="shared" si="76"/>
        <v>1.5389794970744763</v>
      </c>
      <c r="AV49">
        <f t="shared" si="77"/>
        <v>0.50691830814868777</v>
      </c>
      <c r="AW49">
        <f t="shared" si="78"/>
        <v>0.59016717122547557</v>
      </c>
      <c r="AX49">
        <f t="shared" si="79"/>
        <v>0.94881232584900077</v>
      </c>
      <c r="AY49">
        <f t="shared" si="80"/>
        <v>0.32516717187548366</v>
      </c>
      <c r="AZ49">
        <f t="shared" si="81"/>
        <v>20.423794808066454</v>
      </c>
      <c r="BA49">
        <f t="shared" si="82"/>
        <v>0.80500838801387931</v>
      </c>
      <c r="BB49">
        <f t="shared" si="83"/>
        <v>48.278772868424667</v>
      </c>
      <c r="BC49">
        <f t="shared" si="84"/>
        <v>360.80160341035088</v>
      </c>
      <c r="BD49">
        <f t="shared" si="85"/>
        <v>2.8219539713890619E-2</v>
      </c>
    </row>
    <row r="50" spans="1:114" x14ac:dyDescent="0.25">
      <c r="A50" s="1">
        <v>33</v>
      </c>
      <c r="B50" s="1" t="s">
        <v>93</v>
      </c>
      <c r="C50" s="1">
        <v>1210.5000144727528</v>
      </c>
      <c r="D50" s="1">
        <v>0</v>
      </c>
      <c r="E50">
        <f t="shared" si="58"/>
        <v>21.101595827746351</v>
      </c>
      <c r="F50">
        <f t="shared" si="59"/>
        <v>0.61701383761445328</v>
      </c>
      <c r="G50">
        <f t="shared" si="60"/>
        <v>298.46384892321282</v>
      </c>
      <c r="H50">
        <f t="shared" si="61"/>
        <v>7.2408361680580224</v>
      </c>
      <c r="I50">
        <f t="shared" si="62"/>
        <v>0.9620358519529234</v>
      </c>
      <c r="J50">
        <f t="shared" si="63"/>
        <v>13.493571281433105</v>
      </c>
      <c r="K50" s="1">
        <v>6</v>
      </c>
      <c r="L50">
        <f t="shared" si="64"/>
        <v>1.4200000166893005</v>
      </c>
      <c r="M50" s="1">
        <v>1</v>
      </c>
      <c r="N50">
        <f t="shared" si="65"/>
        <v>2.8400000333786011</v>
      </c>
      <c r="O50" s="1">
        <v>13.233882904052734</v>
      </c>
      <c r="P50" s="1">
        <v>13.493571281433105</v>
      </c>
      <c r="Q50" s="1">
        <v>13.137748718261719</v>
      </c>
      <c r="R50" s="1">
        <v>399.36471557617187</v>
      </c>
      <c r="S50" s="1">
        <v>370.81463623046875</v>
      </c>
      <c r="T50" s="1">
        <v>1.1898492462933064E-2</v>
      </c>
      <c r="U50" s="1">
        <v>8.6277923583984375</v>
      </c>
      <c r="V50" s="1">
        <v>5.3337171673774719E-2</v>
      </c>
      <c r="W50" s="1">
        <v>38.675655364990234</v>
      </c>
      <c r="X50" s="1">
        <v>499.8922119140625</v>
      </c>
      <c r="Y50" s="1">
        <v>1499.50927734375</v>
      </c>
      <c r="Z50" s="1">
        <v>207.67669677734375</v>
      </c>
      <c r="AA50" s="1">
        <v>68.417755126953125</v>
      </c>
      <c r="AB50" s="1">
        <v>-0.98540616035461426</v>
      </c>
      <c r="AC50" s="1">
        <v>0.21476730704307556</v>
      </c>
      <c r="AD50" s="1">
        <v>0.66666668653488159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66"/>
        <v>0.83315368652343746</v>
      </c>
      <c r="AL50">
        <f t="shared" si="67"/>
        <v>7.2408361680580229E-3</v>
      </c>
      <c r="AM50">
        <f t="shared" si="68"/>
        <v>286.64357128143308</v>
      </c>
      <c r="AN50">
        <f t="shared" si="69"/>
        <v>286.38388290405271</v>
      </c>
      <c r="AO50">
        <f t="shared" si="70"/>
        <v>239.92147901233693</v>
      </c>
      <c r="AP50">
        <f t="shared" si="71"/>
        <v>-0.98670138168843302</v>
      </c>
      <c r="AQ50">
        <f t="shared" si="72"/>
        <v>1.5523300368160251</v>
      </c>
      <c r="AR50">
        <f t="shared" si="73"/>
        <v>22.688994018227966</v>
      </c>
      <c r="AS50">
        <f t="shared" si="74"/>
        <v>14.061201659829528</v>
      </c>
      <c r="AT50">
        <f t="shared" si="75"/>
        <v>13.36372709274292</v>
      </c>
      <c r="AU50">
        <f t="shared" si="76"/>
        <v>1.5392505235803389</v>
      </c>
      <c r="AV50">
        <f t="shared" si="77"/>
        <v>0.5068881366439929</v>
      </c>
      <c r="AW50">
        <f t="shared" si="78"/>
        <v>0.5902941848631017</v>
      </c>
      <c r="AX50">
        <f t="shared" si="79"/>
        <v>0.94895633871723717</v>
      </c>
      <c r="AY50">
        <f t="shared" si="80"/>
        <v>0.32514730847011869</v>
      </c>
      <c r="AZ50">
        <f t="shared" si="81"/>
        <v>20.420226529876309</v>
      </c>
      <c r="BA50">
        <f t="shared" si="82"/>
        <v>0.80488691589215355</v>
      </c>
      <c r="BB50">
        <f t="shared" si="83"/>
        <v>48.277610955860681</v>
      </c>
      <c r="BC50">
        <f t="shared" si="84"/>
        <v>360.78394819080421</v>
      </c>
      <c r="BD50">
        <f t="shared" si="85"/>
        <v>2.8236695092127083E-2</v>
      </c>
    </row>
    <row r="51" spans="1:114" x14ac:dyDescent="0.25">
      <c r="A51" s="1">
        <v>34</v>
      </c>
      <c r="B51" s="1" t="s">
        <v>93</v>
      </c>
      <c r="C51" s="1">
        <v>1211.0000144615769</v>
      </c>
      <c r="D51" s="1">
        <v>0</v>
      </c>
      <c r="E51">
        <f t="shared" si="58"/>
        <v>21.100780405319306</v>
      </c>
      <c r="F51">
        <f t="shared" si="59"/>
        <v>0.61694426252318002</v>
      </c>
      <c r="G51">
        <f t="shared" si="60"/>
        <v>298.46254501997123</v>
      </c>
      <c r="H51">
        <f t="shared" si="61"/>
        <v>7.2416815349483583</v>
      </c>
      <c r="I51">
        <f t="shared" si="62"/>
        <v>0.96222791798206686</v>
      </c>
      <c r="J51">
        <f t="shared" si="63"/>
        <v>13.496267318725586</v>
      </c>
      <c r="K51" s="1">
        <v>6</v>
      </c>
      <c r="L51">
        <f t="shared" si="64"/>
        <v>1.4200000166893005</v>
      </c>
      <c r="M51" s="1">
        <v>1</v>
      </c>
      <c r="N51">
        <f t="shared" si="65"/>
        <v>2.8400000333786011</v>
      </c>
      <c r="O51" s="1">
        <v>13.23619270324707</v>
      </c>
      <c r="P51" s="1">
        <v>13.496267318725586</v>
      </c>
      <c r="Q51" s="1">
        <v>13.137934684753418</v>
      </c>
      <c r="R51" s="1">
        <v>399.36911010742187</v>
      </c>
      <c r="S51" s="1">
        <v>370.818603515625</v>
      </c>
      <c r="T51" s="1">
        <v>1.1840833351016045E-2</v>
      </c>
      <c r="U51" s="1">
        <v>8.6290302276611328</v>
      </c>
      <c r="V51" s="1">
        <v>5.3070325404405594E-2</v>
      </c>
      <c r="W51" s="1">
        <v>38.675102233886719</v>
      </c>
      <c r="X51" s="1">
        <v>499.87478637695312</v>
      </c>
      <c r="Y51" s="1">
        <v>1499.571044921875</v>
      </c>
      <c r="Z51" s="1">
        <v>207.68853759765625</v>
      </c>
      <c r="AA51" s="1">
        <v>68.417274475097656</v>
      </c>
      <c r="AB51" s="1">
        <v>-0.98540616035461426</v>
      </c>
      <c r="AC51" s="1">
        <v>0.21476730704307556</v>
      </c>
      <c r="AD51" s="1">
        <v>0.66666668653488159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0.83312464396158847</v>
      </c>
      <c r="AL51">
        <f t="shared" si="67"/>
        <v>7.241681534948358E-3</v>
      </c>
      <c r="AM51">
        <f t="shared" si="68"/>
        <v>286.64626731872556</v>
      </c>
      <c r="AN51">
        <f t="shared" si="69"/>
        <v>286.38619270324705</v>
      </c>
      <c r="AO51">
        <f t="shared" si="70"/>
        <v>239.93136182461603</v>
      </c>
      <c r="AP51">
        <f t="shared" si="71"/>
        <v>-0.98707544960597715</v>
      </c>
      <c r="AQ51">
        <f t="shared" si="72"/>
        <v>1.552602647521873</v>
      </c>
      <c r="AR51">
        <f t="shared" si="73"/>
        <v>22.693137945548902</v>
      </c>
      <c r="AS51">
        <f t="shared" si="74"/>
        <v>14.064107717887769</v>
      </c>
      <c r="AT51">
        <f t="shared" si="75"/>
        <v>13.366230010986328</v>
      </c>
      <c r="AU51">
        <f t="shared" si="76"/>
        <v>1.5395017295072764</v>
      </c>
      <c r="AV51">
        <f t="shared" si="77"/>
        <v>0.50684118000851619</v>
      </c>
      <c r="AW51">
        <f t="shared" si="78"/>
        <v>0.59037472953980619</v>
      </c>
      <c r="AX51">
        <f t="shared" si="79"/>
        <v>0.94912699996747019</v>
      </c>
      <c r="AY51">
        <f t="shared" si="80"/>
        <v>0.32511639470040993</v>
      </c>
      <c r="AZ51">
        <f t="shared" si="81"/>
        <v>20.419993863167562</v>
      </c>
      <c r="BA51">
        <f t="shared" si="82"/>
        <v>0.804874788347546</v>
      </c>
      <c r="BB51">
        <f t="shared" si="83"/>
        <v>48.275185807263995</v>
      </c>
      <c r="BC51">
        <f t="shared" si="84"/>
        <v>360.78830308872932</v>
      </c>
      <c r="BD51">
        <f t="shared" si="85"/>
        <v>2.8233844778902041E-2</v>
      </c>
    </row>
    <row r="52" spans="1:114" x14ac:dyDescent="0.25">
      <c r="A52" s="1">
        <v>35</v>
      </c>
      <c r="B52" s="1" t="s">
        <v>94</v>
      </c>
      <c r="C52" s="1">
        <v>1211.5000144504011</v>
      </c>
      <c r="D52" s="1">
        <v>0</v>
      </c>
      <c r="E52">
        <f t="shared" si="58"/>
        <v>21.111526481343361</v>
      </c>
      <c r="F52">
        <f t="shared" si="59"/>
        <v>0.616742765844424</v>
      </c>
      <c r="G52">
        <f t="shared" si="60"/>
        <v>298.41027781481671</v>
      </c>
      <c r="H52">
        <f t="shared" si="61"/>
        <v>7.2418341258985759</v>
      </c>
      <c r="I52">
        <f t="shared" si="62"/>
        <v>0.96250810829328382</v>
      </c>
      <c r="J52">
        <f t="shared" si="63"/>
        <v>13.499080657958984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13.237789154052734</v>
      </c>
      <c r="P52" s="1">
        <v>13.499080657958984</v>
      </c>
      <c r="Q52" s="1">
        <v>13.138084411621094</v>
      </c>
      <c r="R52" s="1">
        <v>399.38339233398437</v>
      </c>
      <c r="S52" s="1">
        <v>370.81890869140625</v>
      </c>
      <c r="T52" s="1">
        <v>1.1385948397219181E-2</v>
      </c>
      <c r="U52" s="1">
        <v>8.6290607452392578</v>
      </c>
      <c r="V52" s="1">
        <v>5.1026422530412674E-2</v>
      </c>
      <c r="W52" s="1">
        <v>38.671356201171875</v>
      </c>
      <c r="X52" s="1">
        <v>499.85714721679687</v>
      </c>
      <c r="Y52" s="1">
        <v>1499.608154296875</v>
      </c>
      <c r="Z52" s="1">
        <v>207.91554260253906</v>
      </c>
      <c r="AA52" s="1">
        <v>68.417533874511719</v>
      </c>
      <c r="AB52" s="1">
        <v>-0.98540616035461426</v>
      </c>
      <c r="AC52" s="1">
        <v>0.21476730704307556</v>
      </c>
      <c r="AD52" s="1">
        <v>0.66666668653488159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0.83309524536132795</v>
      </c>
      <c r="AL52">
        <f t="shared" si="67"/>
        <v>7.2418341258985762E-3</v>
      </c>
      <c r="AM52">
        <f t="shared" si="68"/>
        <v>286.64908065795896</v>
      </c>
      <c r="AN52">
        <f t="shared" si="69"/>
        <v>286.38778915405271</v>
      </c>
      <c r="AO52">
        <f t="shared" si="70"/>
        <v>239.93729932448332</v>
      </c>
      <c r="AP52">
        <f t="shared" si="71"/>
        <v>-0.98723051403201867</v>
      </c>
      <c r="AQ52">
        <f t="shared" si="72"/>
        <v>1.5528871641359101</v>
      </c>
      <c r="AR52">
        <f t="shared" si="73"/>
        <v>22.697210440004223</v>
      </c>
      <c r="AS52">
        <f t="shared" si="74"/>
        <v>14.068149694764966</v>
      </c>
      <c r="AT52">
        <f t="shared" si="75"/>
        <v>13.368434906005859</v>
      </c>
      <c r="AU52">
        <f t="shared" si="76"/>
        <v>1.5397230541372477</v>
      </c>
      <c r="AV52">
        <f t="shared" si="77"/>
        <v>0.50670517805891491</v>
      </c>
      <c r="AW52">
        <f t="shared" si="78"/>
        <v>0.59037905584262629</v>
      </c>
      <c r="AX52">
        <f t="shared" si="79"/>
        <v>0.94934399829462146</v>
      </c>
      <c r="AY52">
        <f t="shared" si="80"/>
        <v>0.32502685904804834</v>
      </c>
      <c r="AZ52">
        <f t="shared" si="81"/>
        <v>20.416495290897675</v>
      </c>
      <c r="BA52">
        <f t="shared" si="82"/>
        <v>0.80473317519833476</v>
      </c>
      <c r="BB52">
        <f t="shared" si="83"/>
        <v>48.266480539267285</v>
      </c>
      <c r="BC52">
        <f t="shared" si="84"/>
        <v>360.78350009462963</v>
      </c>
      <c r="BD52">
        <f t="shared" si="85"/>
        <v>2.824350564254513E-2</v>
      </c>
    </row>
    <row r="53" spans="1:114" x14ac:dyDescent="0.25">
      <c r="A53" s="1">
        <v>36</v>
      </c>
      <c r="B53" s="1" t="s">
        <v>94</v>
      </c>
      <c r="C53" s="1">
        <v>1212.0000144392252</v>
      </c>
      <c r="D53" s="1">
        <v>0</v>
      </c>
      <c r="E53">
        <f t="shared" si="58"/>
        <v>21.10510677453728</v>
      </c>
      <c r="F53">
        <f t="shared" si="59"/>
        <v>0.61665974913327115</v>
      </c>
      <c r="G53">
        <f t="shared" si="60"/>
        <v>298.43873059736694</v>
      </c>
      <c r="H53">
        <f t="shared" si="61"/>
        <v>7.2429435848851744</v>
      </c>
      <c r="I53">
        <f t="shared" si="62"/>
        <v>0.96275489105441725</v>
      </c>
      <c r="J53">
        <f t="shared" si="63"/>
        <v>13.50200080871582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13.239490509033203</v>
      </c>
      <c r="P53" s="1">
        <v>13.50200080871582</v>
      </c>
      <c r="Q53" s="1">
        <v>13.138247489929199</v>
      </c>
      <c r="R53" s="1">
        <v>399.3948974609375</v>
      </c>
      <c r="S53" s="1">
        <v>370.83749389648437</v>
      </c>
      <c r="T53" s="1">
        <v>1.0832683183252811E-2</v>
      </c>
      <c r="U53" s="1">
        <v>8.6298122406005859</v>
      </c>
      <c r="V53" s="1">
        <v>4.8541322350502014E-2</v>
      </c>
      <c r="W53" s="1">
        <v>38.670246124267578</v>
      </c>
      <c r="X53" s="1">
        <v>499.857666015625</v>
      </c>
      <c r="Y53" s="1">
        <v>1499.679443359375</v>
      </c>
      <c r="Z53" s="1">
        <v>208.54655456542969</v>
      </c>
      <c r="AA53" s="1">
        <v>68.417205810546875</v>
      </c>
      <c r="AB53" s="1">
        <v>-0.98540616035461426</v>
      </c>
      <c r="AC53" s="1">
        <v>0.21476730704307556</v>
      </c>
      <c r="AD53" s="1">
        <v>0.66666668653488159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0.83309611002604156</v>
      </c>
      <c r="AL53">
        <f t="shared" si="67"/>
        <v>7.2429435848851741E-3</v>
      </c>
      <c r="AM53">
        <f t="shared" si="68"/>
        <v>286.6520008087158</v>
      </c>
      <c r="AN53">
        <f t="shared" si="69"/>
        <v>286.38949050903318</v>
      </c>
      <c r="AO53">
        <f t="shared" si="70"/>
        <v>239.94870557422837</v>
      </c>
      <c r="AP53">
        <f t="shared" si="71"/>
        <v>-0.98782750305630052</v>
      </c>
      <c r="AQ53">
        <f t="shared" si="72"/>
        <v>1.5531825312259642</v>
      </c>
      <c r="AR53">
        <f t="shared" si="73"/>
        <v>22.701636420622908</v>
      </c>
      <c r="AS53">
        <f t="shared" si="74"/>
        <v>14.071824180022322</v>
      </c>
      <c r="AT53">
        <f t="shared" si="75"/>
        <v>13.370745658874512</v>
      </c>
      <c r="AU53">
        <f t="shared" si="76"/>
        <v>1.5399550346745501</v>
      </c>
      <c r="AV53">
        <f t="shared" si="77"/>
        <v>0.50664914059002131</v>
      </c>
      <c r="AW53">
        <f t="shared" si="78"/>
        <v>0.59042764017154692</v>
      </c>
      <c r="AX53">
        <f t="shared" si="79"/>
        <v>0.94952739450300316</v>
      </c>
      <c r="AY53">
        <f t="shared" si="80"/>
        <v>0.32498996765571903</v>
      </c>
      <c r="AZ53">
        <f t="shared" si="81"/>
        <v>20.418344053118407</v>
      </c>
      <c r="BA53">
        <f t="shared" si="82"/>
        <v>0.80476957025460094</v>
      </c>
      <c r="BB53">
        <f t="shared" si="83"/>
        <v>48.261678322307901</v>
      </c>
      <c r="BC53">
        <f t="shared" si="84"/>
        <v>360.80513692086492</v>
      </c>
      <c r="BD53">
        <f t="shared" si="85"/>
        <v>2.8230414976992999E-2</v>
      </c>
    </row>
    <row r="54" spans="1:114" x14ac:dyDescent="0.25">
      <c r="A54" s="1">
        <v>37</v>
      </c>
      <c r="B54" s="1" t="s">
        <v>95</v>
      </c>
      <c r="C54" s="1">
        <v>1212.5000144280493</v>
      </c>
      <c r="D54" s="1">
        <v>0</v>
      </c>
      <c r="E54">
        <f t="shared" si="58"/>
        <v>21.123629049698664</v>
      </c>
      <c r="F54">
        <f t="shared" si="59"/>
        <v>0.61654864903006423</v>
      </c>
      <c r="G54">
        <f t="shared" si="60"/>
        <v>298.36443305760486</v>
      </c>
      <c r="H54">
        <f t="shared" si="61"/>
        <v>7.2442632636113284</v>
      </c>
      <c r="I54">
        <f t="shared" si="62"/>
        <v>0.96306432589455426</v>
      </c>
      <c r="J54">
        <f t="shared" si="63"/>
        <v>13.50611686706543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13.241859436035156</v>
      </c>
      <c r="P54" s="1">
        <v>13.50611686706543</v>
      </c>
      <c r="Q54" s="1">
        <v>13.138767242431641</v>
      </c>
      <c r="R54" s="1">
        <v>399.41290283203125</v>
      </c>
      <c r="S54" s="1">
        <v>370.8316650390625</v>
      </c>
      <c r="T54" s="1">
        <v>1.0561182163655758E-2</v>
      </c>
      <c r="U54" s="1">
        <v>8.6314182281494141</v>
      </c>
      <c r="V54" s="1">
        <v>4.7317177057266235E-2</v>
      </c>
      <c r="W54" s="1">
        <v>38.671272277832031</v>
      </c>
      <c r="X54" s="1">
        <v>499.83905029296875</v>
      </c>
      <c r="Y54" s="1">
        <v>1499.6793212890625</v>
      </c>
      <c r="Z54" s="1">
        <v>209.34368896484375</v>
      </c>
      <c r="AA54" s="1">
        <v>68.4168701171875</v>
      </c>
      <c r="AB54" s="1">
        <v>-0.98540616035461426</v>
      </c>
      <c r="AC54" s="1">
        <v>0.21476730704307556</v>
      </c>
      <c r="AD54" s="1">
        <v>0.66666668653488159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0.83306508382161448</v>
      </c>
      <c r="AL54">
        <f t="shared" si="67"/>
        <v>7.2442632636113289E-3</v>
      </c>
      <c r="AM54">
        <f t="shared" si="68"/>
        <v>286.65611686706541</v>
      </c>
      <c r="AN54">
        <f t="shared" si="69"/>
        <v>286.39185943603513</v>
      </c>
      <c r="AO54">
        <f t="shared" si="70"/>
        <v>239.94868604297881</v>
      </c>
      <c r="AP54">
        <f t="shared" si="71"/>
        <v>-0.98873665347009942</v>
      </c>
      <c r="AQ54">
        <f t="shared" si="72"/>
        <v>1.5535989457369774</v>
      </c>
      <c r="AR54">
        <f t="shared" si="73"/>
        <v>22.707834238483915</v>
      </c>
      <c r="AS54">
        <f t="shared" si="74"/>
        <v>14.076416010334501</v>
      </c>
      <c r="AT54">
        <f t="shared" si="75"/>
        <v>13.373988151550293</v>
      </c>
      <c r="AU54">
        <f t="shared" si="76"/>
        <v>1.5402806060305232</v>
      </c>
      <c r="AV54">
        <f t="shared" si="77"/>
        <v>0.50657414221770669</v>
      </c>
      <c r="AW54">
        <f t="shared" si="78"/>
        <v>0.59053461984242317</v>
      </c>
      <c r="AX54">
        <f t="shared" si="79"/>
        <v>0.94974598618810002</v>
      </c>
      <c r="AY54">
        <f t="shared" si="80"/>
        <v>0.32494059398488834</v>
      </c>
      <c r="AZ54">
        <f t="shared" si="81"/>
        <v>20.413160664090437</v>
      </c>
      <c r="BA54">
        <f t="shared" si="82"/>
        <v>0.80458186607709425</v>
      </c>
      <c r="BB54">
        <f t="shared" si="83"/>
        <v>48.257053160141972</v>
      </c>
      <c r="BC54">
        <f t="shared" si="84"/>
        <v>360.79050346091697</v>
      </c>
      <c r="BD54">
        <f t="shared" si="85"/>
        <v>2.82536286351243E-2</v>
      </c>
    </row>
    <row r="55" spans="1:114" x14ac:dyDescent="0.25">
      <c r="A55" s="1">
        <v>38</v>
      </c>
      <c r="B55" s="1" t="s">
        <v>95</v>
      </c>
      <c r="C55" s="1">
        <v>1213.0000144168735</v>
      </c>
      <c r="D55" s="1">
        <v>0</v>
      </c>
      <c r="E55">
        <f t="shared" si="58"/>
        <v>21.143173441660149</v>
      </c>
      <c r="F55">
        <f t="shared" si="59"/>
        <v>0.61659700376864934</v>
      </c>
      <c r="G55">
        <f t="shared" si="60"/>
        <v>298.31955743517949</v>
      </c>
      <c r="H55">
        <f t="shared" si="61"/>
        <v>7.2463863392151904</v>
      </c>
      <c r="I55">
        <f t="shared" si="62"/>
        <v>0.9632870198055965</v>
      </c>
      <c r="J55">
        <f t="shared" si="63"/>
        <v>13.509773254394531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13.244577407836914</v>
      </c>
      <c r="P55" s="1">
        <v>13.509773254394531</v>
      </c>
      <c r="Q55" s="1">
        <v>13.13920783996582</v>
      </c>
      <c r="R55" s="1">
        <v>399.44894409179687</v>
      </c>
      <c r="S55" s="1">
        <v>370.84396362304687</v>
      </c>
      <c r="T55" s="1">
        <v>1.0383181273937225E-2</v>
      </c>
      <c r="U55" s="1">
        <v>8.6335163116455078</v>
      </c>
      <c r="V55" s="1">
        <v>4.6511728316545486E-2</v>
      </c>
      <c r="W55" s="1">
        <v>38.674060821533203</v>
      </c>
      <c r="X55" s="1">
        <v>499.85250854492187</v>
      </c>
      <c r="Y55" s="1">
        <v>1499.6593017578125</v>
      </c>
      <c r="Z55" s="1">
        <v>210.13812255859375</v>
      </c>
      <c r="AA55" s="1">
        <v>68.417304992675781</v>
      </c>
      <c r="AB55" s="1">
        <v>-0.98540616035461426</v>
      </c>
      <c r="AC55" s="1">
        <v>0.21476730704307556</v>
      </c>
      <c r="AD55" s="1">
        <v>0.66666668653488159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0.83308751424153638</v>
      </c>
      <c r="AL55">
        <f t="shared" si="67"/>
        <v>7.2463863392151903E-3</v>
      </c>
      <c r="AM55">
        <f t="shared" si="68"/>
        <v>286.65977325439451</v>
      </c>
      <c r="AN55">
        <f t="shared" si="69"/>
        <v>286.39457740783689</v>
      </c>
      <c r="AO55">
        <f t="shared" si="70"/>
        <v>239.9454829180504</v>
      </c>
      <c r="AP55">
        <f t="shared" si="71"/>
        <v>-0.99001221424699604</v>
      </c>
      <c r="AQ55">
        <f t="shared" si="72"/>
        <v>1.5539689384586886</v>
      </c>
      <c r="AR55">
        <f t="shared" si="73"/>
        <v>22.713097784618149</v>
      </c>
      <c r="AS55">
        <f t="shared" si="74"/>
        <v>14.079581472972642</v>
      </c>
      <c r="AT55">
        <f t="shared" si="75"/>
        <v>13.377175331115723</v>
      </c>
      <c r="AU55">
        <f t="shared" si="76"/>
        <v>1.5406006825096024</v>
      </c>
      <c r="AV55">
        <f t="shared" si="77"/>
        <v>0.50660678478430099</v>
      </c>
      <c r="AW55">
        <f t="shared" si="78"/>
        <v>0.59068191865309205</v>
      </c>
      <c r="AX55">
        <f t="shared" si="79"/>
        <v>0.94991876385651031</v>
      </c>
      <c r="AY55">
        <f t="shared" si="80"/>
        <v>0.32496208351515621</v>
      </c>
      <c r="AZ55">
        <f t="shared" si="81"/>
        <v>20.410220146322736</v>
      </c>
      <c r="BA55">
        <f t="shared" si="82"/>
        <v>0.80443417366343728</v>
      </c>
      <c r="BB55">
        <f t="shared" si="83"/>
        <v>48.257941344490675</v>
      </c>
      <c r="BC55">
        <f t="shared" si="84"/>
        <v>360.79351157700069</v>
      </c>
      <c r="BD55">
        <f t="shared" si="85"/>
        <v>2.8280054686245934E-2</v>
      </c>
    </row>
    <row r="56" spans="1:114" x14ac:dyDescent="0.25">
      <c r="A56" s="1">
        <v>39</v>
      </c>
      <c r="B56" s="1" t="s">
        <v>96</v>
      </c>
      <c r="C56" s="1">
        <v>1213.5000144056976</v>
      </c>
      <c r="D56" s="1">
        <v>0</v>
      </c>
      <c r="E56">
        <f t="shared" si="58"/>
        <v>21.113361546487706</v>
      </c>
      <c r="F56">
        <f t="shared" si="59"/>
        <v>0.61654684078399946</v>
      </c>
      <c r="G56">
        <f t="shared" si="60"/>
        <v>298.42847214595969</v>
      </c>
      <c r="H56">
        <f t="shared" si="61"/>
        <v>7.2484065103309412</v>
      </c>
      <c r="I56">
        <f t="shared" si="62"/>
        <v>0.96361558612470266</v>
      </c>
      <c r="J56">
        <f t="shared" si="63"/>
        <v>13.514505386352539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13.246132850646973</v>
      </c>
      <c r="P56" s="1">
        <v>13.514505386352539</v>
      </c>
      <c r="Q56" s="1">
        <v>13.139871597290039</v>
      </c>
      <c r="R56" s="1">
        <v>399.43942260742187</v>
      </c>
      <c r="S56" s="1">
        <v>370.86968994140625</v>
      </c>
      <c r="T56" s="1">
        <v>1.0372518561780453E-2</v>
      </c>
      <c r="U56" s="1">
        <v>8.6357135772705078</v>
      </c>
      <c r="V56" s="1">
        <v>4.6459250152111053E-2</v>
      </c>
      <c r="W56" s="1">
        <v>38.679977416992188</v>
      </c>
      <c r="X56" s="1">
        <v>499.86276245117187</v>
      </c>
      <c r="Y56" s="1">
        <v>1499.6435546875</v>
      </c>
      <c r="Z56" s="1">
        <v>210.99859619140625</v>
      </c>
      <c r="AA56" s="1">
        <v>68.417312622070313</v>
      </c>
      <c r="AB56" s="1">
        <v>-0.98540616035461426</v>
      </c>
      <c r="AC56" s="1">
        <v>0.21476730704307556</v>
      </c>
      <c r="AD56" s="1">
        <v>0.66666668653488159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0.83310460408528642</v>
      </c>
      <c r="AL56">
        <f t="shared" si="67"/>
        <v>7.2484065103309413E-3</v>
      </c>
      <c r="AM56">
        <f t="shared" si="68"/>
        <v>286.66450538635252</v>
      </c>
      <c r="AN56">
        <f t="shared" si="69"/>
        <v>286.39613285064695</v>
      </c>
      <c r="AO56">
        <f t="shared" si="70"/>
        <v>239.94296338685672</v>
      </c>
      <c r="AP56">
        <f t="shared" si="71"/>
        <v>-0.99149649459751188</v>
      </c>
      <c r="AQ56">
        <f t="shared" si="72"/>
        <v>1.5544479016554762</v>
      </c>
      <c r="AR56">
        <f t="shared" si="73"/>
        <v>22.720095865823829</v>
      </c>
      <c r="AS56">
        <f t="shared" si="74"/>
        <v>14.084382288553321</v>
      </c>
      <c r="AT56">
        <f t="shared" si="75"/>
        <v>13.380319118499756</v>
      </c>
      <c r="AU56">
        <f t="shared" si="76"/>
        <v>1.5409164585748496</v>
      </c>
      <c r="AV56">
        <f t="shared" si="77"/>
        <v>0.50657292151729705</v>
      </c>
      <c r="AW56">
        <f t="shared" si="78"/>
        <v>0.59083231553077353</v>
      </c>
      <c r="AX56">
        <f t="shared" si="79"/>
        <v>0.95008414304407607</v>
      </c>
      <c r="AY56">
        <f t="shared" si="80"/>
        <v>0.32493979036449355</v>
      </c>
      <c r="AZ56">
        <f t="shared" si="81"/>
        <v>20.417674074136926</v>
      </c>
      <c r="BA56">
        <f t="shared" si="82"/>
        <v>0.80467204584205421</v>
      </c>
      <c r="BB56">
        <f t="shared" si="83"/>
        <v>48.255248514653914</v>
      </c>
      <c r="BC56">
        <f t="shared" si="84"/>
        <v>360.83340904254658</v>
      </c>
      <c r="BD56">
        <f t="shared" si="85"/>
        <v>2.8235481606565142E-2</v>
      </c>
    </row>
    <row r="57" spans="1:114" x14ac:dyDescent="0.25">
      <c r="A57" s="1">
        <v>40</v>
      </c>
      <c r="B57" s="1" t="s">
        <v>96</v>
      </c>
      <c r="C57" s="1">
        <v>1214.0000143945217</v>
      </c>
      <c r="D57" s="1">
        <v>0</v>
      </c>
      <c r="E57">
        <f t="shared" si="58"/>
        <v>21.092375545086291</v>
      </c>
      <c r="F57">
        <f t="shared" si="59"/>
        <v>0.61638885440420266</v>
      </c>
      <c r="G57">
        <f t="shared" si="60"/>
        <v>298.49846200277483</v>
      </c>
      <c r="H57">
        <f t="shared" si="61"/>
        <v>7.2490106432427073</v>
      </c>
      <c r="I57">
        <f t="shared" si="62"/>
        <v>0.96389347748984722</v>
      </c>
      <c r="J57">
        <f t="shared" si="63"/>
        <v>13.517548561096191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13.248238563537598</v>
      </c>
      <c r="P57" s="1">
        <v>13.517548561096191</v>
      </c>
      <c r="Q57" s="1">
        <v>13.140159606933594</v>
      </c>
      <c r="R57" s="1">
        <v>399.4373779296875</v>
      </c>
      <c r="S57" s="1">
        <v>370.89239501953125</v>
      </c>
      <c r="T57" s="1">
        <v>1.0132888332009315E-2</v>
      </c>
      <c r="U57" s="1">
        <v>8.6361808776855469</v>
      </c>
      <c r="V57" s="1">
        <v>4.5379560440778732E-2</v>
      </c>
      <c r="W57" s="1">
        <v>38.676639556884766</v>
      </c>
      <c r="X57" s="1">
        <v>499.86322021484375</v>
      </c>
      <c r="Y57" s="1">
        <v>1499.6329345703125</v>
      </c>
      <c r="Z57" s="1">
        <v>211.9801025390625</v>
      </c>
      <c r="AA57" s="1">
        <v>68.417106628417969</v>
      </c>
      <c r="AB57" s="1">
        <v>-0.98540616035461426</v>
      </c>
      <c r="AC57" s="1">
        <v>0.21476730704307556</v>
      </c>
      <c r="AD57" s="1">
        <v>0.66666668653488159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0.83310536702473958</v>
      </c>
      <c r="AL57">
        <f t="shared" si="67"/>
        <v>7.2490106432427075E-3</v>
      </c>
      <c r="AM57">
        <f t="shared" si="68"/>
        <v>286.66754856109617</v>
      </c>
      <c r="AN57">
        <f t="shared" si="69"/>
        <v>286.39823856353757</v>
      </c>
      <c r="AO57">
        <f t="shared" si="70"/>
        <v>239.9412641681447</v>
      </c>
      <c r="AP57">
        <f t="shared" si="71"/>
        <v>-0.99194871688102615</v>
      </c>
      <c r="AQ57">
        <f t="shared" si="72"/>
        <v>1.5547559854607635</v>
      </c>
      <c r="AR57">
        <f t="shared" si="73"/>
        <v>22.724667295634724</v>
      </c>
      <c r="AS57">
        <f t="shared" si="74"/>
        <v>14.088486417949177</v>
      </c>
      <c r="AT57">
        <f t="shared" si="75"/>
        <v>13.382893562316895</v>
      </c>
      <c r="AU57">
        <f t="shared" si="76"/>
        <v>1.5411750896135987</v>
      </c>
      <c r="AV57">
        <f t="shared" si="77"/>
        <v>0.50646626404503581</v>
      </c>
      <c r="AW57">
        <f t="shared" si="78"/>
        <v>0.59086250797091633</v>
      </c>
      <c r="AX57">
        <f t="shared" si="79"/>
        <v>0.9503125816426824</v>
      </c>
      <c r="AY57">
        <f t="shared" si="80"/>
        <v>0.32486957523311605</v>
      </c>
      <c r="AZ57">
        <f t="shared" si="81"/>
        <v>20.422401103262615</v>
      </c>
      <c r="BA57">
        <f t="shared" si="82"/>
        <v>0.80481149252751827</v>
      </c>
      <c r="BB57">
        <f t="shared" si="83"/>
        <v>48.248084782244369</v>
      </c>
      <c r="BC57">
        <f t="shared" si="84"/>
        <v>360.86608986065715</v>
      </c>
      <c r="BD57">
        <f t="shared" si="85"/>
        <v>2.8200674769724619E-2</v>
      </c>
    </row>
    <row r="58" spans="1:114" x14ac:dyDescent="0.25">
      <c r="A58" s="1">
        <v>41</v>
      </c>
      <c r="B58" s="1" t="s">
        <v>97</v>
      </c>
      <c r="C58" s="1">
        <v>1214.5000143833458</v>
      </c>
      <c r="D58" s="1">
        <v>0</v>
      </c>
      <c r="E58">
        <f t="shared" si="58"/>
        <v>21.070934462674291</v>
      </c>
      <c r="F58">
        <f t="shared" si="59"/>
        <v>0.616324677995301</v>
      </c>
      <c r="G58">
        <f t="shared" si="60"/>
        <v>298.58932355191672</v>
      </c>
      <c r="H58">
        <f t="shared" si="61"/>
        <v>7.2507400302125102</v>
      </c>
      <c r="I58">
        <f t="shared" si="62"/>
        <v>0.96420521336588172</v>
      </c>
      <c r="J58">
        <f t="shared" si="63"/>
        <v>13.521986961364746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13.250239372253418</v>
      </c>
      <c r="P58" s="1">
        <v>13.521986961364746</v>
      </c>
      <c r="Q58" s="1">
        <v>13.140253067016602</v>
      </c>
      <c r="R58" s="1">
        <v>399.44699096679687</v>
      </c>
      <c r="S58" s="1">
        <v>370.92678833007812</v>
      </c>
      <c r="T58" s="1">
        <v>1.0108205489814281E-2</v>
      </c>
      <c r="U58" s="1">
        <v>8.6381626129150391</v>
      </c>
      <c r="V58" s="1">
        <v>4.5263268053531647E-2</v>
      </c>
      <c r="W58" s="1">
        <v>38.68060302734375</v>
      </c>
      <c r="X58" s="1">
        <v>499.86520385742187</v>
      </c>
      <c r="Y58" s="1">
        <v>1499.63525390625</v>
      </c>
      <c r="Z58" s="1">
        <v>212.86996459960937</v>
      </c>
      <c r="AA58" s="1">
        <v>68.417350769042969</v>
      </c>
      <c r="AB58" s="1">
        <v>-0.98540616035461426</v>
      </c>
      <c r="AC58" s="1">
        <v>0.21476730704307556</v>
      </c>
      <c r="AD58" s="1">
        <v>0.66666668653488159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0.83310867309570302</v>
      </c>
      <c r="AL58">
        <f t="shared" si="67"/>
        <v>7.2507400302125099E-3</v>
      </c>
      <c r="AM58">
        <f t="shared" si="68"/>
        <v>286.67198696136472</v>
      </c>
      <c r="AN58">
        <f t="shared" si="69"/>
        <v>286.4002393722534</v>
      </c>
      <c r="AO58">
        <f t="shared" si="70"/>
        <v>239.9416352618864</v>
      </c>
      <c r="AP58">
        <f t="shared" si="71"/>
        <v>-0.99315427938411049</v>
      </c>
      <c r="AQ58">
        <f t="shared" si="72"/>
        <v>1.5552054148537227</v>
      </c>
      <c r="AR58">
        <f t="shared" si="73"/>
        <v>22.73115514372433</v>
      </c>
      <c r="AS58">
        <f t="shared" si="74"/>
        <v>14.09299253080929</v>
      </c>
      <c r="AT58">
        <f t="shared" si="75"/>
        <v>13.386113166809082</v>
      </c>
      <c r="AU58">
        <f t="shared" si="76"/>
        <v>1.5414985878192777</v>
      </c>
      <c r="AV58">
        <f t="shared" si="77"/>
        <v>0.50642293541422934</v>
      </c>
      <c r="AW58">
        <f t="shared" si="78"/>
        <v>0.59100020148784094</v>
      </c>
      <c r="AX58">
        <f t="shared" si="79"/>
        <v>0.9504983863314368</v>
      </c>
      <c r="AY58">
        <f t="shared" si="80"/>
        <v>0.32484105119503526</v>
      </c>
      <c r="AZ58">
        <f t="shared" si="81"/>
        <v>20.428690485342749</v>
      </c>
      <c r="BA58">
        <f t="shared" si="82"/>
        <v>0.80498182645738126</v>
      </c>
      <c r="BB58">
        <f t="shared" si="83"/>
        <v>48.245124223236679</v>
      </c>
      <c r="BC58">
        <f t="shared" si="84"/>
        <v>360.91067523490682</v>
      </c>
      <c r="BD58">
        <f t="shared" si="85"/>
        <v>2.8166799166850429E-2</v>
      </c>
    </row>
    <row r="59" spans="1:114" x14ac:dyDescent="0.25">
      <c r="A59" s="1">
        <v>42</v>
      </c>
      <c r="B59" s="1" t="s">
        <v>97</v>
      </c>
      <c r="C59" s="1">
        <v>1215.00001437217</v>
      </c>
      <c r="D59" s="1">
        <v>0</v>
      </c>
      <c r="E59">
        <f t="shared" si="58"/>
        <v>21.120152185543166</v>
      </c>
      <c r="F59">
        <f t="shared" si="59"/>
        <v>0.61626239459453169</v>
      </c>
      <c r="G59">
        <f t="shared" si="60"/>
        <v>298.39243079767408</v>
      </c>
      <c r="H59">
        <f t="shared" si="61"/>
        <v>7.2526694830686527</v>
      </c>
      <c r="I59">
        <f t="shared" si="62"/>
        <v>0.96454604283210355</v>
      </c>
      <c r="J59">
        <f t="shared" si="63"/>
        <v>13.527055740356445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13.252254486083984</v>
      </c>
      <c r="P59" s="1">
        <v>13.527055740356445</v>
      </c>
      <c r="Q59" s="1">
        <v>13.140484809875488</v>
      </c>
      <c r="R59" s="1">
        <v>399.4654541015625</v>
      </c>
      <c r="S59" s="1">
        <v>370.88693237304687</v>
      </c>
      <c r="T59" s="1">
        <v>1.0659428313374519E-2</v>
      </c>
      <c r="U59" s="1">
        <v>8.6406049728393555</v>
      </c>
      <c r="V59" s="1">
        <v>4.7725740820169449E-2</v>
      </c>
      <c r="W59" s="1">
        <v>38.686809539794922</v>
      </c>
      <c r="X59" s="1">
        <v>499.88742065429687</v>
      </c>
      <c r="Y59" s="1">
        <v>1499.56982421875</v>
      </c>
      <c r="Z59" s="1">
        <v>213.57298278808594</v>
      </c>
      <c r="AA59" s="1">
        <v>68.417984008789063</v>
      </c>
      <c r="AB59" s="1">
        <v>-0.98540616035461426</v>
      </c>
      <c r="AC59" s="1">
        <v>0.21476730704307556</v>
      </c>
      <c r="AD59" s="1">
        <v>0.66666668653488159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0.83314570109049468</v>
      </c>
      <c r="AL59">
        <f t="shared" si="67"/>
        <v>7.2526694830686526E-3</v>
      </c>
      <c r="AM59">
        <f t="shared" si="68"/>
        <v>286.67705574035642</v>
      </c>
      <c r="AN59">
        <f t="shared" si="69"/>
        <v>286.40225448608396</v>
      </c>
      <c r="AO59">
        <f t="shared" si="70"/>
        <v>239.9311665121204</v>
      </c>
      <c r="AP59">
        <f t="shared" si="71"/>
        <v>-0.99467078265371089</v>
      </c>
      <c r="AQ59">
        <f t="shared" si="72"/>
        <v>1.5557188156900899</v>
      </c>
      <c r="AR59">
        <f t="shared" si="73"/>
        <v>22.738448643710989</v>
      </c>
      <c r="AS59">
        <f t="shared" si="74"/>
        <v>14.097843670871633</v>
      </c>
      <c r="AT59">
        <f t="shared" si="75"/>
        <v>13.389655113220215</v>
      </c>
      <c r="AU59">
        <f t="shared" si="76"/>
        <v>1.5418545431530148</v>
      </c>
      <c r="AV59">
        <f t="shared" si="77"/>
        <v>0.50638088330717801</v>
      </c>
      <c r="AW59">
        <f t="shared" si="78"/>
        <v>0.59117277285798631</v>
      </c>
      <c r="AX59">
        <f t="shared" si="79"/>
        <v>0.95068177029502854</v>
      </c>
      <c r="AY59">
        <f t="shared" si="80"/>
        <v>0.32481336763891039</v>
      </c>
      <c r="AZ59">
        <f t="shared" si="81"/>
        <v>20.41540855865896</v>
      </c>
      <c r="BA59">
        <f t="shared" si="82"/>
        <v>0.8045374607524427</v>
      </c>
      <c r="BB59">
        <f t="shared" si="83"/>
        <v>48.242726757538804</v>
      </c>
      <c r="BC59">
        <f t="shared" si="84"/>
        <v>360.84742352960376</v>
      </c>
      <c r="BD59">
        <f t="shared" si="85"/>
        <v>2.8236137063098785E-2</v>
      </c>
      <c r="BE59">
        <f>AVERAGE(E45:E59)</f>
        <v>21.095194652205581</v>
      </c>
      <c r="BF59">
        <f>AVERAGE(O45:O59)</f>
        <v>13.23793716430664</v>
      </c>
      <c r="BG59">
        <f>AVERAGE(P45:P59)</f>
        <v>13.500919723510743</v>
      </c>
      <c r="BH59" t="e">
        <f>AVERAGE(B45:B59)</f>
        <v>#DIV/0!</v>
      </c>
      <c r="BI59">
        <f t="shared" ref="BI59:DJ59" si="86">AVERAGE(C45:C59)</f>
        <v>1211.5333477829893</v>
      </c>
      <c r="BJ59">
        <f t="shared" si="86"/>
        <v>0</v>
      </c>
      <c r="BK59">
        <f t="shared" si="86"/>
        <v>21.095194652205581</v>
      </c>
      <c r="BL59">
        <f t="shared" si="86"/>
        <v>0.61670854258866681</v>
      </c>
      <c r="BM59">
        <f t="shared" si="86"/>
        <v>298.50029854072301</v>
      </c>
      <c r="BN59">
        <f t="shared" si="86"/>
        <v>7.2426952626844319</v>
      </c>
      <c r="BO59">
        <f t="shared" si="86"/>
        <v>0.9626628119327546</v>
      </c>
      <c r="BP59">
        <f t="shared" si="86"/>
        <v>13.500919723510743</v>
      </c>
      <c r="BQ59">
        <f t="shared" si="86"/>
        <v>6</v>
      </c>
      <c r="BR59">
        <f t="shared" si="86"/>
        <v>1.4200000166893005</v>
      </c>
      <c r="BS59">
        <f t="shared" si="86"/>
        <v>1</v>
      </c>
      <c r="BT59">
        <f t="shared" si="86"/>
        <v>2.8400000333786011</v>
      </c>
      <c r="BU59">
        <f t="shared" si="86"/>
        <v>13.23793716430664</v>
      </c>
      <c r="BV59">
        <f t="shared" si="86"/>
        <v>13.500919723510743</v>
      </c>
      <c r="BW59">
        <f t="shared" si="86"/>
        <v>13.138396771748861</v>
      </c>
      <c r="BX59">
        <f t="shared" si="86"/>
        <v>399.40793253580728</v>
      </c>
      <c r="BY59">
        <f t="shared" si="86"/>
        <v>370.86448364257814</v>
      </c>
      <c r="BZ59">
        <f t="shared" si="86"/>
        <v>1.1520596159001192E-2</v>
      </c>
      <c r="CA59">
        <f t="shared" si="86"/>
        <v>8.6295483271280933</v>
      </c>
      <c r="CB59">
        <f t="shared" si="86"/>
        <v>5.163215324282646E-2</v>
      </c>
      <c r="CC59">
        <f t="shared" si="86"/>
        <v>38.673064422607425</v>
      </c>
      <c r="CD59">
        <f t="shared" si="86"/>
        <v>499.89589843750002</v>
      </c>
      <c r="CE59">
        <f t="shared" si="86"/>
        <v>1499.5801839192709</v>
      </c>
      <c r="CF59">
        <f t="shared" si="86"/>
        <v>209.70513610839845</v>
      </c>
      <c r="CG59">
        <f t="shared" si="86"/>
        <v>68.417365010579431</v>
      </c>
      <c r="CH59">
        <f t="shared" si="86"/>
        <v>-0.98540616035461426</v>
      </c>
      <c r="CI59">
        <f t="shared" si="86"/>
        <v>0.21476730704307556</v>
      </c>
      <c r="CJ59">
        <f t="shared" si="86"/>
        <v>0.66666668653488159</v>
      </c>
      <c r="CK59">
        <f t="shared" si="86"/>
        <v>-0.21956524252891541</v>
      </c>
      <c r="CL59">
        <f t="shared" si="86"/>
        <v>2.737391471862793</v>
      </c>
      <c r="CM59">
        <f t="shared" si="86"/>
        <v>1</v>
      </c>
      <c r="CN59">
        <f t="shared" si="86"/>
        <v>0</v>
      </c>
      <c r="CO59">
        <f t="shared" si="86"/>
        <v>0.15999999642372131</v>
      </c>
      <c r="CP59">
        <f t="shared" si="86"/>
        <v>111115</v>
      </c>
      <c r="CQ59">
        <f t="shared" si="86"/>
        <v>0.83315983072916666</v>
      </c>
      <c r="CR59">
        <f t="shared" si="86"/>
        <v>7.2426952626844319E-3</v>
      </c>
      <c r="CS59">
        <f t="shared" si="86"/>
        <v>286.65091972351081</v>
      </c>
      <c r="CT59">
        <f t="shared" si="86"/>
        <v>286.38793716430672</v>
      </c>
      <c r="CU59">
        <f t="shared" si="86"/>
        <v>239.93282406416668</v>
      </c>
      <c r="CV59">
        <f t="shared" si="86"/>
        <v>-0.9879453228513041</v>
      </c>
      <c r="CW59">
        <f t="shared" si="86"/>
        <v>1.5530737698618702</v>
      </c>
      <c r="CX59">
        <f t="shared" si="86"/>
        <v>22.699993916031634</v>
      </c>
      <c r="CY59">
        <f t="shared" si="86"/>
        <v>14.070445588903542</v>
      </c>
      <c r="CZ59">
        <f t="shared" si="86"/>
        <v>13.369428443908692</v>
      </c>
      <c r="DA59">
        <f t="shared" si="86"/>
        <v>1.5398231787910299</v>
      </c>
      <c r="DB59">
        <f t="shared" si="86"/>
        <v>0.50668206448866626</v>
      </c>
      <c r="DC59">
        <f t="shared" si="86"/>
        <v>0.59041095792911569</v>
      </c>
      <c r="DD59">
        <f t="shared" si="86"/>
        <v>0.94941222086191479</v>
      </c>
      <c r="DE59">
        <f t="shared" si="86"/>
        <v>0.32501164357822515</v>
      </c>
      <c r="DF59">
        <f t="shared" si="86"/>
        <v>20.422603881047028</v>
      </c>
      <c r="DG59">
        <f t="shared" si="86"/>
        <v>0.80487700373582072</v>
      </c>
      <c r="DH59">
        <f t="shared" si="86"/>
        <v>48.263789659411053</v>
      </c>
      <c r="DI59">
        <f t="shared" si="86"/>
        <v>360.83683841519468</v>
      </c>
      <c r="DJ59">
        <f t="shared" si="86"/>
        <v>2.8215913020139149E-2</v>
      </c>
    </row>
    <row r="60" spans="1:114" x14ac:dyDescent="0.25">
      <c r="A60" s="1" t="s">
        <v>9</v>
      </c>
      <c r="B60" s="1" t="s">
        <v>98</v>
      </c>
    </row>
    <row r="61" spans="1:114" x14ac:dyDescent="0.25">
      <c r="A61" s="1" t="s">
        <v>9</v>
      </c>
      <c r="B61" s="1" t="s">
        <v>99</v>
      </c>
    </row>
    <row r="62" spans="1:114" x14ac:dyDescent="0.25">
      <c r="A62" s="1">
        <v>43</v>
      </c>
      <c r="B62" s="1" t="s">
        <v>100</v>
      </c>
      <c r="C62" s="1">
        <v>1472.0000143051147</v>
      </c>
      <c r="D62" s="1">
        <v>0</v>
      </c>
      <c r="E62">
        <f t="shared" ref="E62:E76" si="87">(R62-S62*(1000-T62)/(1000-U62))*AK62</f>
        <v>23.001772549105578</v>
      </c>
      <c r="F62">
        <f t="shared" ref="F62:F76" si="88">IF(AV62&lt;&gt;0,1/(1/AV62-1/N62),0)</f>
        <v>0.53458523200685293</v>
      </c>
      <c r="G62">
        <f t="shared" ref="G62:G76" si="89">((AY62-AL62/2)*S62-E62)/(AY62+AL62/2)</f>
        <v>280.17151627184057</v>
      </c>
      <c r="H62">
        <f t="shared" ref="H62:H76" si="90">AL62*1000</f>
        <v>8.379732262488707</v>
      </c>
      <c r="I62">
        <f t="shared" ref="I62:I76" si="91">(AQ62-AW62)</f>
        <v>1.2486114194558555</v>
      </c>
      <c r="J62">
        <f t="shared" ref="J62:J76" si="92">(P62+AP62*D62)</f>
        <v>17.456003189086914</v>
      </c>
      <c r="K62" s="1">
        <v>6</v>
      </c>
      <c r="L62">
        <f t="shared" ref="L62:L76" si="93">(K62*AE62+AF62)</f>
        <v>1.4200000166893005</v>
      </c>
      <c r="M62" s="1">
        <v>1</v>
      </c>
      <c r="N62">
        <f t="shared" ref="N62:N76" si="94">L62*(M62+1)*(M62+1)/(M62*M62+1)</f>
        <v>2.8400000333786011</v>
      </c>
      <c r="O62" s="1">
        <v>17.928596496582031</v>
      </c>
      <c r="P62" s="1">
        <v>17.456003189086914</v>
      </c>
      <c r="Q62" s="1">
        <v>18.016170501708984</v>
      </c>
      <c r="R62" s="1">
        <v>400.89434814453125</v>
      </c>
      <c r="S62" s="1">
        <v>369.57229614257812</v>
      </c>
      <c r="T62" s="1">
        <v>1.0583755970001221</v>
      </c>
      <c r="U62" s="1">
        <v>11.004547119140625</v>
      </c>
      <c r="V62" s="1">
        <v>3.5115249156951904</v>
      </c>
      <c r="W62" s="1">
        <v>36.511363983154297</v>
      </c>
      <c r="X62" s="1">
        <v>499.942138671875</v>
      </c>
      <c r="Y62" s="1">
        <v>1500.3721923828125</v>
      </c>
      <c r="Z62" s="1">
        <v>162.36323547363281</v>
      </c>
      <c r="AA62" s="1">
        <v>68.413780212402344</v>
      </c>
      <c r="AB62" s="1">
        <v>-0.63518643379211426</v>
      </c>
      <c r="AC62" s="1">
        <v>0.19696983695030212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ref="AK62:AK76" si="95">X62*0.000001/(K62*0.0001)</f>
        <v>0.83323689778645815</v>
      </c>
      <c r="AL62">
        <f t="shared" ref="AL62:AL76" si="96">(U62-T62)/(1000-U62)*AK62</f>
        <v>8.379732262488707E-3</v>
      </c>
      <c r="AM62">
        <f t="shared" ref="AM62:AM76" si="97">(P62+273.15)</f>
        <v>290.60600318908689</v>
      </c>
      <c r="AN62">
        <f t="shared" ref="AN62:AN76" si="98">(O62+273.15)</f>
        <v>291.07859649658201</v>
      </c>
      <c r="AO62">
        <f t="shared" ref="AO62:AO76" si="99">(Y62*AG62+Z62*AH62)*AI62</f>
        <v>240.05954541550091</v>
      </c>
      <c r="AP62">
        <f t="shared" ref="AP62:AP76" si="100">((AO62+0.00000010773*(AN62^4-AM62^4))-AL62*44100)/(L62*51.4+0.00000043092*AM62^3)</f>
        <v>-1.4895986543379518</v>
      </c>
      <c r="AQ62">
        <f t="shared" ref="AQ62:AQ76" si="101">0.61365*EXP(17.502*J62/(240.97+J62))</f>
        <v>2.0014740874017676</v>
      </c>
      <c r="AR62">
        <f t="shared" ref="AR62:AR76" si="102">AQ62*1000/AA62</f>
        <v>29.255423120719936</v>
      </c>
      <c r="AS62">
        <f t="shared" ref="AS62:AS76" si="103">(AR62-U62)</f>
        <v>18.250876001579311</v>
      </c>
      <c r="AT62">
        <f t="shared" ref="AT62:AT76" si="104">IF(D62,P62,(O62+P62)/2)</f>
        <v>17.692299842834473</v>
      </c>
      <c r="AU62">
        <f t="shared" ref="AU62:AU76" si="105">0.61365*EXP(17.502*AT62/(240.97+AT62))</f>
        <v>2.0315369445656337</v>
      </c>
      <c r="AV62">
        <f t="shared" ref="AV62:AV76" si="106">IF(AS62&lt;&gt;0,(1000-(AR62+U62)/2)/AS62*AL62,0)</f>
        <v>0.44989886381482619</v>
      </c>
      <c r="AW62">
        <f t="shared" ref="AW62:AW76" si="107">U62*AA62/1000</f>
        <v>0.75286266794591206</v>
      </c>
      <c r="AX62">
        <f t="shared" ref="AX62:AX76" si="108">(AU62-AW62)</f>
        <v>1.2786742766197217</v>
      </c>
      <c r="AY62">
        <f t="shared" ref="AY62:AY76" si="109">1/(1.6/F62+1.37/N62)</f>
        <v>0.28773923650241323</v>
      </c>
      <c r="AZ62">
        <f t="shared" ref="AZ62:AZ76" si="110">G62*AA62*0.001</f>
        <v>19.167592535997205</v>
      </c>
      <c r="BA62">
        <f t="shared" ref="BA62:BA76" si="111">G62/S62</f>
        <v>0.75809664089039985</v>
      </c>
      <c r="BB62">
        <f t="shared" ref="BB62:BB76" si="112">(1-AL62*AA62/AQ62/F62)*100</f>
        <v>46.419495060731762</v>
      </c>
      <c r="BC62">
        <f t="shared" ref="BC62:BC76" si="113">(S62-E62/(N62/1.35))</f>
        <v>358.63835509457357</v>
      </c>
      <c r="BD62">
        <f t="shared" ref="BD62:BD76" si="114">E62*BB62/100/BC62</f>
        <v>2.9771792449519777E-2</v>
      </c>
    </row>
    <row r="63" spans="1:114" x14ac:dyDescent="0.25">
      <c r="A63" s="1">
        <v>44</v>
      </c>
      <c r="B63" s="1" t="s">
        <v>100</v>
      </c>
      <c r="C63" s="1">
        <v>1472.0000143051147</v>
      </c>
      <c r="D63" s="1">
        <v>0</v>
      </c>
      <c r="E63">
        <f t="shared" si="87"/>
        <v>23.001772549105578</v>
      </c>
      <c r="F63">
        <f t="shared" si="88"/>
        <v>0.53458523200685293</v>
      </c>
      <c r="G63">
        <f t="shared" si="89"/>
        <v>280.17151627184057</v>
      </c>
      <c r="H63">
        <f t="shared" si="90"/>
        <v>8.379732262488707</v>
      </c>
      <c r="I63">
        <f t="shared" si="91"/>
        <v>1.2486114194558555</v>
      </c>
      <c r="J63">
        <f t="shared" si="92"/>
        <v>17.456003189086914</v>
      </c>
      <c r="K63" s="1">
        <v>6</v>
      </c>
      <c r="L63">
        <f t="shared" si="93"/>
        <v>1.4200000166893005</v>
      </c>
      <c r="M63" s="1">
        <v>1</v>
      </c>
      <c r="N63">
        <f t="shared" si="94"/>
        <v>2.8400000333786011</v>
      </c>
      <c r="O63" s="1">
        <v>17.928596496582031</v>
      </c>
      <c r="P63" s="1">
        <v>17.456003189086914</v>
      </c>
      <c r="Q63" s="1">
        <v>18.016170501708984</v>
      </c>
      <c r="R63" s="1">
        <v>400.89434814453125</v>
      </c>
      <c r="S63" s="1">
        <v>369.57229614257812</v>
      </c>
      <c r="T63" s="1">
        <v>1.0583755970001221</v>
      </c>
      <c r="U63" s="1">
        <v>11.004547119140625</v>
      </c>
      <c r="V63" s="1">
        <v>3.5115249156951904</v>
      </c>
      <c r="W63" s="1">
        <v>36.511363983154297</v>
      </c>
      <c r="X63" s="1">
        <v>499.942138671875</v>
      </c>
      <c r="Y63" s="1">
        <v>1500.3721923828125</v>
      </c>
      <c r="Z63" s="1">
        <v>162.36323547363281</v>
      </c>
      <c r="AA63" s="1">
        <v>68.413780212402344</v>
      </c>
      <c r="AB63" s="1">
        <v>-0.63518643379211426</v>
      </c>
      <c r="AC63" s="1">
        <v>0.19696983695030212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95"/>
        <v>0.83323689778645815</v>
      </c>
      <c r="AL63">
        <f t="shared" si="96"/>
        <v>8.379732262488707E-3</v>
      </c>
      <c r="AM63">
        <f t="shared" si="97"/>
        <v>290.60600318908689</v>
      </c>
      <c r="AN63">
        <f t="shared" si="98"/>
        <v>291.07859649658201</v>
      </c>
      <c r="AO63">
        <f t="shared" si="99"/>
        <v>240.05954541550091</v>
      </c>
      <c r="AP63">
        <f t="shared" si="100"/>
        <v>-1.4895986543379518</v>
      </c>
      <c r="AQ63">
        <f t="shared" si="101"/>
        <v>2.0014740874017676</v>
      </c>
      <c r="AR63">
        <f t="shared" si="102"/>
        <v>29.255423120719936</v>
      </c>
      <c r="AS63">
        <f t="shared" si="103"/>
        <v>18.250876001579311</v>
      </c>
      <c r="AT63">
        <f t="shared" si="104"/>
        <v>17.692299842834473</v>
      </c>
      <c r="AU63">
        <f t="shared" si="105"/>
        <v>2.0315369445656337</v>
      </c>
      <c r="AV63">
        <f t="shared" si="106"/>
        <v>0.44989886381482619</v>
      </c>
      <c r="AW63">
        <f t="shared" si="107"/>
        <v>0.75286266794591206</v>
      </c>
      <c r="AX63">
        <f t="shared" si="108"/>
        <v>1.2786742766197217</v>
      </c>
      <c r="AY63">
        <f t="shared" si="109"/>
        <v>0.28773923650241323</v>
      </c>
      <c r="AZ63">
        <f t="shared" si="110"/>
        <v>19.167592535997205</v>
      </c>
      <c r="BA63">
        <f t="shared" si="111"/>
        <v>0.75809664089039985</v>
      </c>
      <c r="BB63">
        <f t="shared" si="112"/>
        <v>46.419495060731762</v>
      </c>
      <c r="BC63">
        <f t="shared" si="113"/>
        <v>358.63835509457357</v>
      </c>
      <c r="BD63">
        <f t="shared" si="114"/>
        <v>2.9771792449519777E-2</v>
      </c>
    </row>
    <row r="64" spans="1:114" x14ac:dyDescent="0.25">
      <c r="A64" s="1">
        <v>45</v>
      </c>
      <c r="B64" s="1" t="s">
        <v>101</v>
      </c>
      <c r="C64" s="1">
        <v>1472.5000142939389</v>
      </c>
      <c r="D64" s="1">
        <v>0</v>
      </c>
      <c r="E64">
        <f t="shared" si="87"/>
        <v>23.047718252622879</v>
      </c>
      <c r="F64">
        <f t="shared" si="88"/>
        <v>0.5346808492402515</v>
      </c>
      <c r="G64">
        <f t="shared" si="89"/>
        <v>279.98593948313447</v>
      </c>
      <c r="H64">
        <f t="shared" si="90"/>
        <v>8.3823617456221235</v>
      </c>
      <c r="I64">
        <f t="shared" si="91"/>
        <v>1.2488123850477448</v>
      </c>
      <c r="J64">
        <f t="shared" si="92"/>
        <v>17.458314895629883</v>
      </c>
      <c r="K64" s="1">
        <v>6</v>
      </c>
      <c r="L64">
        <f t="shared" si="93"/>
        <v>1.4200000166893005</v>
      </c>
      <c r="M64" s="1">
        <v>1</v>
      </c>
      <c r="N64">
        <f t="shared" si="94"/>
        <v>2.8400000333786011</v>
      </c>
      <c r="O64" s="1">
        <v>17.931438446044922</v>
      </c>
      <c r="P64" s="1">
        <v>17.458314895629883</v>
      </c>
      <c r="Q64" s="1">
        <v>18.016120910644531</v>
      </c>
      <c r="R64" s="1">
        <v>400.90963745117187</v>
      </c>
      <c r="S64" s="1">
        <v>369.53228759765625</v>
      </c>
      <c r="T64" s="1">
        <v>1.0567879676818848</v>
      </c>
      <c r="U64" s="1">
        <v>11.005874633789063</v>
      </c>
      <c r="V64" s="1">
        <v>3.5056321620941162</v>
      </c>
      <c r="W64" s="1">
        <v>36.509262084960938</v>
      </c>
      <c r="X64" s="1">
        <v>499.95181274414062</v>
      </c>
      <c r="Y64" s="1">
        <v>1500.365234375</v>
      </c>
      <c r="Z64" s="1">
        <v>162.23570251464844</v>
      </c>
      <c r="AA64" s="1">
        <v>68.413818359375</v>
      </c>
      <c r="AB64" s="1">
        <v>-0.63518643379211426</v>
      </c>
      <c r="AC64" s="1">
        <v>0.19696983695030212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95"/>
        <v>0.83325302124023437</v>
      </c>
      <c r="AL64">
        <f t="shared" si="96"/>
        <v>8.3823617456221244E-3</v>
      </c>
      <c r="AM64">
        <f t="shared" si="97"/>
        <v>290.60831489562986</v>
      </c>
      <c r="AN64">
        <f t="shared" si="98"/>
        <v>291.0814384460449</v>
      </c>
      <c r="AO64">
        <f t="shared" si="99"/>
        <v>240.05843213427579</v>
      </c>
      <c r="AP64">
        <f t="shared" si="100"/>
        <v>-1.4909262933668914</v>
      </c>
      <c r="AQ64">
        <f t="shared" si="101"/>
        <v>2.0017662931298426</v>
      </c>
      <c r="AR64">
        <f t="shared" si="102"/>
        <v>29.259677958839337</v>
      </c>
      <c r="AS64">
        <f t="shared" si="103"/>
        <v>18.253803325050274</v>
      </c>
      <c r="AT64">
        <f t="shared" si="104"/>
        <v>17.694876670837402</v>
      </c>
      <c r="AU64">
        <f t="shared" si="105"/>
        <v>2.0318669533413485</v>
      </c>
      <c r="AV64">
        <f t="shared" si="106"/>
        <v>0.44996658425101721</v>
      </c>
      <c r="AW64">
        <f t="shared" si="107"/>
        <v>0.75295390808209772</v>
      </c>
      <c r="AX64">
        <f t="shared" si="108"/>
        <v>1.2789130452592508</v>
      </c>
      <c r="AY64">
        <f t="shared" si="109"/>
        <v>0.28778355751089435</v>
      </c>
      <c r="AZ64">
        <f t="shared" si="110"/>
        <v>19.154907206978123</v>
      </c>
      <c r="BA64">
        <f t="shared" si="111"/>
        <v>0.75767652483991033</v>
      </c>
      <c r="BB64">
        <f t="shared" si="112"/>
        <v>46.420059361054257</v>
      </c>
      <c r="BC64">
        <f t="shared" si="113"/>
        <v>358.57650616267307</v>
      </c>
      <c r="BD64">
        <f t="shared" si="114"/>
        <v>2.9836769309650304E-2</v>
      </c>
    </row>
    <row r="65" spans="1:114" x14ac:dyDescent="0.25">
      <c r="A65" s="1">
        <v>46</v>
      </c>
      <c r="B65" s="1" t="s">
        <v>101</v>
      </c>
      <c r="C65" s="1">
        <v>1473.000014282763</v>
      </c>
      <c r="D65" s="1">
        <v>0</v>
      </c>
      <c r="E65">
        <f t="shared" si="87"/>
        <v>23.046096968138343</v>
      </c>
      <c r="F65">
        <f t="shared" si="88"/>
        <v>0.5343977211490587</v>
      </c>
      <c r="G65">
        <f t="shared" si="89"/>
        <v>279.95058638538251</v>
      </c>
      <c r="H65">
        <f t="shared" si="90"/>
        <v>8.3811778778141335</v>
      </c>
      <c r="I65">
        <f t="shared" si="91"/>
        <v>1.2491939154864258</v>
      </c>
      <c r="J65">
        <f t="shared" si="92"/>
        <v>17.460409164428711</v>
      </c>
      <c r="K65" s="1">
        <v>6</v>
      </c>
      <c r="L65">
        <f t="shared" si="93"/>
        <v>1.4200000166893005</v>
      </c>
      <c r="M65" s="1">
        <v>1</v>
      </c>
      <c r="N65">
        <f t="shared" si="94"/>
        <v>2.8400000333786011</v>
      </c>
      <c r="O65" s="1">
        <v>17.933996200561523</v>
      </c>
      <c r="P65" s="1">
        <v>17.460409164428711</v>
      </c>
      <c r="Q65" s="1">
        <v>18.016277313232422</v>
      </c>
      <c r="R65" s="1">
        <v>400.90652465820313</v>
      </c>
      <c r="S65" s="1">
        <v>369.5302734375</v>
      </c>
      <c r="T65" s="1">
        <v>1.0560052394866943</v>
      </c>
      <c r="U65" s="1">
        <v>11.004145622253418</v>
      </c>
      <c r="V65" s="1">
        <v>3.5024793148040771</v>
      </c>
      <c r="W65" s="1">
        <v>36.497730255126953</v>
      </c>
      <c r="X65" s="1">
        <v>499.92962646484375</v>
      </c>
      <c r="Y65" s="1">
        <v>1500.40234375</v>
      </c>
      <c r="Z65" s="1">
        <v>162.07913208007812</v>
      </c>
      <c r="AA65" s="1">
        <v>68.413955688476562</v>
      </c>
      <c r="AB65" s="1">
        <v>-0.63518643379211426</v>
      </c>
      <c r="AC65" s="1">
        <v>0.19696983695030212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95"/>
        <v>0.83321604410807282</v>
      </c>
      <c r="AL65">
        <f t="shared" si="96"/>
        <v>8.381177877814134E-3</v>
      </c>
      <c r="AM65">
        <f t="shared" si="97"/>
        <v>290.61040916442869</v>
      </c>
      <c r="AN65">
        <f t="shared" si="98"/>
        <v>291.0839962005615</v>
      </c>
      <c r="AO65">
        <f t="shared" si="99"/>
        <v>240.06436963414308</v>
      </c>
      <c r="AP65">
        <f t="shared" si="100"/>
        <v>-1.4901661445189398</v>
      </c>
      <c r="AQ65">
        <f t="shared" si="101"/>
        <v>2.0020310464768145</v>
      </c>
      <c r="AR65">
        <f t="shared" si="102"/>
        <v>29.263489098526581</v>
      </c>
      <c r="AS65">
        <f t="shared" si="103"/>
        <v>18.259343476273163</v>
      </c>
      <c r="AT65">
        <f t="shared" si="104"/>
        <v>17.697202682495117</v>
      </c>
      <c r="AU65">
        <f t="shared" si="105"/>
        <v>2.0321648809984154</v>
      </c>
      <c r="AV65">
        <f t="shared" si="106"/>
        <v>0.44976604902738199</v>
      </c>
      <c r="AW65">
        <f t="shared" si="107"/>
        <v>0.75283713099038874</v>
      </c>
      <c r="AX65">
        <f t="shared" si="108"/>
        <v>1.2793277500080267</v>
      </c>
      <c r="AY65">
        <f t="shared" si="109"/>
        <v>0.28765231408268088</v>
      </c>
      <c r="AZ65">
        <f t="shared" si="110"/>
        <v>19.152527011932591</v>
      </c>
      <c r="BA65">
        <f t="shared" si="111"/>
        <v>0.75758498425902732</v>
      </c>
      <c r="BB65">
        <f t="shared" si="112"/>
        <v>46.406224276785743</v>
      </c>
      <c r="BC65">
        <f t="shared" si="113"/>
        <v>358.57526268351273</v>
      </c>
      <c r="BD65">
        <f t="shared" si="114"/>
        <v>2.9825881925154753E-2</v>
      </c>
    </row>
    <row r="66" spans="1:114" x14ac:dyDescent="0.25">
      <c r="A66" s="1">
        <v>47</v>
      </c>
      <c r="B66" s="1" t="s">
        <v>102</v>
      </c>
      <c r="C66" s="1">
        <v>1473.5000142715871</v>
      </c>
      <c r="D66" s="1">
        <v>0</v>
      </c>
      <c r="E66">
        <f t="shared" si="87"/>
        <v>23.052738323640035</v>
      </c>
      <c r="F66">
        <f t="shared" si="88"/>
        <v>0.53417225091402321</v>
      </c>
      <c r="G66">
        <f t="shared" si="89"/>
        <v>279.90353916074747</v>
      </c>
      <c r="H66">
        <f t="shared" si="90"/>
        <v>8.3803091286909943</v>
      </c>
      <c r="I66">
        <f t="shared" si="91"/>
        <v>1.2495048117379777</v>
      </c>
      <c r="J66">
        <f t="shared" si="92"/>
        <v>17.462514877319336</v>
      </c>
      <c r="K66" s="1">
        <v>6</v>
      </c>
      <c r="L66">
        <f t="shared" si="93"/>
        <v>1.4200000166893005</v>
      </c>
      <c r="M66" s="1">
        <v>1</v>
      </c>
      <c r="N66">
        <f t="shared" si="94"/>
        <v>2.8400000333786011</v>
      </c>
      <c r="O66" s="1">
        <v>17.936126708984375</v>
      </c>
      <c r="P66" s="1">
        <v>17.462514877319336</v>
      </c>
      <c r="Q66" s="1">
        <v>18.015975952148438</v>
      </c>
      <c r="R66" s="1">
        <v>400.92288208007812</v>
      </c>
      <c r="S66" s="1">
        <v>369.53732299804687</v>
      </c>
      <c r="T66" s="1">
        <v>1.055864691734314</v>
      </c>
      <c r="U66" s="1">
        <v>11.003503799438477</v>
      </c>
      <c r="V66" s="1">
        <v>3.501539945602417</v>
      </c>
      <c r="W66" s="1">
        <v>36.490669250488281</v>
      </c>
      <c r="X66" s="1">
        <v>499.9033203125</v>
      </c>
      <c r="Y66" s="1">
        <v>1500.3927001953125</v>
      </c>
      <c r="Z66" s="1">
        <v>161.86422729492187</v>
      </c>
      <c r="AA66" s="1">
        <v>68.413887023925781</v>
      </c>
      <c r="AB66" s="1">
        <v>-0.63518643379211426</v>
      </c>
      <c r="AC66" s="1">
        <v>0.19696983695030212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95"/>
        <v>0.83317220052083318</v>
      </c>
      <c r="AL66">
        <f t="shared" si="96"/>
        <v>8.3803091286909943E-3</v>
      </c>
      <c r="AM66">
        <f t="shared" si="97"/>
        <v>290.61251487731931</v>
      </c>
      <c r="AN66">
        <f t="shared" si="98"/>
        <v>291.08612670898435</v>
      </c>
      <c r="AO66">
        <f t="shared" si="99"/>
        <v>240.06282666542756</v>
      </c>
      <c r="AP66">
        <f t="shared" si="100"/>
        <v>-1.4897175799479199</v>
      </c>
      <c r="AQ66">
        <f t="shared" si="101"/>
        <v>2.0022972775400998</v>
      </c>
      <c r="AR66">
        <f t="shared" si="102"/>
        <v>29.267409946168591</v>
      </c>
      <c r="AS66">
        <f t="shared" si="103"/>
        <v>18.263906146730115</v>
      </c>
      <c r="AT66">
        <f t="shared" si="104"/>
        <v>17.699320793151855</v>
      </c>
      <c r="AU66">
        <f t="shared" si="105"/>
        <v>2.0324362129550408</v>
      </c>
      <c r="AV66">
        <f t="shared" si="106"/>
        <v>0.44960632789495786</v>
      </c>
      <c r="AW66">
        <f t="shared" si="107"/>
        <v>0.752792465802122</v>
      </c>
      <c r="AX66">
        <f t="shared" si="108"/>
        <v>1.2796437471529187</v>
      </c>
      <c r="AY66">
        <f t="shared" si="109"/>
        <v>0.28754778402830106</v>
      </c>
      <c r="AZ66">
        <f t="shared" si="110"/>
        <v>19.149289105740365</v>
      </c>
      <c r="BA66">
        <f t="shared" si="111"/>
        <v>0.75744321815695692</v>
      </c>
      <c r="BB66">
        <f t="shared" si="112"/>
        <v>46.396342375938396</v>
      </c>
      <c r="BC66">
        <f t="shared" si="113"/>
        <v>358.57915526172798</v>
      </c>
      <c r="BD66">
        <f t="shared" si="114"/>
        <v>2.9827800201766952E-2</v>
      </c>
    </row>
    <row r="67" spans="1:114" x14ac:dyDescent="0.25">
      <c r="A67" s="1">
        <v>48</v>
      </c>
      <c r="B67" s="1" t="s">
        <v>102</v>
      </c>
      <c r="C67" s="1">
        <v>1474.0000142604113</v>
      </c>
      <c r="D67" s="1">
        <v>0</v>
      </c>
      <c r="E67">
        <f t="shared" si="87"/>
        <v>23.045930035747176</v>
      </c>
      <c r="F67">
        <f t="shared" si="88"/>
        <v>0.53425182508044089</v>
      </c>
      <c r="G67">
        <f t="shared" si="89"/>
        <v>279.94560899553892</v>
      </c>
      <c r="H67">
        <f t="shared" si="90"/>
        <v>8.3824202001191583</v>
      </c>
      <c r="I67">
        <f t="shared" si="91"/>
        <v>1.2496589178448354</v>
      </c>
      <c r="J67">
        <f t="shared" si="92"/>
        <v>17.464265823364258</v>
      </c>
      <c r="K67" s="1">
        <v>6</v>
      </c>
      <c r="L67">
        <f t="shared" si="93"/>
        <v>1.4200000166893005</v>
      </c>
      <c r="M67" s="1">
        <v>1</v>
      </c>
      <c r="N67">
        <f t="shared" si="94"/>
        <v>2.8400000333786011</v>
      </c>
      <c r="O67" s="1">
        <v>17.938226699829102</v>
      </c>
      <c r="P67" s="1">
        <v>17.464265823364258</v>
      </c>
      <c r="Q67" s="1">
        <v>18.016996383666992</v>
      </c>
      <c r="R67" s="1">
        <v>400.92550659179687</v>
      </c>
      <c r="S67" s="1">
        <v>369.54736328125</v>
      </c>
      <c r="T67" s="1">
        <v>1.0544527769088745</v>
      </c>
      <c r="U67" s="1">
        <v>11.004498481750488</v>
      </c>
      <c r="V67" s="1">
        <v>3.4963920116424561</v>
      </c>
      <c r="W67" s="1">
        <v>36.489109039306641</v>
      </c>
      <c r="X67" s="1">
        <v>499.90780639648437</v>
      </c>
      <c r="Y67" s="1">
        <v>1500.3831787109375</v>
      </c>
      <c r="Z67" s="1">
        <v>161.307861328125</v>
      </c>
      <c r="AA67" s="1">
        <v>68.413818359375</v>
      </c>
      <c r="AB67" s="1">
        <v>-0.63518643379211426</v>
      </c>
      <c r="AC67" s="1">
        <v>0.19696983695030212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95"/>
        <v>0.83317967732747389</v>
      </c>
      <c r="AL67">
        <f t="shared" si="96"/>
        <v>8.3824202001191589E-3</v>
      </c>
      <c r="AM67">
        <f t="shared" si="97"/>
        <v>290.61426582336424</v>
      </c>
      <c r="AN67">
        <f t="shared" si="98"/>
        <v>291.08822669982908</v>
      </c>
      <c r="AO67">
        <f t="shared" si="99"/>
        <v>240.06130322796162</v>
      </c>
      <c r="AP67">
        <f t="shared" si="100"/>
        <v>-1.4908010096235631</v>
      </c>
      <c r="AQ67">
        <f t="shared" si="101"/>
        <v>2.0025186781113313</v>
      </c>
      <c r="AR67">
        <f t="shared" si="102"/>
        <v>29.270675517512885</v>
      </c>
      <c r="AS67">
        <f t="shared" si="103"/>
        <v>18.266177035762396</v>
      </c>
      <c r="AT67">
        <f t="shared" si="104"/>
        <v>17.70124626159668</v>
      </c>
      <c r="AU67">
        <f t="shared" si="105"/>
        <v>2.0326828948428504</v>
      </c>
      <c r="AV67">
        <f t="shared" si="106"/>
        <v>0.44966269997223685</v>
      </c>
      <c r="AW67">
        <f t="shared" si="107"/>
        <v>0.75285976026649581</v>
      </c>
      <c r="AX67">
        <f t="shared" si="108"/>
        <v>1.2798231345763544</v>
      </c>
      <c r="AY67">
        <f t="shared" si="109"/>
        <v>0.28758467673417698</v>
      </c>
      <c r="AZ67">
        <f t="shared" si="110"/>
        <v>19.152148044325415</v>
      </c>
      <c r="BA67">
        <f t="shared" si="111"/>
        <v>0.75753648060122081</v>
      </c>
      <c r="BB67">
        <f t="shared" si="112"/>
        <v>46.396806054131602</v>
      </c>
      <c r="BC67">
        <f t="shared" si="113"/>
        <v>358.59243187892662</v>
      </c>
      <c r="BD67">
        <f t="shared" si="114"/>
        <v>2.9818184968462103E-2</v>
      </c>
    </row>
    <row r="68" spans="1:114" x14ac:dyDescent="0.25">
      <c r="A68" s="1">
        <v>49</v>
      </c>
      <c r="B68" s="1" t="s">
        <v>103</v>
      </c>
      <c r="C68" s="1">
        <v>1474.5000142492354</v>
      </c>
      <c r="D68" s="1">
        <v>0</v>
      </c>
      <c r="E68">
        <f t="shared" si="87"/>
        <v>22.995199161919459</v>
      </c>
      <c r="F68">
        <f t="shared" si="88"/>
        <v>0.53417065772973027</v>
      </c>
      <c r="G68">
        <f t="shared" si="89"/>
        <v>280.15169196372148</v>
      </c>
      <c r="H68">
        <f t="shared" si="90"/>
        <v>8.3836718944494777</v>
      </c>
      <c r="I68">
        <f t="shared" si="91"/>
        <v>1.2500042886994005</v>
      </c>
      <c r="J68">
        <f t="shared" si="92"/>
        <v>17.467475891113281</v>
      </c>
      <c r="K68" s="1">
        <v>6</v>
      </c>
      <c r="L68">
        <f t="shared" si="93"/>
        <v>1.4200000166893005</v>
      </c>
      <c r="M68" s="1">
        <v>1</v>
      </c>
      <c r="N68">
        <f t="shared" si="94"/>
        <v>2.8400000333786011</v>
      </c>
      <c r="O68" s="1">
        <v>17.939985275268555</v>
      </c>
      <c r="P68" s="1">
        <v>17.467475891113281</v>
      </c>
      <c r="Q68" s="1">
        <v>18.018478393554688</v>
      </c>
      <c r="R68" s="1">
        <v>400.91189575195312</v>
      </c>
      <c r="S68" s="1">
        <v>369.59384155273438</v>
      </c>
      <c r="T68" s="1">
        <v>1.0539040565490723</v>
      </c>
      <c r="U68" s="1">
        <v>11.005355834960937</v>
      </c>
      <c r="V68" s="1">
        <v>3.4941954612731934</v>
      </c>
      <c r="W68" s="1">
        <v>36.488014221191406</v>
      </c>
      <c r="X68" s="1">
        <v>499.911376953125</v>
      </c>
      <c r="Y68" s="1">
        <v>1500.418212890625</v>
      </c>
      <c r="Z68" s="1">
        <v>160.91566467285156</v>
      </c>
      <c r="AA68" s="1">
        <v>68.413993835449219</v>
      </c>
      <c r="AB68" s="1">
        <v>-0.63518643379211426</v>
      </c>
      <c r="AC68" s="1">
        <v>0.19696983695030212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0.83318562825520825</v>
      </c>
      <c r="AL68">
        <f t="shared" si="96"/>
        <v>8.3836718944494768E-3</v>
      </c>
      <c r="AM68">
        <f t="shared" si="97"/>
        <v>290.61747589111326</v>
      </c>
      <c r="AN68">
        <f t="shared" si="98"/>
        <v>291.08998527526853</v>
      </c>
      <c r="AO68">
        <f t="shared" si="99"/>
        <v>240.06690869658632</v>
      </c>
      <c r="AP68">
        <f t="shared" si="100"/>
        <v>-1.4915708642480996</v>
      </c>
      <c r="AQ68">
        <f t="shared" si="101"/>
        <v>2.002924634949343</v>
      </c>
      <c r="AR68">
        <f t="shared" si="102"/>
        <v>29.276534268220324</v>
      </c>
      <c r="AS68">
        <f t="shared" si="103"/>
        <v>18.271178433259387</v>
      </c>
      <c r="AT68">
        <f t="shared" si="104"/>
        <v>17.703730583190918</v>
      </c>
      <c r="AU68">
        <f t="shared" si="105"/>
        <v>2.0330012131563229</v>
      </c>
      <c r="AV68">
        <f t="shared" si="106"/>
        <v>0.44960519922126163</v>
      </c>
      <c r="AW68">
        <f t="shared" si="107"/>
        <v>0.75292034624994264</v>
      </c>
      <c r="AX68">
        <f t="shared" si="108"/>
        <v>1.2800808669063803</v>
      </c>
      <c r="AY68">
        <f t="shared" si="109"/>
        <v>0.28754704537000253</v>
      </c>
      <c r="AZ68">
        <f t="shared" si="110"/>
        <v>19.166296126996709</v>
      </c>
      <c r="BA68">
        <f t="shared" si="111"/>
        <v>0.75799880968457334</v>
      </c>
      <c r="BB68">
        <f t="shared" si="112"/>
        <v>46.391385767455787</v>
      </c>
      <c r="BC68">
        <f t="shared" si="113"/>
        <v>358.66302517817945</v>
      </c>
      <c r="BD68">
        <f t="shared" si="114"/>
        <v>2.9743215225213657E-2</v>
      </c>
    </row>
    <row r="69" spans="1:114" x14ac:dyDescent="0.25">
      <c r="A69" s="1">
        <v>50</v>
      </c>
      <c r="B69" s="1" t="s">
        <v>103</v>
      </c>
      <c r="C69" s="1">
        <v>1475.0000142380595</v>
      </c>
      <c r="D69" s="1">
        <v>0</v>
      </c>
      <c r="E69">
        <f t="shared" si="87"/>
        <v>22.986260385759554</v>
      </c>
      <c r="F69">
        <f t="shared" si="88"/>
        <v>0.53409917463360357</v>
      </c>
      <c r="G69">
        <f t="shared" si="89"/>
        <v>280.1652145821102</v>
      </c>
      <c r="H69">
        <f t="shared" si="90"/>
        <v>8.3852356819856961</v>
      </c>
      <c r="I69">
        <f t="shared" si="91"/>
        <v>1.2503729538996191</v>
      </c>
      <c r="J69">
        <f t="shared" si="92"/>
        <v>17.471134185791016</v>
      </c>
      <c r="K69" s="1">
        <v>6</v>
      </c>
      <c r="L69">
        <f t="shared" si="93"/>
        <v>1.4200000166893005</v>
      </c>
      <c r="M69" s="1">
        <v>1</v>
      </c>
      <c r="N69">
        <f t="shared" si="94"/>
        <v>2.8400000333786011</v>
      </c>
      <c r="O69" s="1">
        <v>17.942144393920898</v>
      </c>
      <c r="P69" s="1">
        <v>17.471134185791016</v>
      </c>
      <c r="Q69" s="1">
        <v>18.018913269042969</v>
      </c>
      <c r="R69" s="1">
        <v>400.89590454101562</v>
      </c>
      <c r="S69" s="1">
        <v>369.58847045898437</v>
      </c>
      <c r="T69" s="1">
        <v>1.0536067485809326</v>
      </c>
      <c r="U69" s="1">
        <v>11.006731986999512</v>
      </c>
      <c r="V69" s="1">
        <v>3.4927346706390381</v>
      </c>
      <c r="W69" s="1">
        <v>36.487613677978516</v>
      </c>
      <c r="X69" s="1">
        <v>499.91986083984375</v>
      </c>
      <c r="Y69" s="1">
        <v>1500.3348388671875</v>
      </c>
      <c r="Z69" s="1">
        <v>161.72134399414062</v>
      </c>
      <c r="AA69" s="1">
        <v>68.413986206054688</v>
      </c>
      <c r="AB69" s="1">
        <v>-0.63518643379211426</v>
      </c>
      <c r="AC69" s="1">
        <v>0.19696983695030212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0.83319976806640628</v>
      </c>
      <c r="AL69">
        <f t="shared" si="96"/>
        <v>8.3852356819856966E-3</v>
      </c>
      <c r="AM69">
        <f t="shared" si="97"/>
        <v>290.62113418579099</v>
      </c>
      <c r="AN69">
        <f t="shared" si="98"/>
        <v>291.09214439392088</v>
      </c>
      <c r="AO69">
        <f t="shared" si="99"/>
        <v>240.05356885313449</v>
      </c>
      <c r="AP69">
        <f t="shared" si="100"/>
        <v>-1.4927370499132935</v>
      </c>
      <c r="AQ69">
        <f t="shared" si="101"/>
        <v>2.0033873642319446</v>
      </c>
      <c r="AR69">
        <f t="shared" si="102"/>
        <v>29.2833011980618</v>
      </c>
      <c r="AS69">
        <f t="shared" si="103"/>
        <v>18.276569211062288</v>
      </c>
      <c r="AT69">
        <f t="shared" si="104"/>
        <v>17.706639289855957</v>
      </c>
      <c r="AU69">
        <f t="shared" si="105"/>
        <v>2.0333739638801256</v>
      </c>
      <c r="AV69">
        <f t="shared" si="106"/>
        <v>0.44955455671990746</v>
      </c>
      <c r="AW69">
        <f t="shared" si="107"/>
        <v>0.75301441033232552</v>
      </c>
      <c r="AX69">
        <f t="shared" si="108"/>
        <v>1.2803595535478001</v>
      </c>
      <c r="AY69">
        <f t="shared" si="109"/>
        <v>0.28751390257266041</v>
      </c>
      <c r="AZ69">
        <f t="shared" si="110"/>
        <v>19.167219125836841</v>
      </c>
      <c r="BA69">
        <f t="shared" si="111"/>
        <v>0.75804641371571668</v>
      </c>
      <c r="BB69">
        <f t="shared" si="112"/>
        <v>46.386602143861346</v>
      </c>
      <c r="BC69">
        <f t="shared" si="113"/>
        <v>358.66190315051188</v>
      </c>
      <c r="BD69">
        <f t="shared" si="114"/>
        <v>2.9728680574194616E-2</v>
      </c>
    </row>
    <row r="70" spans="1:114" x14ac:dyDescent="0.25">
      <c r="A70" s="1">
        <v>51</v>
      </c>
      <c r="B70" s="1" t="s">
        <v>104</v>
      </c>
      <c r="C70" s="1">
        <v>1475.5000142268836</v>
      </c>
      <c r="D70" s="1">
        <v>0</v>
      </c>
      <c r="E70">
        <f t="shared" si="87"/>
        <v>22.975484215510892</v>
      </c>
      <c r="F70">
        <f t="shared" si="88"/>
        <v>0.5340708804419444</v>
      </c>
      <c r="G70">
        <f t="shared" si="89"/>
        <v>280.19027000580928</v>
      </c>
      <c r="H70">
        <f t="shared" si="90"/>
        <v>8.3866565356623202</v>
      </c>
      <c r="I70">
        <f t="shared" si="91"/>
        <v>1.2506368435614665</v>
      </c>
      <c r="J70">
        <f t="shared" si="92"/>
        <v>17.474006652832031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17.944358825683594</v>
      </c>
      <c r="P70" s="1">
        <v>17.474006652832031</v>
      </c>
      <c r="Q70" s="1">
        <v>18.018941879272461</v>
      </c>
      <c r="R70" s="1">
        <v>400.87887573242187</v>
      </c>
      <c r="S70" s="1">
        <v>369.58200073242187</v>
      </c>
      <c r="T70" s="1">
        <v>1.0528088808059692</v>
      </c>
      <c r="U70" s="1">
        <v>11.008181571960449</v>
      </c>
      <c r="V70" s="1">
        <v>3.489605188369751</v>
      </c>
      <c r="W70" s="1">
        <v>36.487350463867188</v>
      </c>
      <c r="X70" s="1">
        <v>499.89096069335937</v>
      </c>
      <c r="Y70" s="1">
        <v>1500.331298828125</v>
      </c>
      <c r="Z70" s="1">
        <v>161.90379333496094</v>
      </c>
      <c r="AA70" s="1">
        <v>68.414016723632813</v>
      </c>
      <c r="AB70" s="1">
        <v>-0.63518643379211426</v>
      </c>
      <c r="AC70" s="1">
        <v>0.19696983695030212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0.83315160115559894</v>
      </c>
      <c r="AL70">
        <f t="shared" si="96"/>
        <v>8.3866565356623193E-3</v>
      </c>
      <c r="AM70">
        <f t="shared" si="97"/>
        <v>290.62400665283201</v>
      </c>
      <c r="AN70">
        <f t="shared" si="98"/>
        <v>291.09435882568357</v>
      </c>
      <c r="AO70">
        <f t="shared" si="99"/>
        <v>240.05300244689715</v>
      </c>
      <c r="AP70">
        <f t="shared" si="100"/>
        <v>-1.4935699786985788</v>
      </c>
      <c r="AQ70">
        <f t="shared" si="101"/>
        <v>2.0037507617223551</v>
      </c>
      <c r="AR70">
        <f t="shared" si="102"/>
        <v>29.288599875910855</v>
      </c>
      <c r="AS70">
        <f t="shared" si="103"/>
        <v>18.280418303950405</v>
      </c>
      <c r="AT70">
        <f t="shared" si="104"/>
        <v>17.709182739257813</v>
      </c>
      <c r="AU70">
        <f t="shared" si="105"/>
        <v>2.0336999560274513</v>
      </c>
      <c r="AV70">
        <f t="shared" si="106"/>
        <v>0.44953451098755776</v>
      </c>
      <c r="AW70">
        <f t="shared" si="107"/>
        <v>0.75311391816088868</v>
      </c>
      <c r="AX70">
        <f t="shared" si="108"/>
        <v>1.2805860378665628</v>
      </c>
      <c r="AY70">
        <f t="shared" si="109"/>
        <v>0.28750078376544064</v>
      </c>
      <c r="AZ70">
        <f t="shared" si="110"/>
        <v>19.168941817976631</v>
      </c>
      <c r="BA70">
        <f t="shared" si="111"/>
        <v>0.75812747766541699</v>
      </c>
      <c r="BB70">
        <f t="shared" si="112"/>
        <v>46.384378178569854</v>
      </c>
      <c r="BC70">
        <f t="shared" si="113"/>
        <v>358.66055589918346</v>
      </c>
      <c r="BD70">
        <f t="shared" si="114"/>
        <v>2.9713430461184586E-2</v>
      </c>
    </row>
    <row r="71" spans="1:114" x14ac:dyDescent="0.25">
      <c r="A71" s="1">
        <v>52</v>
      </c>
      <c r="B71" s="1" t="s">
        <v>104</v>
      </c>
      <c r="C71" s="1">
        <v>1476.0000142157078</v>
      </c>
      <c r="D71" s="1">
        <v>0</v>
      </c>
      <c r="E71">
        <f t="shared" si="87"/>
        <v>22.952947000391898</v>
      </c>
      <c r="F71">
        <f t="shared" si="88"/>
        <v>0.53406644907484679</v>
      </c>
      <c r="G71">
        <f t="shared" si="89"/>
        <v>280.26638060647224</v>
      </c>
      <c r="H71">
        <f t="shared" si="90"/>
        <v>8.3882440161078176</v>
      </c>
      <c r="I71">
        <f t="shared" si="91"/>
        <v>1.2508711116792393</v>
      </c>
      <c r="J71">
        <f t="shared" si="92"/>
        <v>17.476659774780273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17.946239471435547</v>
      </c>
      <c r="P71" s="1">
        <v>17.476659774780273</v>
      </c>
      <c r="Q71" s="1">
        <v>18.019498825073242</v>
      </c>
      <c r="R71" s="1">
        <v>400.8544921875</v>
      </c>
      <c r="S71" s="1">
        <v>369.58328247070312</v>
      </c>
      <c r="T71" s="1">
        <v>1.0522712469100952</v>
      </c>
      <c r="U71" s="1">
        <v>11.009725570678711</v>
      </c>
      <c r="V71" s="1">
        <v>3.4873909950256348</v>
      </c>
      <c r="W71" s="1">
        <v>36.487949371337891</v>
      </c>
      <c r="X71" s="1">
        <v>499.88027954101562</v>
      </c>
      <c r="Y71" s="1">
        <v>1500.337646484375</v>
      </c>
      <c r="Z71" s="1">
        <v>162.23663330078125</v>
      </c>
      <c r="AA71" s="1">
        <v>68.41363525390625</v>
      </c>
      <c r="AB71" s="1">
        <v>-0.63518643379211426</v>
      </c>
      <c r="AC71" s="1">
        <v>0.19696983695030212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0.83313379923502595</v>
      </c>
      <c r="AL71">
        <f t="shared" si="96"/>
        <v>8.3882440161078178E-3</v>
      </c>
      <c r="AM71">
        <f t="shared" si="97"/>
        <v>290.62665977478025</v>
      </c>
      <c r="AN71">
        <f t="shared" si="98"/>
        <v>291.09623947143552</v>
      </c>
      <c r="AO71">
        <f t="shared" si="99"/>
        <v>240.05401807187445</v>
      </c>
      <c r="AP71">
        <f t="shared" si="100"/>
        <v>-1.494487027035815</v>
      </c>
      <c r="AQ71">
        <f t="shared" si="101"/>
        <v>2.0040864611172573</v>
      </c>
      <c r="AR71">
        <f t="shared" si="102"/>
        <v>29.293670094848949</v>
      </c>
      <c r="AS71">
        <f t="shared" si="103"/>
        <v>18.283944524170238</v>
      </c>
      <c r="AT71">
        <f t="shared" si="104"/>
        <v>17.71144962310791</v>
      </c>
      <c r="AU71">
        <f t="shared" si="105"/>
        <v>2.033990539603248</v>
      </c>
      <c r="AV71">
        <f t="shared" si="106"/>
        <v>0.44953137144353306</v>
      </c>
      <c r="AW71">
        <f t="shared" si="107"/>
        <v>0.75321534943801816</v>
      </c>
      <c r="AX71">
        <f t="shared" si="108"/>
        <v>1.28077519016523</v>
      </c>
      <c r="AY71">
        <f t="shared" si="109"/>
        <v>0.28749872911247815</v>
      </c>
      <c r="AZ71">
        <f t="shared" si="110"/>
        <v>19.174041936743656</v>
      </c>
      <c r="BA71">
        <f t="shared" si="111"/>
        <v>0.75833078469583903</v>
      </c>
      <c r="BB71">
        <f t="shared" si="112"/>
        <v>46.383066267420212</v>
      </c>
      <c r="BC71">
        <f t="shared" si="113"/>
        <v>358.67255075015942</v>
      </c>
      <c r="BD71">
        <f t="shared" si="114"/>
        <v>2.9682451571080761E-2</v>
      </c>
    </row>
    <row r="72" spans="1:114" x14ac:dyDescent="0.25">
      <c r="A72" s="1">
        <v>53</v>
      </c>
      <c r="B72" s="1" t="s">
        <v>105</v>
      </c>
      <c r="C72" s="1">
        <v>1476.5000142045319</v>
      </c>
      <c r="D72" s="1">
        <v>0</v>
      </c>
      <c r="E72">
        <f t="shared" si="87"/>
        <v>22.920520913707492</v>
      </c>
      <c r="F72">
        <f t="shared" si="88"/>
        <v>0.53391137927501731</v>
      </c>
      <c r="G72">
        <f t="shared" si="89"/>
        <v>280.40065048677559</v>
      </c>
      <c r="H72">
        <f t="shared" si="90"/>
        <v>8.3896112857489378</v>
      </c>
      <c r="I72">
        <f t="shared" si="91"/>
        <v>1.2513720117360025</v>
      </c>
      <c r="J72">
        <f t="shared" si="92"/>
        <v>17.480993270874023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17.947511672973633</v>
      </c>
      <c r="P72" s="1">
        <v>17.480993270874023</v>
      </c>
      <c r="Q72" s="1">
        <v>18.019634246826172</v>
      </c>
      <c r="R72" s="1">
        <v>400.86361694335937</v>
      </c>
      <c r="S72" s="1">
        <v>369.63128662109375</v>
      </c>
      <c r="T72" s="1">
        <v>1.0517127513885498</v>
      </c>
      <c r="U72" s="1">
        <v>11.010448455810547</v>
      </c>
      <c r="V72" s="1">
        <v>3.4852521419525146</v>
      </c>
      <c r="W72" s="1">
        <v>36.487331390380859</v>
      </c>
      <c r="X72" s="1">
        <v>499.89706420898437</v>
      </c>
      <c r="Y72" s="1">
        <v>1500.380126953125</v>
      </c>
      <c r="Z72" s="1">
        <v>162.72346496582031</v>
      </c>
      <c r="AA72" s="1">
        <v>68.413459777832031</v>
      </c>
      <c r="AB72" s="1">
        <v>-0.63518643379211426</v>
      </c>
      <c r="AC72" s="1">
        <v>0.19696983695030212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0.83316177368164057</v>
      </c>
      <c r="AL72">
        <f t="shared" si="96"/>
        <v>8.3896112857489383E-3</v>
      </c>
      <c r="AM72">
        <f t="shared" si="97"/>
        <v>290.630993270874</v>
      </c>
      <c r="AN72">
        <f t="shared" si="98"/>
        <v>291.09751167297361</v>
      </c>
      <c r="AO72">
        <f t="shared" si="99"/>
        <v>240.06081494672253</v>
      </c>
      <c r="AP72">
        <f t="shared" si="100"/>
        <v>-1.4955055035257911</v>
      </c>
      <c r="AQ72">
        <f t="shared" si="101"/>
        <v>2.0046348843034902</v>
      </c>
      <c r="AR72">
        <f t="shared" si="102"/>
        <v>29.301761536595329</v>
      </c>
      <c r="AS72">
        <f t="shared" si="103"/>
        <v>18.291313080784782</v>
      </c>
      <c r="AT72">
        <f t="shared" si="104"/>
        <v>17.714252471923828</v>
      </c>
      <c r="AU72">
        <f t="shared" si="105"/>
        <v>2.0343498769366777</v>
      </c>
      <c r="AV72">
        <f t="shared" si="106"/>
        <v>0.44942150208077664</v>
      </c>
      <c r="AW72">
        <f t="shared" si="107"/>
        <v>0.7532628725674877</v>
      </c>
      <c r="AX72">
        <f t="shared" si="108"/>
        <v>1.28108700436919</v>
      </c>
      <c r="AY72">
        <f t="shared" si="109"/>
        <v>0.28742682628564414</v>
      </c>
      <c r="AZ72">
        <f t="shared" si="110"/>
        <v>19.183178623754962</v>
      </c>
      <c r="BA72">
        <f t="shared" si="111"/>
        <v>0.75859555355824682</v>
      </c>
      <c r="BB72">
        <f t="shared" si="112"/>
        <v>46.373564290807622</v>
      </c>
      <c r="BC72">
        <f t="shared" si="113"/>
        <v>358.73596870918016</v>
      </c>
      <c r="BD72">
        <f t="shared" si="114"/>
        <v>2.9629207631317597E-2</v>
      </c>
    </row>
    <row r="73" spans="1:114" x14ac:dyDescent="0.25">
      <c r="A73" s="1">
        <v>54</v>
      </c>
      <c r="B73" s="1" t="s">
        <v>105</v>
      </c>
      <c r="C73" s="1">
        <v>1477.000014193356</v>
      </c>
      <c r="D73" s="1">
        <v>0</v>
      </c>
      <c r="E73">
        <f t="shared" si="87"/>
        <v>22.934403151828459</v>
      </c>
      <c r="F73">
        <f t="shared" si="88"/>
        <v>0.53403282222150772</v>
      </c>
      <c r="G73">
        <f t="shared" si="89"/>
        <v>280.37616246763162</v>
      </c>
      <c r="H73">
        <f t="shared" si="90"/>
        <v>8.3934053354038891</v>
      </c>
      <c r="I73">
        <f t="shared" si="91"/>
        <v>1.2516885568927538</v>
      </c>
      <c r="J73">
        <f t="shared" si="92"/>
        <v>17.485029220581055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17.948308944702148</v>
      </c>
      <c r="P73" s="1">
        <v>17.485029220581055</v>
      </c>
      <c r="Q73" s="1">
        <v>18.020030975341797</v>
      </c>
      <c r="R73" s="1">
        <v>400.88967895507812</v>
      </c>
      <c r="S73" s="1">
        <v>369.64169311523437</v>
      </c>
      <c r="T73" s="1">
        <v>1.0509966611862183</v>
      </c>
      <c r="U73" s="1">
        <v>11.01331615447998</v>
      </c>
      <c r="V73" s="1">
        <v>3.4826958179473877</v>
      </c>
      <c r="W73" s="1">
        <v>36.494911193847656</v>
      </c>
      <c r="X73" s="1">
        <v>499.9417724609375</v>
      </c>
      <c r="Y73" s="1">
        <v>1500.3609619140625</v>
      </c>
      <c r="Z73" s="1">
        <v>163.36070251464844</v>
      </c>
      <c r="AA73" s="1">
        <v>68.413291931152344</v>
      </c>
      <c r="AB73" s="1">
        <v>-0.63518643379211426</v>
      </c>
      <c r="AC73" s="1">
        <v>0.19696983695030212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0.83323628743489575</v>
      </c>
      <c r="AL73">
        <f t="shared" si="96"/>
        <v>8.3934053354038883E-3</v>
      </c>
      <c r="AM73">
        <f t="shared" si="97"/>
        <v>290.63502922058103</v>
      </c>
      <c r="AN73">
        <f t="shared" si="98"/>
        <v>291.09830894470213</v>
      </c>
      <c r="AO73">
        <f t="shared" si="99"/>
        <v>240.05774854054107</v>
      </c>
      <c r="AP73">
        <f t="shared" si="100"/>
        <v>-1.497946006969463</v>
      </c>
      <c r="AQ73">
        <f t="shared" si="101"/>
        <v>2.005145770099269</v>
      </c>
      <c r="AR73">
        <f t="shared" si="102"/>
        <v>29.309301065604995</v>
      </c>
      <c r="AS73">
        <f t="shared" si="103"/>
        <v>18.295984911125014</v>
      </c>
      <c r="AT73">
        <f t="shared" si="104"/>
        <v>17.716669082641602</v>
      </c>
      <c r="AU73">
        <f t="shared" si="105"/>
        <v>2.0346597415867715</v>
      </c>
      <c r="AV73">
        <f t="shared" si="106"/>
        <v>0.44950754715297431</v>
      </c>
      <c r="AW73">
        <f t="shared" si="107"/>
        <v>0.75345721320651504</v>
      </c>
      <c r="AX73">
        <f t="shared" si="108"/>
        <v>1.2812025283802564</v>
      </c>
      <c r="AY73">
        <f t="shared" si="109"/>
        <v>0.28748313749139343</v>
      </c>
      <c r="AZ73">
        <f t="shared" si="110"/>
        <v>19.181456253434281</v>
      </c>
      <c r="BA73">
        <f t="shared" si="111"/>
        <v>0.75850794888612694</v>
      </c>
      <c r="BB73">
        <f t="shared" si="112"/>
        <v>46.375311235904128</v>
      </c>
      <c r="BC73">
        <f t="shared" si="113"/>
        <v>358.73977625217884</v>
      </c>
      <c r="BD73">
        <f t="shared" si="114"/>
        <v>2.9647955275193313E-2</v>
      </c>
    </row>
    <row r="74" spans="1:114" x14ac:dyDescent="0.25">
      <c r="A74" s="1">
        <v>55</v>
      </c>
      <c r="B74" s="1" t="s">
        <v>106</v>
      </c>
      <c r="C74" s="1">
        <v>1477.5000141821802</v>
      </c>
      <c r="D74" s="1">
        <v>0</v>
      </c>
      <c r="E74">
        <f t="shared" si="87"/>
        <v>22.924670325152849</v>
      </c>
      <c r="F74">
        <f t="shared" si="88"/>
        <v>0.53404368128160595</v>
      </c>
      <c r="G74">
        <f t="shared" si="89"/>
        <v>280.45186528269045</v>
      </c>
      <c r="H74">
        <f t="shared" si="90"/>
        <v>8.3964809979778359</v>
      </c>
      <c r="I74">
        <f t="shared" si="91"/>
        <v>1.2521181248052959</v>
      </c>
      <c r="J74">
        <f t="shared" si="92"/>
        <v>17.489545822143555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17.950777053833008</v>
      </c>
      <c r="P74" s="1">
        <v>17.489545822143555</v>
      </c>
      <c r="Q74" s="1">
        <v>18.020221710205078</v>
      </c>
      <c r="R74" s="1">
        <v>400.92428588867188</v>
      </c>
      <c r="S74" s="1">
        <v>369.68722534179687</v>
      </c>
      <c r="T74" s="1">
        <v>1.0497963428497314</v>
      </c>
      <c r="U74" s="1">
        <v>11.01540470123291</v>
      </c>
      <c r="V74" s="1">
        <v>3.4781754016876221</v>
      </c>
      <c r="W74" s="1">
        <v>36.496135711669922</v>
      </c>
      <c r="X74" s="1">
        <v>499.9588623046875</v>
      </c>
      <c r="Y74" s="1">
        <v>1500.3076171875</v>
      </c>
      <c r="Z74" s="1">
        <v>163.67198181152344</v>
      </c>
      <c r="AA74" s="1">
        <v>68.413238525390625</v>
      </c>
      <c r="AB74" s="1">
        <v>-0.63518643379211426</v>
      </c>
      <c r="AC74" s="1">
        <v>0.19696983695030212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0.83326477050781245</v>
      </c>
      <c r="AL74">
        <f t="shared" si="96"/>
        <v>8.3964809979778354E-3</v>
      </c>
      <c r="AM74">
        <f t="shared" si="97"/>
        <v>290.63954582214353</v>
      </c>
      <c r="AN74">
        <f t="shared" si="98"/>
        <v>291.10077705383299</v>
      </c>
      <c r="AO74">
        <f t="shared" si="99"/>
        <v>240.04921338448185</v>
      </c>
      <c r="AP74">
        <f t="shared" si="100"/>
        <v>-1.49992021704038</v>
      </c>
      <c r="AQ74">
        <f t="shared" si="101"/>
        <v>2.0057176340844522</v>
      </c>
      <c r="AR74">
        <f t="shared" si="102"/>
        <v>29.31768291220504</v>
      </c>
      <c r="AS74">
        <f t="shared" si="103"/>
        <v>18.30227821097213</v>
      </c>
      <c r="AT74">
        <f t="shared" si="104"/>
        <v>17.720161437988281</v>
      </c>
      <c r="AU74">
        <f t="shared" si="105"/>
        <v>2.0351076144093398</v>
      </c>
      <c r="AV74">
        <f t="shared" si="106"/>
        <v>0.44951524074077798</v>
      </c>
      <c r="AW74">
        <f t="shared" si="107"/>
        <v>0.75359950927915631</v>
      </c>
      <c r="AX74">
        <f t="shared" si="108"/>
        <v>1.2815081051301835</v>
      </c>
      <c r="AY74">
        <f t="shared" si="109"/>
        <v>0.2874881724957013</v>
      </c>
      <c r="AZ74">
        <f t="shared" si="110"/>
        <v>19.186620354475423</v>
      </c>
      <c r="BA74">
        <f t="shared" si="111"/>
        <v>0.75861930317823867</v>
      </c>
      <c r="BB74">
        <f t="shared" si="112"/>
        <v>46.372088358458107</v>
      </c>
      <c r="BC74">
        <f t="shared" si="113"/>
        <v>358.78993499840954</v>
      </c>
      <c r="BD74">
        <f t="shared" si="114"/>
        <v>2.9629171116832553E-2</v>
      </c>
    </row>
    <row r="75" spans="1:114" x14ac:dyDescent="0.25">
      <c r="A75" s="1">
        <v>56</v>
      </c>
      <c r="B75" s="1" t="s">
        <v>106</v>
      </c>
      <c r="C75" s="1">
        <v>1478.0000141710043</v>
      </c>
      <c r="D75" s="1">
        <v>0</v>
      </c>
      <c r="E75">
        <f t="shared" si="87"/>
        <v>22.903392152707937</v>
      </c>
      <c r="F75">
        <f t="shared" si="88"/>
        <v>0.53367844799525921</v>
      </c>
      <c r="G75">
        <f t="shared" si="89"/>
        <v>280.50893148897853</v>
      </c>
      <c r="H75">
        <f t="shared" si="90"/>
        <v>8.3960060824183973</v>
      </c>
      <c r="I75">
        <f t="shared" si="91"/>
        <v>1.2527663437075942</v>
      </c>
      <c r="J75">
        <f t="shared" si="92"/>
        <v>17.494298934936523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17.952444076538086</v>
      </c>
      <c r="P75" s="1">
        <v>17.494298934936523</v>
      </c>
      <c r="Q75" s="1">
        <v>18.019672393798828</v>
      </c>
      <c r="R75" s="1">
        <v>400.93682861328125</v>
      </c>
      <c r="S75" s="1">
        <v>369.72366333007812</v>
      </c>
      <c r="T75" s="1">
        <v>1.0491771697998047</v>
      </c>
      <c r="U75" s="1">
        <v>11.014702796936035</v>
      </c>
      <c r="V75" s="1">
        <v>3.4757676124572754</v>
      </c>
      <c r="W75" s="1">
        <v>36.490070343017578</v>
      </c>
      <c r="X75" s="1">
        <v>499.93508911132812</v>
      </c>
      <c r="Y75" s="1">
        <v>1500.3267822265625</v>
      </c>
      <c r="Z75" s="1">
        <v>163.76174926757812</v>
      </c>
      <c r="AA75" s="1">
        <v>68.413398742675781</v>
      </c>
      <c r="AB75" s="1">
        <v>-0.63518643379211426</v>
      </c>
      <c r="AC75" s="1">
        <v>0.19696983695030212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0.83322514851888008</v>
      </c>
      <c r="AL75">
        <f t="shared" si="96"/>
        <v>8.3960060824183978E-3</v>
      </c>
      <c r="AM75">
        <f t="shared" si="97"/>
        <v>290.6442989349365</v>
      </c>
      <c r="AN75">
        <f t="shared" si="98"/>
        <v>291.10244407653806</v>
      </c>
      <c r="AO75">
        <f t="shared" si="99"/>
        <v>240.05227979066331</v>
      </c>
      <c r="AP75">
        <f t="shared" si="100"/>
        <v>-1.500013281760683</v>
      </c>
      <c r="AQ75">
        <f t="shared" si="101"/>
        <v>2.0063195981864452</v>
      </c>
      <c r="AR75">
        <f t="shared" si="102"/>
        <v>29.326413174308758</v>
      </c>
      <c r="AS75">
        <f t="shared" si="103"/>
        <v>18.311710377372723</v>
      </c>
      <c r="AT75">
        <f t="shared" si="104"/>
        <v>17.723371505737305</v>
      </c>
      <c r="AU75">
        <f t="shared" si="105"/>
        <v>2.0355193618913323</v>
      </c>
      <c r="AV75">
        <f t="shared" si="106"/>
        <v>0.44925644766918055</v>
      </c>
      <c r="AW75">
        <f t="shared" si="107"/>
        <v>0.75355325447885113</v>
      </c>
      <c r="AX75">
        <f t="shared" si="108"/>
        <v>1.2819661074124813</v>
      </c>
      <c r="AY75">
        <f t="shared" si="109"/>
        <v>0.28731880973320384</v>
      </c>
      <c r="AZ75">
        <f t="shared" si="110"/>
        <v>19.190569380837413</v>
      </c>
      <c r="BA75">
        <f t="shared" si="111"/>
        <v>0.75869888598001001</v>
      </c>
      <c r="BB75">
        <f t="shared" si="112"/>
        <v>46.354397051599051</v>
      </c>
      <c r="BC75">
        <f t="shared" si="113"/>
        <v>358.83648761079746</v>
      </c>
      <c r="BD75">
        <f t="shared" si="114"/>
        <v>2.9586537889274435E-2</v>
      </c>
    </row>
    <row r="76" spans="1:114" x14ac:dyDescent="0.25">
      <c r="A76" s="1">
        <v>57</v>
      </c>
      <c r="B76" s="1" t="s">
        <v>107</v>
      </c>
      <c r="C76" s="1">
        <v>1478.5000141598284</v>
      </c>
      <c r="D76" s="1">
        <v>0</v>
      </c>
      <c r="E76">
        <f t="shared" si="87"/>
        <v>22.967486989976386</v>
      </c>
      <c r="F76">
        <f t="shared" si="88"/>
        <v>0.53356956216089735</v>
      </c>
      <c r="G76">
        <f t="shared" si="89"/>
        <v>280.26449812799331</v>
      </c>
      <c r="H76">
        <f t="shared" si="90"/>
        <v>8.3977625569713794</v>
      </c>
      <c r="I76">
        <f t="shared" si="91"/>
        <v>1.2532384495505493</v>
      </c>
      <c r="J76">
        <f t="shared" si="92"/>
        <v>17.498311996459961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17.955305099487305</v>
      </c>
      <c r="P76" s="1">
        <v>17.498311996459961</v>
      </c>
      <c r="Q76" s="1">
        <v>18.01957893371582</v>
      </c>
      <c r="R76" s="1">
        <v>401.00555419921875</v>
      </c>
      <c r="S76" s="1">
        <v>369.71633911132812</v>
      </c>
      <c r="T76" s="1">
        <v>1.048132061958313</v>
      </c>
      <c r="U76" s="1">
        <v>11.015233993530273</v>
      </c>
      <c r="V76" s="1">
        <v>3.4716801643371582</v>
      </c>
      <c r="W76" s="1">
        <v>36.485256195068359</v>
      </c>
      <c r="X76" s="1">
        <v>499.9603271484375</v>
      </c>
      <c r="Y76" s="1">
        <v>1500.31982421875</v>
      </c>
      <c r="Z76" s="1">
        <v>163.64216613769531</v>
      </c>
      <c r="AA76" s="1">
        <v>68.41339111328125</v>
      </c>
      <c r="AB76" s="1">
        <v>-0.63518643379211426</v>
      </c>
      <c r="AC76" s="1">
        <v>0.19696983695030212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0.83326721191406239</v>
      </c>
      <c r="AL76">
        <f t="shared" si="96"/>
        <v>8.3977625569713801E-3</v>
      </c>
      <c r="AM76">
        <f t="shared" si="97"/>
        <v>290.64831199645994</v>
      </c>
      <c r="AN76">
        <f t="shared" si="98"/>
        <v>291.10530509948728</v>
      </c>
      <c r="AO76">
        <f t="shared" si="99"/>
        <v>240.05116650943819</v>
      </c>
      <c r="AP76">
        <f t="shared" si="100"/>
        <v>-1.5010897892573047</v>
      </c>
      <c r="AQ76">
        <f t="shared" si="101"/>
        <v>2.0068279609542468</v>
      </c>
      <c r="AR76">
        <f t="shared" si="102"/>
        <v>29.33384719420313</v>
      </c>
      <c r="AS76">
        <f t="shared" si="103"/>
        <v>18.318613200672857</v>
      </c>
      <c r="AT76">
        <f t="shared" si="104"/>
        <v>17.726808547973633</v>
      </c>
      <c r="AU76">
        <f t="shared" si="105"/>
        <v>2.0359603038500991</v>
      </c>
      <c r="AV76">
        <f t="shared" si="106"/>
        <v>0.44917928367338822</v>
      </c>
      <c r="AW76">
        <f t="shared" si="107"/>
        <v>0.75358951140369757</v>
      </c>
      <c r="AX76">
        <f t="shared" si="108"/>
        <v>1.2823707924464016</v>
      </c>
      <c r="AY76">
        <f t="shared" si="109"/>
        <v>0.28726831193583136</v>
      </c>
      <c r="AZ76">
        <f t="shared" si="110"/>
        <v>19.173844725597888</v>
      </c>
      <c r="BA76">
        <f t="shared" si="111"/>
        <v>0.75805277852110486</v>
      </c>
      <c r="BB76">
        <f t="shared" si="112"/>
        <v>46.345825341358015</v>
      </c>
      <c r="BC76">
        <f t="shared" si="113"/>
        <v>358.79869577609838</v>
      </c>
      <c r="BD76">
        <f t="shared" si="114"/>
        <v>2.9666973517417865E-2</v>
      </c>
      <c r="BE76">
        <f>AVERAGE(E62:E76)</f>
        <v>22.983759531687635</v>
      </c>
      <c r="BF76">
        <f>AVERAGE(O62:O76)</f>
        <v>17.941603724161784</v>
      </c>
      <c r="BG76">
        <f>AVERAGE(P62:P76)</f>
        <v>17.472997792561848</v>
      </c>
      <c r="BH76" t="e">
        <f>AVERAGE(B62:B76)</f>
        <v>#DIV/0!</v>
      </c>
      <c r="BI76">
        <f t="shared" ref="BI76:DJ76" si="115">AVERAGE(C62:C76)</f>
        <v>1475.0333475706477</v>
      </c>
      <c r="BJ76">
        <f t="shared" si="115"/>
        <v>0</v>
      </c>
      <c r="BK76">
        <f t="shared" si="115"/>
        <v>22.983759531687635</v>
      </c>
      <c r="BL76">
        <f t="shared" si="115"/>
        <v>0.5341544110141262</v>
      </c>
      <c r="BM76">
        <f t="shared" si="115"/>
        <v>280.19362477204453</v>
      </c>
      <c r="BN76">
        <f t="shared" si="115"/>
        <v>8.3868538575966376</v>
      </c>
      <c r="BO76">
        <f t="shared" si="115"/>
        <v>1.2504974369040411</v>
      </c>
      <c r="BP76">
        <f t="shared" si="115"/>
        <v>17.472997792561848</v>
      </c>
      <c r="BQ76">
        <f t="shared" si="115"/>
        <v>6</v>
      </c>
      <c r="BR76">
        <f t="shared" si="115"/>
        <v>1.4200000166893005</v>
      </c>
      <c r="BS76">
        <f t="shared" si="115"/>
        <v>1</v>
      </c>
      <c r="BT76">
        <f t="shared" si="115"/>
        <v>2.8400000333786011</v>
      </c>
      <c r="BU76">
        <f t="shared" si="115"/>
        <v>17.941603724161784</v>
      </c>
      <c r="BV76">
        <f t="shared" si="115"/>
        <v>17.472997792561848</v>
      </c>
      <c r="BW76">
        <f t="shared" si="115"/>
        <v>18.018178812662761</v>
      </c>
      <c r="BX76">
        <f t="shared" si="115"/>
        <v>400.90762532552083</v>
      </c>
      <c r="BY76">
        <f t="shared" si="115"/>
        <v>369.60264282226564</v>
      </c>
      <c r="BZ76">
        <f t="shared" si="115"/>
        <v>1.0534845193227131</v>
      </c>
      <c r="CA76">
        <f t="shared" si="115"/>
        <v>11.008414522806804</v>
      </c>
      <c r="CB76">
        <f t="shared" si="115"/>
        <v>3.4924393812815349</v>
      </c>
      <c r="CC76">
        <f t="shared" si="115"/>
        <v>36.494275410970054</v>
      </c>
      <c r="CD76">
        <f t="shared" si="115"/>
        <v>499.92482910156252</v>
      </c>
      <c r="CE76">
        <f t="shared" si="115"/>
        <v>1500.3603434244792</v>
      </c>
      <c r="CF76">
        <f t="shared" si="115"/>
        <v>162.41005961100259</v>
      </c>
      <c r="CG76">
        <f t="shared" si="115"/>
        <v>68.4136967976888</v>
      </c>
      <c r="CH76">
        <f t="shared" si="115"/>
        <v>-0.63518643379211426</v>
      </c>
      <c r="CI76">
        <f t="shared" si="115"/>
        <v>0.19696983695030212</v>
      </c>
      <c r="CJ76">
        <f t="shared" si="115"/>
        <v>1</v>
      </c>
      <c r="CK76">
        <f t="shared" si="115"/>
        <v>-0.21956524252891541</v>
      </c>
      <c r="CL76">
        <f t="shared" si="115"/>
        <v>2.737391471862793</v>
      </c>
      <c r="CM76">
        <f t="shared" si="115"/>
        <v>1</v>
      </c>
      <c r="CN76">
        <f t="shared" si="115"/>
        <v>0</v>
      </c>
      <c r="CO76">
        <f t="shared" si="115"/>
        <v>0.15999999642372131</v>
      </c>
      <c r="CP76">
        <f t="shared" si="115"/>
        <v>111115</v>
      </c>
      <c r="CQ76">
        <f t="shared" si="115"/>
        <v>0.83320804850260399</v>
      </c>
      <c r="CR76">
        <f t="shared" si="115"/>
        <v>8.3868538575966392E-3</v>
      </c>
      <c r="CS76">
        <f t="shared" si="115"/>
        <v>290.62299779256193</v>
      </c>
      <c r="CT76">
        <f t="shared" si="115"/>
        <v>291.09160372416187</v>
      </c>
      <c r="CU76">
        <f t="shared" si="115"/>
        <v>240.05764958220996</v>
      </c>
      <c r="CV76">
        <f t="shared" si="115"/>
        <v>-1.4938432036388418</v>
      </c>
      <c r="CW76">
        <f t="shared" si="115"/>
        <v>2.0036237693140282</v>
      </c>
      <c r="CX76">
        <f t="shared" si="115"/>
        <v>29.286880672163097</v>
      </c>
      <c r="CY76">
        <f t="shared" si="115"/>
        <v>18.278466149356291</v>
      </c>
      <c r="CZ76">
        <f t="shared" si="115"/>
        <v>17.707300758361818</v>
      </c>
      <c r="DA76">
        <f t="shared" si="115"/>
        <v>2.0334591601740195</v>
      </c>
      <c r="DB76">
        <f t="shared" si="115"/>
        <v>0.44959366989764038</v>
      </c>
      <c r="DC76">
        <f t="shared" si="115"/>
        <v>0.75312633240998739</v>
      </c>
      <c r="DD76">
        <f t="shared" si="115"/>
        <v>1.2803328277640318</v>
      </c>
      <c r="DE76">
        <f t="shared" si="115"/>
        <v>0.28753950160821568</v>
      </c>
      <c r="DF76">
        <f t="shared" si="115"/>
        <v>19.169081652441644</v>
      </c>
      <c r="DG76">
        <f t="shared" si="115"/>
        <v>0.75809416303487931</v>
      </c>
      <c r="DH76">
        <f t="shared" si="115"/>
        <v>46.388336054987185</v>
      </c>
      <c r="DI76">
        <f t="shared" si="115"/>
        <v>358.67726430004575</v>
      </c>
      <c r="DJ76">
        <f t="shared" si="115"/>
        <v>2.9725322971052206E-2</v>
      </c>
    </row>
    <row r="77" spans="1:114" x14ac:dyDescent="0.25">
      <c r="A77" s="1" t="s">
        <v>9</v>
      </c>
      <c r="B77" s="1" t="s">
        <v>108</v>
      </c>
    </row>
    <row r="78" spans="1:114" x14ac:dyDescent="0.25">
      <c r="A78" s="1" t="s">
        <v>9</v>
      </c>
      <c r="B78" s="1" t="s">
        <v>109</v>
      </c>
    </row>
    <row r="79" spans="1:114" x14ac:dyDescent="0.25">
      <c r="A79" s="1">
        <v>58</v>
      </c>
      <c r="B79" s="1" t="s">
        <v>110</v>
      </c>
      <c r="C79" s="1">
        <v>1720.5000142045319</v>
      </c>
      <c r="D79" s="1">
        <v>0</v>
      </c>
      <c r="E79">
        <f t="shared" ref="E79:E93" si="116">(R79-S79*(1000-T79)/(1000-U79))*AK79</f>
        <v>22.906344146747678</v>
      </c>
      <c r="F79">
        <f t="shared" ref="F79:F93" si="117">IF(AV79&lt;&gt;0,1/(1/AV79-1/N79),0)</f>
        <v>0.43494780619528284</v>
      </c>
      <c r="G79">
        <f t="shared" ref="G79:G93" si="118">((AY79-AL79/2)*S79-E79)/(AY79+AL79/2)</f>
        <v>263.58051777030158</v>
      </c>
      <c r="H79">
        <f t="shared" ref="H79:H93" si="119">AL79*1000</f>
        <v>8.1034405550450188</v>
      </c>
      <c r="I79">
        <f t="shared" ref="I79:I93" si="120">(AQ79-AW79)</f>
        <v>1.4330283376584649</v>
      </c>
      <c r="J79">
        <f t="shared" ref="J79:J93" si="121">(P79+AP79*D79)</f>
        <v>20.551559448242188</v>
      </c>
      <c r="K79" s="1">
        <v>6</v>
      </c>
      <c r="L79">
        <f t="shared" ref="L79:L93" si="122">(K79*AE79+AF79)</f>
        <v>1.4200000166893005</v>
      </c>
      <c r="M79" s="1">
        <v>1</v>
      </c>
      <c r="N79">
        <f t="shared" ref="N79:N93" si="123">L79*(M79+1)*(M79+1)/(M79*M79+1)</f>
        <v>2.8400000333786011</v>
      </c>
      <c r="O79" s="1">
        <v>22.344655990600586</v>
      </c>
      <c r="P79" s="1">
        <v>20.551559448242188</v>
      </c>
      <c r="Q79" s="1">
        <v>23.096630096435547</v>
      </c>
      <c r="R79" s="1">
        <v>400.6541748046875</v>
      </c>
      <c r="S79" s="1">
        <v>369.568115234375</v>
      </c>
      <c r="T79" s="1">
        <v>4.9590234756469727</v>
      </c>
      <c r="U79" s="1">
        <v>14.543187141418457</v>
      </c>
      <c r="V79" s="1">
        <v>12.519829750061035</v>
      </c>
      <c r="W79" s="1">
        <v>36.716548919677734</v>
      </c>
      <c r="X79" s="1">
        <v>499.92410278320312</v>
      </c>
      <c r="Y79" s="1">
        <v>1499.12353515625</v>
      </c>
      <c r="Z79" s="1">
        <v>51.204917907714844</v>
      </c>
      <c r="AA79" s="1">
        <v>68.4130859375</v>
      </c>
      <c r="AB79" s="1">
        <v>-0.48494839668273926</v>
      </c>
      <c r="AC79" s="1">
        <v>0.17636856436729431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ref="AK79:AK93" si="124">X79*0.000001/(K79*0.0001)</f>
        <v>0.83320683797200501</v>
      </c>
      <c r="AL79">
        <f t="shared" ref="AL79:AL93" si="125">(U79-T79)/(1000-U79)*AK79</f>
        <v>8.1034405550450186E-3</v>
      </c>
      <c r="AM79">
        <f t="shared" ref="AM79:AM93" si="126">(P79+273.15)</f>
        <v>293.70155944824216</v>
      </c>
      <c r="AN79">
        <f t="shared" ref="AN79:AN93" si="127">(O79+273.15)</f>
        <v>295.49465599060056</v>
      </c>
      <c r="AO79">
        <f t="shared" ref="AO79:AO93" si="128">(Y79*AG79+Z79*AH79)*AI79</f>
        <v>239.85976026371645</v>
      </c>
      <c r="AP79">
        <f t="shared" ref="AP79:AP93" si="129">((AO79+0.00000010773*(AN79^4-AM79^4))-AL79*44100)/(L79*51.4+0.00000043092*AM79^3)</f>
        <v>-1.1649583675329789</v>
      </c>
      <c r="AQ79">
        <f t="shared" ref="AQ79:AQ93" si="130">0.61365*EXP(17.502*J79/(240.97+J79))</f>
        <v>2.4279726493694707</v>
      </c>
      <c r="AR79">
        <f t="shared" ref="AR79:AR93" si="131">AQ79*1000/AA79</f>
        <v>35.489886417162772</v>
      </c>
      <c r="AS79">
        <f t="shared" ref="AS79:AS93" si="132">(AR79-U79)</f>
        <v>20.946699275744315</v>
      </c>
      <c r="AT79">
        <f t="shared" ref="AT79:AT93" si="133">IF(D79,P79,(O79+P79)/2)</f>
        <v>21.448107719421387</v>
      </c>
      <c r="AU79">
        <f t="shared" ref="AU79:AU93" si="134">0.61365*EXP(17.502*AT79/(240.97+AT79))</f>
        <v>2.5654989573090079</v>
      </c>
      <c r="AV79">
        <f t="shared" ref="AV79:AV93" si="135">IF(AS79&lt;&gt;0,(1000-(AR79+U79)/2)/AS79*AL79,0)</f>
        <v>0.37718212460851769</v>
      </c>
      <c r="AW79">
        <f t="shared" ref="AW79:AW93" si="136">U79*AA79/1000</f>
        <v>0.99494431171100584</v>
      </c>
      <c r="AX79">
        <f t="shared" ref="AX79:AX93" si="137">(AU79-AW79)</f>
        <v>1.5705546455980022</v>
      </c>
      <c r="AY79">
        <f t="shared" ref="AY79:AY93" si="138">1/(1.6/F79+1.37/N79)</f>
        <v>0.2403270374197557</v>
      </c>
      <c r="AZ79">
        <f t="shared" ref="AZ79:AZ93" si="139">G79*AA79*0.001</f>
        <v>18.032356613670387</v>
      </c>
      <c r="BA79">
        <f t="shared" ref="BA79:BA93" si="140">G79/S79</f>
        <v>0.71321227915763907</v>
      </c>
      <c r="BB79">
        <f t="shared" ref="BB79:BB93" si="141">(1-AL79*AA79/AQ79/F79)*100</f>
        <v>47.503820685958232</v>
      </c>
      <c r="BC79">
        <f t="shared" ref="BC79:BC93" si="142">(S79-E79/(N79/1.35))</f>
        <v>358.67953627850744</v>
      </c>
      <c r="BD79">
        <f t="shared" ref="BD79:BD93" si="143">E79*BB79/100/BC79</f>
        <v>3.0337355629707088E-2</v>
      </c>
    </row>
    <row r="80" spans="1:114" x14ac:dyDescent="0.25">
      <c r="A80" s="1">
        <v>59</v>
      </c>
      <c r="B80" s="1" t="s">
        <v>111</v>
      </c>
      <c r="C80" s="1">
        <v>1720.5000142045319</v>
      </c>
      <c r="D80" s="1">
        <v>0</v>
      </c>
      <c r="E80">
        <f t="shared" si="116"/>
        <v>22.906344146747678</v>
      </c>
      <c r="F80">
        <f t="shared" si="117"/>
        <v>0.43494780619528284</v>
      </c>
      <c r="G80">
        <f t="shared" si="118"/>
        <v>263.58051777030158</v>
      </c>
      <c r="H80">
        <f t="shared" si="119"/>
        <v>8.1034405550450188</v>
      </c>
      <c r="I80">
        <f t="shared" si="120"/>
        <v>1.4330283376584649</v>
      </c>
      <c r="J80">
        <f t="shared" si="121"/>
        <v>20.551559448242188</v>
      </c>
      <c r="K80" s="1">
        <v>6</v>
      </c>
      <c r="L80">
        <f t="shared" si="122"/>
        <v>1.4200000166893005</v>
      </c>
      <c r="M80" s="1">
        <v>1</v>
      </c>
      <c r="N80">
        <f t="shared" si="123"/>
        <v>2.8400000333786011</v>
      </c>
      <c r="O80" s="1">
        <v>22.344655990600586</v>
      </c>
      <c r="P80" s="1">
        <v>20.551559448242188</v>
      </c>
      <c r="Q80" s="1">
        <v>23.096630096435547</v>
      </c>
      <c r="R80" s="1">
        <v>400.6541748046875</v>
      </c>
      <c r="S80" s="1">
        <v>369.568115234375</v>
      </c>
      <c r="T80" s="1">
        <v>4.9590234756469727</v>
      </c>
      <c r="U80" s="1">
        <v>14.543187141418457</v>
      </c>
      <c r="V80" s="1">
        <v>12.519829750061035</v>
      </c>
      <c r="W80" s="1">
        <v>36.716548919677734</v>
      </c>
      <c r="X80" s="1">
        <v>499.92410278320312</v>
      </c>
      <c r="Y80" s="1">
        <v>1499.12353515625</v>
      </c>
      <c r="Z80" s="1">
        <v>51.204917907714844</v>
      </c>
      <c r="AA80" s="1">
        <v>68.4130859375</v>
      </c>
      <c r="AB80" s="1">
        <v>-0.48494839668273926</v>
      </c>
      <c r="AC80" s="1">
        <v>0.17636856436729431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124"/>
        <v>0.83320683797200501</v>
      </c>
      <c r="AL80">
        <f t="shared" si="125"/>
        <v>8.1034405550450186E-3</v>
      </c>
      <c r="AM80">
        <f t="shared" si="126"/>
        <v>293.70155944824216</v>
      </c>
      <c r="AN80">
        <f t="shared" si="127"/>
        <v>295.49465599060056</v>
      </c>
      <c r="AO80">
        <f t="shared" si="128"/>
        <v>239.85976026371645</v>
      </c>
      <c r="AP80">
        <f t="shared" si="129"/>
        <v>-1.1649583675329789</v>
      </c>
      <c r="AQ80">
        <f t="shared" si="130"/>
        <v>2.4279726493694707</v>
      </c>
      <c r="AR80">
        <f t="shared" si="131"/>
        <v>35.489886417162772</v>
      </c>
      <c r="AS80">
        <f t="shared" si="132"/>
        <v>20.946699275744315</v>
      </c>
      <c r="AT80">
        <f t="shared" si="133"/>
        <v>21.448107719421387</v>
      </c>
      <c r="AU80">
        <f t="shared" si="134"/>
        <v>2.5654989573090079</v>
      </c>
      <c r="AV80">
        <f t="shared" si="135"/>
        <v>0.37718212460851769</v>
      </c>
      <c r="AW80">
        <f t="shared" si="136"/>
        <v>0.99494431171100584</v>
      </c>
      <c r="AX80">
        <f t="shared" si="137"/>
        <v>1.5705546455980022</v>
      </c>
      <c r="AY80">
        <f t="shared" si="138"/>
        <v>0.2403270374197557</v>
      </c>
      <c r="AZ80">
        <f t="shared" si="139"/>
        <v>18.032356613670387</v>
      </c>
      <c r="BA80">
        <f t="shared" si="140"/>
        <v>0.71321227915763907</v>
      </c>
      <c r="BB80">
        <f t="shared" si="141"/>
        <v>47.503820685958232</v>
      </c>
      <c r="BC80">
        <f t="shared" si="142"/>
        <v>358.67953627850744</v>
      </c>
      <c r="BD80">
        <f t="shared" si="143"/>
        <v>3.0337355629707088E-2</v>
      </c>
    </row>
    <row r="81" spans="1:114" x14ac:dyDescent="0.25">
      <c r="A81" s="1">
        <v>60</v>
      </c>
      <c r="B81" s="1" t="s">
        <v>111</v>
      </c>
      <c r="C81" s="1">
        <v>1721.000014193356</v>
      </c>
      <c r="D81" s="1">
        <v>0</v>
      </c>
      <c r="E81">
        <f t="shared" si="116"/>
        <v>22.874159118460923</v>
      </c>
      <c r="F81">
        <f t="shared" si="117"/>
        <v>0.43477364280795233</v>
      </c>
      <c r="G81">
        <f t="shared" si="118"/>
        <v>263.66376573593601</v>
      </c>
      <c r="H81">
        <f t="shared" si="119"/>
        <v>8.1016582134797801</v>
      </c>
      <c r="I81">
        <f t="shared" si="120"/>
        <v>1.433210364215687</v>
      </c>
      <c r="J81">
        <f t="shared" si="121"/>
        <v>20.551399230957031</v>
      </c>
      <c r="K81" s="1">
        <v>6</v>
      </c>
      <c r="L81">
        <f t="shared" si="122"/>
        <v>1.4200000166893005</v>
      </c>
      <c r="M81" s="1">
        <v>1</v>
      </c>
      <c r="N81">
        <f t="shared" si="123"/>
        <v>2.8400000333786011</v>
      </c>
      <c r="O81" s="1">
        <v>22.345064163208008</v>
      </c>
      <c r="P81" s="1">
        <v>20.551399230957031</v>
      </c>
      <c r="Q81" s="1">
        <v>23.096769332885742</v>
      </c>
      <c r="R81" s="1">
        <v>400.5999755859375</v>
      </c>
      <c r="S81" s="1">
        <v>369.55374145507812</v>
      </c>
      <c r="T81" s="1">
        <v>4.9582028388977051</v>
      </c>
      <c r="U81" s="1">
        <v>14.540205001831055</v>
      </c>
      <c r="V81" s="1">
        <v>12.517421722412109</v>
      </c>
      <c r="W81" s="1">
        <v>36.708034515380859</v>
      </c>
      <c r="X81" s="1">
        <v>499.92840576171875</v>
      </c>
      <c r="Y81" s="1">
        <v>1499.14501953125</v>
      </c>
      <c r="Z81" s="1">
        <v>51.188396453857422</v>
      </c>
      <c r="AA81" s="1">
        <v>68.412948608398438</v>
      </c>
      <c r="AB81" s="1">
        <v>-0.48494839668273926</v>
      </c>
      <c r="AC81" s="1">
        <v>0.17636856436729431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124"/>
        <v>0.8332140096028644</v>
      </c>
      <c r="AL81">
        <f t="shared" si="125"/>
        <v>8.1016582134797802E-3</v>
      </c>
      <c r="AM81">
        <f t="shared" si="126"/>
        <v>293.70139923095701</v>
      </c>
      <c r="AN81">
        <f t="shared" si="127"/>
        <v>295.49506416320799</v>
      </c>
      <c r="AO81">
        <f t="shared" si="128"/>
        <v>239.86319776363962</v>
      </c>
      <c r="AP81">
        <f t="shared" si="129"/>
        <v>-1.1639059266042016</v>
      </c>
      <c r="AQ81">
        <f t="shared" si="130"/>
        <v>2.4279486617615329</v>
      </c>
      <c r="AR81">
        <f t="shared" si="131"/>
        <v>35.489607028331996</v>
      </c>
      <c r="AS81">
        <f t="shared" si="132"/>
        <v>20.949402026500941</v>
      </c>
      <c r="AT81">
        <f t="shared" si="133"/>
        <v>21.44823169708252</v>
      </c>
      <c r="AU81">
        <f t="shared" si="134"/>
        <v>2.5655184368977304</v>
      </c>
      <c r="AV81">
        <f t="shared" si="135"/>
        <v>0.3770511437372322</v>
      </c>
      <c r="AW81">
        <f t="shared" si="136"/>
        <v>0.99473829754584586</v>
      </c>
      <c r="AX81">
        <f t="shared" si="137"/>
        <v>1.5707801393518845</v>
      </c>
      <c r="AY81">
        <f t="shared" si="138"/>
        <v>0.24024195732145048</v>
      </c>
      <c r="AZ81">
        <f t="shared" si="139"/>
        <v>18.038015655189398</v>
      </c>
      <c r="BA81">
        <f t="shared" si="140"/>
        <v>0.71346528571944168</v>
      </c>
      <c r="BB81">
        <f t="shared" si="141"/>
        <v>47.493929301550189</v>
      </c>
      <c r="BC81">
        <f t="shared" si="142"/>
        <v>358.68046172022343</v>
      </c>
      <c r="BD81">
        <f t="shared" si="143"/>
        <v>3.0288343301286075E-2</v>
      </c>
    </row>
    <row r="82" spans="1:114" x14ac:dyDescent="0.25">
      <c r="A82" s="1">
        <v>61</v>
      </c>
      <c r="B82" s="1" t="s">
        <v>112</v>
      </c>
      <c r="C82" s="1">
        <v>1721.5000141821802</v>
      </c>
      <c r="D82" s="1">
        <v>0</v>
      </c>
      <c r="E82">
        <f t="shared" si="116"/>
        <v>22.849708740439844</v>
      </c>
      <c r="F82">
        <f t="shared" si="117"/>
        <v>0.43457410880089498</v>
      </c>
      <c r="G82">
        <f t="shared" si="118"/>
        <v>263.7385721511497</v>
      </c>
      <c r="H82">
        <f t="shared" si="119"/>
        <v>8.1002580763562531</v>
      </c>
      <c r="I82">
        <f t="shared" si="120"/>
        <v>1.4335211244699833</v>
      </c>
      <c r="J82">
        <f t="shared" si="121"/>
        <v>20.551980972290039</v>
      </c>
      <c r="K82" s="1">
        <v>6</v>
      </c>
      <c r="L82">
        <f t="shared" si="122"/>
        <v>1.4200000166893005</v>
      </c>
      <c r="M82" s="1">
        <v>1</v>
      </c>
      <c r="N82">
        <f t="shared" si="123"/>
        <v>2.8400000333786011</v>
      </c>
      <c r="O82" s="1">
        <v>22.345991134643555</v>
      </c>
      <c r="P82" s="1">
        <v>20.551980972290039</v>
      </c>
      <c r="Q82" s="1">
        <v>23.096746444702148</v>
      </c>
      <c r="R82" s="1">
        <v>400.58432006835937</v>
      </c>
      <c r="S82" s="1">
        <v>369.56939697265625</v>
      </c>
      <c r="T82" s="1">
        <v>4.9571561813354492</v>
      </c>
      <c r="U82" s="1">
        <v>14.537070274353027</v>
      </c>
      <c r="V82" s="1">
        <v>12.513957977294922</v>
      </c>
      <c r="W82" s="1">
        <v>36.697711944580078</v>
      </c>
      <c r="X82" s="1">
        <v>499.95254516601562</v>
      </c>
      <c r="Y82" s="1">
        <v>1499.1400146484375</v>
      </c>
      <c r="Z82" s="1">
        <v>51.247978210449219</v>
      </c>
      <c r="AA82" s="1">
        <v>68.412315368652344</v>
      </c>
      <c r="AB82" s="1">
        <v>-0.48494839668273926</v>
      </c>
      <c r="AC82" s="1">
        <v>0.17636856436729431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124"/>
        <v>0.83325424194335929</v>
      </c>
      <c r="AL82">
        <f t="shared" si="125"/>
        <v>8.1002580763562537E-3</v>
      </c>
      <c r="AM82">
        <f t="shared" si="126"/>
        <v>293.70198097229002</v>
      </c>
      <c r="AN82">
        <f t="shared" si="127"/>
        <v>295.49599113464353</v>
      </c>
      <c r="AO82">
        <f t="shared" si="128"/>
        <v>239.86239698240752</v>
      </c>
      <c r="AP82">
        <f t="shared" si="129"/>
        <v>-1.1631315263794693</v>
      </c>
      <c r="AQ82">
        <f t="shared" si="130"/>
        <v>2.428035760615284</v>
      </c>
      <c r="AR82">
        <f t="shared" si="131"/>
        <v>35.491208673926131</v>
      </c>
      <c r="AS82">
        <f t="shared" si="132"/>
        <v>20.954138399573104</v>
      </c>
      <c r="AT82">
        <f t="shared" si="133"/>
        <v>21.448986053466797</v>
      </c>
      <c r="AU82">
        <f t="shared" si="134"/>
        <v>2.5656369654941833</v>
      </c>
      <c r="AV82">
        <f t="shared" si="135"/>
        <v>0.37690106557751141</v>
      </c>
      <c r="AW82">
        <f t="shared" si="136"/>
        <v>0.99451463614530078</v>
      </c>
      <c r="AX82">
        <f t="shared" si="137"/>
        <v>1.5711223293488825</v>
      </c>
      <c r="AY82">
        <f t="shared" si="138"/>
        <v>0.24014447377842901</v>
      </c>
      <c r="AZ82">
        <f t="shared" si="139"/>
        <v>18.042966372882521</v>
      </c>
      <c r="BA82">
        <f t="shared" si="140"/>
        <v>0.71363747732246141</v>
      </c>
      <c r="BB82">
        <f t="shared" si="141"/>
        <v>47.481269713849095</v>
      </c>
      <c r="BC82">
        <f t="shared" si="142"/>
        <v>358.70773977651299</v>
      </c>
      <c r="BD82">
        <f t="shared" si="143"/>
        <v>3.02456028482594E-2</v>
      </c>
    </row>
    <row r="83" spans="1:114" x14ac:dyDescent="0.25">
      <c r="A83" s="1">
        <v>62</v>
      </c>
      <c r="B83" s="1" t="s">
        <v>112</v>
      </c>
      <c r="C83" s="1">
        <v>1722.0000141710043</v>
      </c>
      <c r="D83" s="1">
        <v>0</v>
      </c>
      <c r="E83">
        <f t="shared" si="116"/>
        <v>22.860540901356252</v>
      </c>
      <c r="F83">
        <f t="shared" si="117"/>
        <v>0.43439064635445374</v>
      </c>
      <c r="G83">
        <f t="shared" si="118"/>
        <v>263.66292975186775</v>
      </c>
      <c r="H83">
        <f t="shared" si="119"/>
        <v>8.098337018403317</v>
      </c>
      <c r="I83">
        <f t="shared" si="120"/>
        <v>1.4337134222063059</v>
      </c>
      <c r="J83">
        <f t="shared" si="121"/>
        <v>20.551881790161133</v>
      </c>
      <c r="K83" s="1">
        <v>6</v>
      </c>
      <c r="L83">
        <f t="shared" si="122"/>
        <v>1.4200000166893005</v>
      </c>
      <c r="M83" s="1">
        <v>1</v>
      </c>
      <c r="N83">
        <f t="shared" si="123"/>
        <v>2.8400000333786011</v>
      </c>
      <c r="O83" s="1">
        <v>22.346702575683594</v>
      </c>
      <c r="P83" s="1">
        <v>20.551881790161133</v>
      </c>
      <c r="Q83" s="1">
        <v>23.096338272094727</v>
      </c>
      <c r="R83" s="1">
        <v>400.6009521484375</v>
      </c>
      <c r="S83" s="1">
        <v>369.57467651367187</v>
      </c>
      <c r="T83" s="1">
        <v>4.9565830230712891</v>
      </c>
      <c r="U83" s="1">
        <v>14.533993721008301</v>
      </c>
      <c r="V83" s="1">
        <v>12.51201057434082</v>
      </c>
      <c r="W83" s="1">
        <v>36.6884765625</v>
      </c>
      <c r="X83" s="1">
        <v>499.9661865234375</v>
      </c>
      <c r="Y83" s="1">
        <v>1499.1329345703125</v>
      </c>
      <c r="Z83" s="1">
        <v>51.255828857421875</v>
      </c>
      <c r="AA83" s="1">
        <v>68.412544250488281</v>
      </c>
      <c r="AB83" s="1">
        <v>-0.48494839668273926</v>
      </c>
      <c r="AC83" s="1">
        <v>0.17636856436729431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124"/>
        <v>0.83327697753906238</v>
      </c>
      <c r="AL83">
        <f t="shared" si="125"/>
        <v>8.0983370184033177E-3</v>
      </c>
      <c r="AM83">
        <f t="shared" si="126"/>
        <v>293.70188179016111</v>
      </c>
      <c r="AN83">
        <f t="shared" si="127"/>
        <v>295.49670257568357</v>
      </c>
      <c r="AO83">
        <f t="shared" si="128"/>
        <v>239.86126416993284</v>
      </c>
      <c r="AP83">
        <f t="shared" si="129"/>
        <v>-1.162028306199121</v>
      </c>
      <c r="AQ83">
        <f t="shared" si="130"/>
        <v>2.4280209107811053</v>
      </c>
      <c r="AR83">
        <f t="shared" si="131"/>
        <v>35.490872871078402</v>
      </c>
      <c r="AS83">
        <f t="shared" si="132"/>
        <v>20.956879150070101</v>
      </c>
      <c r="AT83">
        <f t="shared" si="133"/>
        <v>21.449292182922363</v>
      </c>
      <c r="AU83">
        <f t="shared" si="134"/>
        <v>2.5656850675944063</v>
      </c>
      <c r="AV83">
        <f t="shared" si="135"/>
        <v>0.37676305939356503</v>
      </c>
      <c r="AW83">
        <f t="shared" si="136"/>
        <v>0.99430748857479923</v>
      </c>
      <c r="AX83">
        <f t="shared" si="137"/>
        <v>1.571377579019607</v>
      </c>
      <c r="AY83">
        <f t="shared" si="138"/>
        <v>0.24005483294189237</v>
      </c>
      <c r="AZ83">
        <f t="shared" si="139"/>
        <v>18.037851848863035</v>
      </c>
      <c r="BA83">
        <f t="shared" si="140"/>
        <v>0.71342260849442674</v>
      </c>
      <c r="BB83">
        <f t="shared" si="141"/>
        <v>47.471052324100974</v>
      </c>
      <c r="BC83">
        <f t="shared" si="142"/>
        <v>358.70787022701268</v>
      </c>
      <c r="BD83">
        <f t="shared" si="143"/>
        <v>3.0253418543583731E-2</v>
      </c>
    </row>
    <row r="84" spans="1:114" x14ac:dyDescent="0.25">
      <c r="A84" s="1">
        <v>63</v>
      </c>
      <c r="B84" s="1" t="s">
        <v>113</v>
      </c>
      <c r="C84" s="1">
        <v>1722.5000141598284</v>
      </c>
      <c r="D84" s="1">
        <v>0</v>
      </c>
      <c r="E84">
        <f t="shared" si="116"/>
        <v>22.882815735516676</v>
      </c>
      <c r="F84">
        <f t="shared" si="117"/>
        <v>0.43427845286831351</v>
      </c>
      <c r="G84">
        <f t="shared" si="118"/>
        <v>263.55077061975396</v>
      </c>
      <c r="H84">
        <f t="shared" si="119"/>
        <v>8.0974625610415067</v>
      </c>
      <c r="I84">
        <f t="shared" si="120"/>
        <v>1.433877755849198</v>
      </c>
      <c r="J84">
        <f t="shared" si="121"/>
        <v>20.552106857299805</v>
      </c>
      <c r="K84" s="1">
        <v>6</v>
      </c>
      <c r="L84">
        <f t="shared" si="122"/>
        <v>1.4200000166893005</v>
      </c>
      <c r="M84" s="1">
        <v>1</v>
      </c>
      <c r="N84">
        <f t="shared" si="123"/>
        <v>2.8400000333786011</v>
      </c>
      <c r="O84" s="1">
        <v>22.348316192626953</v>
      </c>
      <c r="P84" s="1">
        <v>20.552106857299805</v>
      </c>
      <c r="Q84" s="1">
        <v>23.096511840820313</v>
      </c>
      <c r="R84" s="1">
        <v>400.62765502929687</v>
      </c>
      <c r="S84" s="1">
        <v>369.57650756835937</v>
      </c>
      <c r="T84" s="1">
        <v>4.9561796188354492</v>
      </c>
      <c r="U84" s="1">
        <v>14.53211498260498</v>
      </c>
      <c r="V84" s="1">
        <v>12.509738922119141</v>
      </c>
      <c r="W84" s="1">
        <v>36.680057525634766</v>
      </c>
      <c r="X84" s="1">
        <v>499.99017333984375</v>
      </c>
      <c r="Y84" s="1">
        <v>1499.171630859375</v>
      </c>
      <c r="Z84" s="1">
        <v>51.300838470458984</v>
      </c>
      <c r="AA84" s="1">
        <v>68.412399291992188</v>
      </c>
      <c r="AB84" s="1">
        <v>-0.48494839668273926</v>
      </c>
      <c r="AC84" s="1">
        <v>0.17636856436729431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124"/>
        <v>0.83331695556640617</v>
      </c>
      <c r="AL84">
        <f t="shared" si="125"/>
        <v>8.0974625610415064E-3</v>
      </c>
      <c r="AM84">
        <f t="shared" si="126"/>
        <v>293.70210685729978</v>
      </c>
      <c r="AN84">
        <f t="shared" si="127"/>
        <v>295.49831619262693</v>
      </c>
      <c r="AO84">
        <f t="shared" si="128"/>
        <v>239.86745557604445</v>
      </c>
      <c r="AP84">
        <f t="shared" si="129"/>
        <v>-1.1613100148808104</v>
      </c>
      <c r="AQ84">
        <f t="shared" si="130"/>
        <v>2.4280546085963119</v>
      </c>
      <c r="AR84">
        <f t="shared" si="131"/>
        <v>35.491440641236515</v>
      </c>
      <c r="AS84">
        <f t="shared" si="132"/>
        <v>20.959325658631535</v>
      </c>
      <c r="AT84">
        <f t="shared" si="133"/>
        <v>21.450211524963379</v>
      </c>
      <c r="AU84">
        <f t="shared" si="134"/>
        <v>2.5658295284922024</v>
      </c>
      <c r="AV84">
        <f t="shared" si="135"/>
        <v>0.37667865632752717</v>
      </c>
      <c r="AW84">
        <f t="shared" si="136"/>
        <v>0.99417685274711398</v>
      </c>
      <c r="AX84">
        <f t="shared" si="137"/>
        <v>1.5716526757450884</v>
      </c>
      <c r="AY84">
        <f t="shared" si="138"/>
        <v>0.24000001022018413</v>
      </c>
      <c r="AZ84">
        <f t="shared" si="139"/>
        <v>18.030140553350851</v>
      </c>
      <c r="BA84">
        <f t="shared" si="140"/>
        <v>0.71311559372048516</v>
      </c>
      <c r="BB84">
        <f t="shared" si="141"/>
        <v>47.463995741170159</v>
      </c>
      <c r="BC84">
        <f t="shared" si="142"/>
        <v>358.69911289234693</v>
      </c>
      <c r="BD84">
        <f t="shared" si="143"/>
        <v>3.0279134505206022E-2</v>
      </c>
    </row>
    <row r="85" spans="1:114" x14ac:dyDescent="0.25">
      <c r="A85" s="1">
        <v>64</v>
      </c>
      <c r="B85" s="1" t="s">
        <v>113</v>
      </c>
      <c r="C85" s="1">
        <v>1723.0000141486526</v>
      </c>
      <c r="D85" s="1">
        <v>0</v>
      </c>
      <c r="E85">
        <f t="shared" si="116"/>
        <v>22.871098988164235</v>
      </c>
      <c r="F85">
        <f t="shared" si="117"/>
        <v>0.43404209838835223</v>
      </c>
      <c r="G85">
        <f t="shared" si="118"/>
        <v>263.58497602479815</v>
      </c>
      <c r="H85">
        <f t="shared" si="119"/>
        <v>8.0949637969276935</v>
      </c>
      <c r="I85">
        <f t="shared" si="120"/>
        <v>1.4341093567765717</v>
      </c>
      <c r="J85">
        <f t="shared" si="121"/>
        <v>20.552169799804688</v>
      </c>
      <c r="K85" s="1">
        <v>6</v>
      </c>
      <c r="L85">
        <f t="shared" si="122"/>
        <v>1.4200000166893005</v>
      </c>
      <c r="M85" s="1">
        <v>1</v>
      </c>
      <c r="N85">
        <f t="shared" si="123"/>
        <v>2.8400000333786011</v>
      </c>
      <c r="O85" s="1">
        <v>22.348834991455078</v>
      </c>
      <c r="P85" s="1">
        <v>20.552169799804688</v>
      </c>
      <c r="Q85" s="1">
        <v>23.096164703369141</v>
      </c>
      <c r="R85" s="1">
        <v>400.6492919921875</v>
      </c>
      <c r="S85" s="1">
        <v>369.61077880859375</v>
      </c>
      <c r="T85" s="1">
        <v>4.9552288055419922</v>
      </c>
      <c r="U85" s="1">
        <v>14.528919219970703</v>
      </c>
      <c r="V85" s="1">
        <v>12.506897926330566</v>
      </c>
      <c r="W85" s="1">
        <v>36.670703887939453</v>
      </c>
      <c r="X85" s="1">
        <v>499.9547119140625</v>
      </c>
      <c r="Y85" s="1">
        <v>1499.1881103515625</v>
      </c>
      <c r="Z85" s="1">
        <v>51.286720275878906</v>
      </c>
      <c r="AA85" s="1">
        <v>68.412155151367188</v>
      </c>
      <c r="AB85" s="1">
        <v>-0.48494839668273926</v>
      </c>
      <c r="AC85" s="1">
        <v>0.17636856436729431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4"/>
        <v>0.83325785319010404</v>
      </c>
      <c r="AL85">
        <f t="shared" si="125"/>
        <v>8.0949637969276941E-3</v>
      </c>
      <c r="AM85">
        <f t="shared" si="126"/>
        <v>293.70216979980466</v>
      </c>
      <c r="AN85">
        <f t="shared" si="127"/>
        <v>295.49883499145506</v>
      </c>
      <c r="AO85">
        <f t="shared" si="128"/>
        <v>239.87009229473551</v>
      </c>
      <c r="AP85">
        <f t="shared" si="129"/>
        <v>-1.1599046020668955</v>
      </c>
      <c r="AQ85">
        <f t="shared" si="130"/>
        <v>2.4280640326348881</v>
      </c>
      <c r="AR85">
        <f t="shared" si="131"/>
        <v>35.491705052451692</v>
      </c>
      <c r="AS85">
        <f t="shared" si="132"/>
        <v>20.962785832480989</v>
      </c>
      <c r="AT85">
        <f t="shared" si="133"/>
        <v>21.450502395629883</v>
      </c>
      <c r="AU85">
        <f t="shared" si="134"/>
        <v>2.5658752359646848</v>
      </c>
      <c r="AV85">
        <f t="shared" si="135"/>
        <v>0.37650082812018637</v>
      </c>
      <c r="AW85">
        <f t="shared" si="136"/>
        <v>0.99395467585831643</v>
      </c>
      <c r="AX85">
        <f t="shared" si="137"/>
        <v>1.5719205601063684</v>
      </c>
      <c r="AY85">
        <f t="shared" si="138"/>
        <v>0.23988450618856086</v>
      </c>
      <c r="AZ85">
        <f t="shared" si="139"/>
        <v>18.032416275377891</v>
      </c>
      <c r="BA85">
        <f t="shared" si="140"/>
        <v>0.71314201624324924</v>
      </c>
      <c r="BB85">
        <f t="shared" si="141"/>
        <v>47.451999830182054</v>
      </c>
      <c r="BC85">
        <f t="shared" si="142"/>
        <v>358.73895371312352</v>
      </c>
      <c r="BD85">
        <f t="shared" si="143"/>
        <v>3.0252621692438864E-2</v>
      </c>
    </row>
    <row r="86" spans="1:114" x14ac:dyDescent="0.25">
      <c r="A86" s="1">
        <v>65</v>
      </c>
      <c r="B86" s="1" t="s">
        <v>113</v>
      </c>
      <c r="C86" s="1">
        <v>1723.0000141486526</v>
      </c>
      <c r="D86" s="1">
        <v>0</v>
      </c>
      <c r="E86">
        <f t="shared" si="116"/>
        <v>22.871098988164235</v>
      </c>
      <c r="F86">
        <f t="shared" si="117"/>
        <v>0.43404209838835223</v>
      </c>
      <c r="G86">
        <f t="shared" si="118"/>
        <v>263.58497602479815</v>
      </c>
      <c r="H86">
        <f t="shared" si="119"/>
        <v>8.0949637969276935</v>
      </c>
      <c r="I86">
        <f t="shared" si="120"/>
        <v>1.4341093567765717</v>
      </c>
      <c r="J86">
        <f t="shared" si="121"/>
        <v>20.552169799804688</v>
      </c>
      <c r="K86" s="1">
        <v>6</v>
      </c>
      <c r="L86">
        <f t="shared" si="122"/>
        <v>1.4200000166893005</v>
      </c>
      <c r="M86" s="1">
        <v>1</v>
      </c>
      <c r="N86">
        <f t="shared" si="123"/>
        <v>2.8400000333786011</v>
      </c>
      <c r="O86" s="1">
        <v>22.348834991455078</v>
      </c>
      <c r="P86" s="1">
        <v>20.552169799804688</v>
      </c>
      <c r="Q86" s="1">
        <v>23.096164703369141</v>
      </c>
      <c r="R86" s="1">
        <v>400.6492919921875</v>
      </c>
      <c r="S86" s="1">
        <v>369.61077880859375</v>
      </c>
      <c r="T86" s="1">
        <v>4.9552288055419922</v>
      </c>
      <c r="U86" s="1">
        <v>14.528919219970703</v>
      </c>
      <c r="V86" s="1">
        <v>12.506897926330566</v>
      </c>
      <c r="W86" s="1">
        <v>36.670703887939453</v>
      </c>
      <c r="X86" s="1">
        <v>499.9547119140625</v>
      </c>
      <c r="Y86" s="1">
        <v>1499.1881103515625</v>
      </c>
      <c r="Z86" s="1">
        <v>51.286720275878906</v>
      </c>
      <c r="AA86" s="1">
        <v>68.412155151367188</v>
      </c>
      <c r="AB86" s="1">
        <v>-0.48494839668273926</v>
      </c>
      <c r="AC86" s="1">
        <v>0.17636856436729431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0.83325785319010404</v>
      </c>
      <c r="AL86">
        <f t="shared" si="125"/>
        <v>8.0949637969276941E-3</v>
      </c>
      <c r="AM86">
        <f t="shared" si="126"/>
        <v>293.70216979980466</v>
      </c>
      <c r="AN86">
        <f t="shared" si="127"/>
        <v>295.49883499145506</v>
      </c>
      <c r="AO86">
        <f t="shared" si="128"/>
        <v>239.87009229473551</v>
      </c>
      <c r="AP86">
        <f t="shared" si="129"/>
        <v>-1.1599046020668955</v>
      </c>
      <c r="AQ86">
        <f t="shared" si="130"/>
        <v>2.4280640326348881</v>
      </c>
      <c r="AR86">
        <f t="shared" si="131"/>
        <v>35.491705052451692</v>
      </c>
      <c r="AS86">
        <f t="shared" si="132"/>
        <v>20.962785832480989</v>
      </c>
      <c r="AT86">
        <f t="shared" si="133"/>
        <v>21.450502395629883</v>
      </c>
      <c r="AU86">
        <f t="shared" si="134"/>
        <v>2.5658752359646848</v>
      </c>
      <c r="AV86">
        <f t="shared" si="135"/>
        <v>0.37650082812018637</v>
      </c>
      <c r="AW86">
        <f t="shared" si="136"/>
        <v>0.99395467585831643</v>
      </c>
      <c r="AX86">
        <f t="shared" si="137"/>
        <v>1.5719205601063684</v>
      </c>
      <c r="AY86">
        <f t="shared" si="138"/>
        <v>0.23988450618856086</v>
      </c>
      <c r="AZ86">
        <f t="shared" si="139"/>
        <v>18.032416275377891</v>
      </c>
      <c r="BA86">
        <f t="shared" si="140"/>
        <v>0.71314201624324924</v>
      </c>
      <c r="BB86">
        <f t="shared" si="141"/>
        <v>47.451999830182054</v>
      </c>
      <c r="BC86">
        <f t="shared" si="142"/>
        <v>358.73895371312352</v>
      </c>
      <c r="BD86">
        <f t="shared" si="143"/>
        <v>3.0252621692438864E-2</v>
      </c>
    </row>
    <row r="87" spans="1:114" x14ac:dyDescent="0.25">
      <c r="A87" s="1">
        <v>66</v>
      </c>
      <c r="B87" s="1" t="s">
        <v>114</v>
      </c>
      <c r="C87" s="1">
        <v>1723.5000141374767</v>
      </c>
      <c r="D87" s="1">
        <v>0</v>
      </c>
      <c r="E87">
        <f t="shared" si="116"/>
        <v>22.911495292537406</v>
      </c>
      <c r="F87">
        <f t="shared" si="117"/>
        <v>0.43372019126271949</v>
      </c>
      <c r="G87">
        <f t="shared" si="118"/>
        <v>263.34595873841005</v>
      </c>
      <c r="H87">
        <f t="shared" si="119"/>
        <v>8.0920144509608267</v>
      </c>
      <c r="I87">
        <f t="shared" si="120"/>
        <v>1.4345099180847867</v>
      </c>
      <c r="J87">
        <f t="shared" si="121"/>
        <v>20.552961349487305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22.349658966064453</v>
      </c>
      <c r="P87" s="1">
        <v>20.552961349487305</v>
      </c>
      <c r="Q87" s="1">
        <v>23.09698486328125</v>
      </c>
      <c r="R87" s="1">
        <v>400.68875122070313</v>
      </c>
      <c r="S87" s="1">
        <v>369.60177612304687</v>
      </c>
      <c r="T87" s="1">
        <v>4.9541463851928711</v>
      </c>
      <c r="U87" s="1">
        <v>14.524812698364258</v>
      </c>
      <c r="V87" s="1">
        <v>12.503525733947754</v>
      </c>
      <c r="W87" s="1">
        <v>36.658458709716797</v>
      </c>
      <c r="X87" s="1">
        <v>499.93255615234375</v>
      </c>
      <c r="Y87" s="1">
        <v>1499.1798095703125</v>
      </c>
      <c r="Z87" s="1">
        <v>51.285446166992188</v>
      </c>
      <c r="AA87" s="1">
        <v>68.412078857421875</v>
      </c>
      <c r="AB87" s="1">
        <v>-0.48494839668273926</v>
      </c>
      <c r="AC87" s="1">
        <v>0.17636856436729431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0.83322092692057281</v>
      </c>
      <c r="AL87">
        <f t="shared" si="125"/>
        <v>8.0920144509608275E-3</v>
      </c>
      <c r="AM87">
        <f t="shared" si="126"/>
        <v>293.70296134948728</v>
      </c>
      <c r="AN87">
        <f t="shared" si="127"/>
        <v>295.49965896606443</v>
      </c>
      <c r="AO87">
        <f t="shared" si="128"/>
        <v>239.8687641697652</v>
      </c>
      <c r="AP87">
        <f t="shared" si="129"/>
        <v>-1.1583628607785006</v>
      </c>
      <c r="AQ87">
        <f t="shared" si="130"/>
        <v>2.428182549794565</v>
      </c>
      <c r="AR87">
        <f t="shared" si="131"/>
        <v>35.49347703429914</v>
      </c>
      <c r="AS87">
        <f t="shared" si="132"/>
        <v>20.968664335934882</v>
      </c>
      <c r="AT87">
        <f t="shared" si="133"/>
        <v>21.451310157775879</v>
      </c>
      <c r="AU87">
        <f t="shared" si="134"/>
        <v>2.5660021716025314</v>
      </c>
      <c r="AV87">
        <f t="shared" si="135"/>
        <v>0.3762585905758189</v>
      </c>
      <c r="AW87">
        <f t="shared" si="136"/>
        <v>0.99367263170977826</v>
      </c>
      <c r="AX87">
        <f t="shared" si="137"/>
        <v>1.572329539892753</v>
      </c>
      <c r="AY87">
        <f t="shared" si="138"/>
        <v>0.23972717003277491</v>
      </c>
      <c r="AZ87">
        <f t="shared" si="139"/>
        <v>18.016044495995477</v>
      </c>
      <c r="BA87">
        <f t="shared" si="140"/>
        <v>0.71251269812820806</v>
      </c>
      <c r="BB87">
        <f t="shared" si="141"/>
        <v>47.434782832086277</v>
      </c>
      <c r="BC87">
        <f t="shared" si="142"/>
        <v>358.71074855917425</v>
      </c>
      <c r="BD87">
        <f t="shared" si="143"/>
        <v>3.0297441822560722E-2</v>
      </c>
    </row>
    <row r="88" spans="1:114" x14ac:dyDescent="0.25">
      <c r="A88" s="1">
        <v>67</v>
      </c>
      <c r="B88" s="1" t="s">
        <v>114</v>
      </c>
      <c r="C88" s="1">
        <v>1724.0000141263008</v>
      </c>
      <c r="D88" s="1">
        <v>0</v>
      </c>
      <c r="E88">
        <f t="shared" si="116"/>
        <v>22.916548502723483</v>
      </c>
      <c r="F88">
        <f t="shared" si="117"/>
        <v>0.4336760311904605</v>
      </c>
      <c r="G88">
        <f t="shared" si="118"/>
        <v>263.32970906681817</v>
      </c>
      <c r="H88">
        <f t="shared" si="119"/>
        <v>8.0914051948855548</v>
      </c>
      <c r="I88">
        <f t="shared" si="120"/>
        <v>1.4345232760414417</v>
      </c>
      <c r="J88">
        <f t="shared" si="121"/>
        <v>20.552322387695313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22.351146697998047</v>
      </c>
      <c r="P88" s="1">
        <v>20.552322387695313</v>
      </c>
      <c r="Q88" s="1">
        <v>23.096643447875977</v>
      </c>
      <c r="R88" s="1">
        <v>400.70742797851562</v>
      </c>
      <c r="S88" s="1">
        <v>369.61532592773437</v>
      </c>
      <c r="T88" s="1">
        <v>4.9535789489746094</v>
      </c>
      <c r="U88" s="1">
        <v>14.523293495178223</v>
      </c>
      <c r="V88" s="1">
        <v>12.500898361206055</v>
      </c>
      <c r="W88" s="1">
        <v>36.651123046875</v>
      </c>
      <c r="X88" s="1">
        <v>499.94540405273438</v>
      </c>
      <c r="Y88" s="1">
        <v>1499.25244140625</v>
      </c>
      <c r="Z88" s="1">
        <v>51.374320983886719</v>
      </c>
      <c r="AA88" s="1">
        <v>68.411727905273438</v>
      </c>
      <c r="AB88" s="1">
        <v>-0.48494839668273926</v>
      </c>
      <c r="AC88" s="1">
        <v>0.17636856436729431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0.83324234008789044</v>
      </c>
      <c r="AL88">
        <f t="shared" si="125"/>
        <v>8.091405194885555E-3</v>
      </c>
      <c r="AM88">
        <f t="shared" si="126"/>
        <v>293.70232238769529</v>
      </c>
      <c r="AN88">
        <f t="shared" si="127"/>
        <v>295.50114669799802</v>
      </c>
      <c r="AO88">
        <f t="shared" si="128"/>
        <v>239.88038526325545</v>
      </c>
      <c r="AP88">
        <f t="shared" si="129"/>
        <v>-1.1576248288893858</v>
      </c>
      <c r="AQ88">
        <f t="shared" si="130"/>
        <v>2.4280868789220018</v>
      </c>
      <c r="AR88">
        <f t="shared" si="131"/>
        <v>35.492260658641186</v>
      </c>
      <c r="AS88">
        <f t="shared" si="132"/>
        <v>20.968967163462963</v>
      </c>
      <c r="AT88">
        <f t="shared" si="133"/>
        <v>21.45173454284668</v>
      </c>
      <c r="AU88">
        <f t="shared" si="134"/>
        <v>2.5660688637216253</v>
      </c>
      <c r="AV88">
        <f t="shared" si="135"/>
        <v>0.37622535607185587</v>
      </c>
      <c r="AW88">
        <f t="shared" si="136"/>
        <v>0.99356360288056023</v>
      </c>
      <c r="AX88">
        <f t="shared" si="137"/>
        <v>1.5725052608410652</v>
      </c>
      <c r="AY88">
        <f t="shared" si="138"/>
        <v>0.23970558413542084</v>
      </c>
      <c r="AZ88">
        <f t="shared" si="139"/>
        <v>18.014840406053981</v>
      </c>
      <c r="BA88">
        <f t="shared" si="140"/>
        <v>0.71244261423917055</v>
      </c>
      <c r="BB88">
        <f t="shared" si="141"/>
        <v>47.431586807994776</v>
      </c>
      <c r="BC88">
        <f t="shared" si="142"/>
        <v>358.72189630975225</v>
      </c>
      <c r="BD88">
        <f t="shared" si="143"/>
        <v>3.0301140544483712E-2</v>
      </c>
    </row>
    <row r="89" spans="1:114" x14ac:dyDescent="0.25">
      <c r="A89" s="1">
        <v>68</v>
      </c>
      <c r="B89" s="1" t="s">
        <v>115</v>
      </c>
      <c r="C89" s="1">
        <v>1724.5000141151249</v>
      </c>
      <c r="D89" s="1">
        <v>0</v>
      </c>
      <c r="E89">
        <f t="shared" si="116"/>
        <v>22.895478492700335</v>
      </c>
      <c r="F89">
        <f t="shared" si="117"/>
        <v>0.43343439564668435</v>
      </c>
      <c r="G89">
        <f t="shared" si="118"/>
        <v>263.4113156377062</v>
      </c>
      <c r="H89">
        <f t="shared" si="119"/>
        <v>8.0887862862514535</v>
      </c>
      <c r="I89">
        <f t="shared" si="120"/>
        <v>1.4347561127781296</v>
      </c>
      <c r="J89">
        <f t="shared" si="121"/>
        <v>20.552753448486328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22.351282119750977</v>
      </c>
      <c r="P89" s="1">
        <v>20.552753448486328</v>
      </c>
      <c r="Q89" s="1">
        <v>23.096269607543945</v>
      </c>
      <c r="R89" s="1">
        <v>400.72683715820313</v>
      </c>
      <c r="S89" s="1">
        <v>369.66006469726562</v>
      </c>
      <c r="T89" s="1">
        <v>4.9539570808410645</v>
      </c>
      <c r="U89" s="1">
        <v>14.520809173583984</v>
      </c>
      <c r="V89" s="1">
        <v>12.501770973205566</v>
      </c>
      <c r="W89" s="1">
        <v>36.644611358642578</v>
      </c>
      <c r="X89" s="1">
        <v>499.93438720703125</v>
      </c>
      <c r="Y89" s="1">
        <v>1499.2705078125</v>
      </c>
      <c r="Z89" s="1">
        <v>51.410537719726563</v>
      </c>
      <c r="AA89" s="1">
        <v>68.411842346191406</v>
      </c>
      <c r="AB89" s="1">
        <v>-0.48494839668273926</v>
      </c>
      <c r="AC89" s="1">
        <v>0.17636856436729431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0.83322397867838538</v>
      </c>
      <c r="AL89">
        <f t="shared" si="125"/>
        <v>8.0887862862514537E-3</v>
      </c>
      <c r="AM89">
        <f t="shared" si="126"/>
        <v>293.70275344848631</v>
      </c>
      <c r="AN89">
        <f t="shared" si="127"/>
        <v>295.50128211975095</v>
      </c>
      <c r="AO89">
        <f t="shared" si="128"/>
        <v>239.88327588819084</v>
      </c>
      <c r="AP89">
        <f t="shared" si="129"/>
        <v>-1.1562513796713478</v>
      </c>
      <c r="AQ89">
        <f t="shared" si="130"/>
        <v>2.4281514207004871</v>
      </c>
      <c r="AR89">
        <f t="shared" si="131"/>
        <v>35.493144716276831</v>
      </c>
      <c r="AS89">
        <f t="shared" si="132"/>
        <v>20.972335542692846</v>
      </c>
      <c r="AT89">
        <f t="shared" si="133"/>
        <v>21.452017784118652</v>
      </c>
      <c r="AU89">
        <f t="shared" si="134"/>
        <v>2.566113375935466</v>
      </c>
      <c r="AV89">
        <f t="shared" si="135"/>
        <v>0.37604348728944981</v>
      </c>
      <c r="AW89">
        <f t="shared" si="136"/>
        <v>0.99339530792235742</v>
      </c>
      <c r="AX89">
        <f t="shared" si="137"/>
        <v>1.5727180680131085</v>
      </c>
      <c r="AY89">
        <f t="shared" si="138"/>
        <v>0.23958746119605187</v>
      </c>
      <c r="AZ89">
        <f t="shared" si="139"/>
        <v>18.020453397609622</v>
      </c>
      <c r="BA89">
        <f t="shared" si="140"/>
        <v>0.71257715072204997</v>
      </c>
      <c r="BB89">
        <f t="shared" si="141"/>
        <v>47.4206141571335</v>
      </c>
      <c r="BC89">
        <f t="shared" si="142"/>
        <v>358.77665075294436</v>
      </c>
      <c r="BD89">
        <f t="shared" si="143"/>
        <v>3.0261658590846327E-2</v>
      </c>
    </row>
    <row r="90" spans="1:114" x14ac:dyDescent="0.25">
      <c r="A90" s="1">
        <v>69</v>
      </c>
      <c r="B90" s="1" t="s">
        <v>115</v>
      </c>
      <c r="C90" s="1">
        <v>1725.0000141039491</v>
      </c>
      <c r="D90" s="1">
        <v>0</v>
      </c>
      <c r="E90">
        <f t="shared" si="116"/>
        <v>22.897847920888886</v>
      </c>
      <c r="F90">
        <f t="shared" si="117"/>
        <v>0.43320436243620092</v>
      </c>
      <c r="G90">
        <f t="shared" si="118"/>
        <v>263.37319066292309</v>
      </c>
      <c r="H90">
        <f t="shared" si="119"/>
        <v>8.0879299524476824</v>
      </c>
      <c r="I90">
        <f t="shared" si="120"/>
        <v>1.4352583844838762</v>
      </c>
      <c r="J90">
        <f t="shared" si="121"/>
        <v>20.555709838867188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22.352226257324219</v>
      </c>
      <c r="P90" s="1">
        <v>20.555709838867188</v>
      </c>
      <c r="Q90" s="1">
        <v>23.09619140625</v>
      </c>
      <c r="R90" s="1">
        <v>400.75064086914063</v>
      </c>
      <c r="S90" s="1">
        <v>369.6802978515625</v>
      </c>
      <c r="T90" s="1">
        <v>4.9538364410400391</v>
      </c>
      <c r="U90" s="1">
        <v>14.519964218139648</v>
      </c>
      <c r="V90" s="1">
        <v>12.500726699829102</v>
      </c>
      <c r="W90" s="1">
        <v>36.640312194824219</v>
      </c>
      <c r="X90" s="1">
        <v>499.91973876953125</v>
      </c>
      <c r="Y90" s="1">
        <v>1499.2679443359375</v>
      </c>
      <c r="Z90" s="1">
        <v>51.499195098876953</v>
      </c>
      <c r="AA90" s="1">
        <v>68.411720275878906</v>
      </c>
      <c r="AB90" s="1">
        <v>-0.48494839668273926</v>
      </c>
      <c r="AC90" s="1">
        <v>0.17636856436729431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0.8331995646158854</v>
      </c>
      <c r="AL90">
        <f t="shared" si="125"/>
        <v>8.0879299524476821E-3</v>
      </c>
      <c r="AM90">
        <f t="shared" si="126"/>
        <v>293.70570983886716</v>
      </c>
      <c r="AN90">
        <f t="shared" si="127"/>
        <v>295.5022262573242</v>
      </c>
      <c r="AO90">
        <f t="shared" si="128"/>
        <v>239.88286573195001</v>
      </c>
      <c r="AP90">
        <f t="shared" si="129"/>
        <v>-1.156061204373066</v>
      </c>
      <c r="AQ90">
        <f t="shared" si="130"/>
        <v>2.4285941149910166</v>
      </c>
      <c r="AR90">
        <f t="shared" si="131"/>
        <v>35.49967907834219</v>
      </c>
      <c r="AS90">
        <f t="shared" si="132"/>
        <v>20.979714860202542</v>
      </c>
      <c r="AT90">
        <f t="shared" si="133"/>
        <v>21.453968048095703</v>
      </c>
      <c r="AU90">
        <f t="shared" si="134"/>
        <v>2.5664198841116117</v>
      </c>
      <c r="AV90">
        <f t="shared" si="135"/>
        <v>0.37587032614023674</v>
      </c>
      <c r="AW90">
        <f t="shared" si="136"/>
        <v>0.99333573050714041</v>
      </c>
      <c r="AX90">
        <f t="shared" si="137"/>
        <v>1.5730841536044713</v>
      </c>
      <c r="AY90">
        <f t="shared" si="138"/>
        <v>0.23947499588473767</v>
      </c>
      <c r="AZ90">
        <f t="shared" si="139"/>
        <v>18.017813047797617</v>
      </c>
      <c r="BA90">
        <f t="shared" si="140"/>
        <v>0.71243502072884379</v>
      </c>
      <c r="BB90">
        <f t="shared" si="141"/>
        <v>47.407945970975341</v>
      </c>
      <c r="BC90">
        <f t="shared" si="142"/>
        <v>358.79575759455923</v>
      </c>
      <c r="BD90">
        <f t="shared" si="143"/>
        <v>3.0255093994499653E-2</v>
      </c>
    </row>
    <row r="91" spans="1:114" x14ac:dyDescent="0.25">
      <c r="A91" s="1">
        <v>70</v>
      </c>
      <c r="B91" s="1" t="s">
        <v>116</v>
      </c>
      <c r="C91" s="1">
        <v>1725.5000140927732</v>
      </c>
      <c r="D91" s="1">
        <v>0</v>
      </c>
      <c r="E91">
        <f t="shared" si="116"/>
        <v>22.927057151723535</v>
      </c>
      <c r="F91">
        <f t="shared" si="117"/>
        <v>0.43286260126084369</v>
      </c>
      <c r="G91">
        <f t="shared" si="118"/>
        <v>263.19196717430765</v>
      </c>
      <c r="H91">
        <f t="shared" si="119"/>
        <v>8.0854509774135863</v>
      </c>
      <c r="I91">
        <f t="shared" si="120"/>
        <v>1.4358147760920876</v>
      </c>
      <c r="J91">
        <f t="shared" si="121"/>
        <v>20.558355331420898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22.352327346801758</v>
      </c>
      <c r="P91" s="1">
        <v>20.558355331420898</v>
      </c>
      <c r="Q91" s="1">
        <v>23.095695495605469</v>
      </c>
      <c r="R91" s="1">
        <v>400.7945556640625</v>
      </c>
      <c r="S91" s="1">
        <v>369.68917846679687</v>
      </c>
      <c r="T91" s="1">
        <v>4.9539408683776855</v>
      </c>
      <c r="U91" s="1">
        <v>14.517465591430664</v>
      </c>
      <c r="V91" s="1">
        <v>12.501049041748047</v>
      </c>
      <c r="W91" s="1">
        <v>36.634178161621094</v>
      </c>
      <c r="X91" s="1">
        <v>499.90380859375</v>
      </c>
      <c r="Y91" s="1">
        <v>1499.3536376953125</v>
      </c>
      <c r="Z91" s="1">
        <v>51.518520355224609</v>
      </c>
      <c r="AA91" s="1">
        <v>68.412460327148438</v>
      </c>
      <c r="AB91" s="1">
        <v>-0.48494839668273926</v>
      </c>
      <c r="AC91" s="1">
        <v>0.17636856436729431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0.83317301432291657</v>
      </c>
      <c r="AL91">
        <f t="shared" si="125"/>
        <v>8.0854509774135868E-3</v>
      </c>
      <c r="AM91">
        <f t="shared" si="126"/>
        <v>293.70835533142088</v>
      </c>
      <c r="AN91">
        <f t="shared" si="127"/>
        <v>295.50232734680174</v>
      </c>
      <c r="AO91">
        <f t="shared" si="128"/>
        <v>239.89657666914354</v>
      </c>
      <c r="AP91">
        <f t="shared" si="129"/>
        <v>-1.154921649224621</v>
      </c>
      <c r="AQ91">
        <f t="shared" si="130"/>
        <v>2.4289903149165806</v>
      </c>
      <c r="AR91">
        <f t="shared" si="131"/>
        <v>35.505086402406043</v>
      </c>
      <c r="AS91">
        <f t="shared" si="132"/>
        <v>20.987620810975379</v>
      </c>
      <c r="AT91">
        <f t="shared" si="133"/>
        <v>21.455341339111328</v>
      </c>
      <c r="AU91">
        <f t="shared" si="134"/>
        <v>2.5666357330619944</v>
      </c>
      <c r="AV91">
        <f t="shared" si="135"/>
        <v>0.37561301504625272</v>
      </c>
      <c r="AW91">
        <f t="shared" si="136"/>
        <v>0.99317553882449283</v>
      </c>
      <c r="AX91">
        <f t="shared" si="137"/>
        <v>1.5734601942375015</v>
      </c>
      <c r="AY91">
        <f t="shared" si="138"/>
        <v>0.23930788028367994</v>
      </c>
      <c r="AZ91">
        <f t="shared" si="139"/>
        <v>18.005610012736476</v>
      </c>
      <c r="BA91">
        <f t="shared" si="140"/>
        <v>0.71192770171374076</v>
      </c>
      <c r="BB91">
        <f t="shared" si="141"/>
        <v>47.390568420665687</v>
      </c>
      <c r="BC91">
        <f t="shared" si="142"/>
        <v>358.79075354036991</v>
      </c>
      <c r="BD91">
        <f t="shared" si="143"/>
        <v>3.0283006457439667E-2</v>
      </c>
    </row>
    <row r="92" spans="1:114" x14ac:dyDescent="0.25">
      <c r="A92" s="1">
        <v>71</v>
      </c>
      <c r="B92" s="1" t="s">
        <v>116</v>
      </c>
      <c r="C92" s="1">
        <v>1726.0000140815973</v>
      </c>
      <c r="D92" s="1">
        <v>0</v>
      </c>
      <c r="E92">
        <f t="shared" si="116"/>
        <v>22.957953095056322</v>
      </c>
      <c r="F92">
        <f t="shared" si="117"/>
        <v>0.43268417812528559</v>
      </c>
      <c r="G92">
        <f t="shared" si="118"/>
        <v>263.03444197124543</v>
      </c>
      <c r="H92">
        <f t="shared" si="119"/>
        <v>8.0851253374766863</v>
      </c>
      <c r="I92">
        <f t="shared" si="120"/>
        <v>1.4362582403576751</v>
      </c>
      <c r="J92">
        <f t="shared" si="121"/>
        <v>20.560642242431641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22.352703094482422</v>
      </c>
      <c r="P92" s="1">
        <v>20.560642242431641</v>
      </c>
      <c r="Q92" s="1">
        <v>23.095745086669922</v>
      </c>
      <c r="R92" s="1">
        <v>400.84039306640625</v>
      </c>
      <c r="S92" s="1">
        <v>369.69668579101562</v>
      </c>
      <c r="T92" s="1">
        <v>4.9525294303894043</v>
      </c>
      <c r="U92" s="1">
        <v>14.516087532043457</v>
      </c>
      <c r="V92" s="1">
        <v>12.49711799621582</v>
      </c>
      <c r="W92" s="1">
        <v>36.629615783691406</v>
      </c>
      <c r="X92" s="1">
        <v>499.88262939453125</v>
      </c>
      <c r="Y92" s="1">
        <v>1499.3338623046875</v>
      </c>
      <c r="Z92" s="1">
        <v>51.607173919677734</v>
      </c>
      <c r="AA92" s="1">
        <v>68.412002563476563</v>
      </c>
      <c r="AB92" s="1">
        <v>-0.48494839668273926</v>
      </c>
      <c r="AC92" s="1">
        <v>0.17636856436729431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0.83313771565755201</v>
      </c>
      <c r="AL92">
        <f t="shared" si="125"/>
        <v>8.0851253374766858E-3</v>
      </c>
      <c r="AM92">
        <f t="shared" si="126"/>
        <v>293.71064224243162</v>
      </c>
      <c r="AN92">
        <f t="shared" si="127"/>
        <v>295.5027030944824</v>
      </c>
      <c r="AO92">
        <f t="shared" si="128"/>
        <v>239.89341260671426</v>
      </c>
      <c r="AP92">
        <f t="shared" si="129"/>
        <v>-1.1550324828765441</v>
      </c>
      <c r="AQ92">
        <f t="shared" si="130"/>
        <v>2.4293328578114823</v>
      </c>
      <c r="AR92">
        <f t="shared" si="131"/>
        <v>35.510331035221611</v>
      </c>
      <c r="AS92">
        <f t="shared" si="132"/>
        <v>20.994243503178154</v>
      </c>
      <c r="AT92">
        <f t="shared" si="133"/>
        <v>21.456672668457031</v>
      </c>
      <c r="AU92">
        <f t="shared" si="134"/>
        <v>2.5668450018013025</v>
      </c>
      <c r="AV92">
        <f t="shared" si="135"/>
        <v>0.37547865938263753</v>
      </c>
      <c r="AW92">
        <f t="shared" si="136"/>
        <v>0.9930746174538071</v>
      </c>
      <c r="AX92">
        <f t="shared" si="137"/>
        <v>1.5737703843474953</v>
      </c>
      <c r="AY92">
        <f t="shared" si="138"/>
        <v>0.23922062219703005</v>
      </c>
      <c r="AZ92">
        <f t="shared" si="139"/>
        <v>17.99471291841947</v>
      </c>
      <c r="BA92">
        <f t="shared" si="140"/>
        <v>0.71148715171316179</v>
      </c>
      <c r="BB92">
        <f t="shared" si="141"/>
        <v>47.378766866657365</v>
      </c>
      <c r="BC92">
        <f t="shared" si="142"/>
        <v>358.78357441282492</v>
      </c>
      <c r="BD92">
        <f t="shared" si="143"/>
        <v>3.031687025267139E-2</v>
      </c>
    </row>
    <row r="93" spans="1:114" x14ac:dyDescent="0.25">
      <c r="A93" s="1">
        <v>72</v>
      </c>
      <c r="B93" s="1" t="s">
        <v>117</v>
      </c>
      <c r="C93" s="1">
        <v>1726.5000140704215</v>
      </c>
      <c r="D93" s="1">
        <v>0</v>
      </c>
      <c r="E93">
        <f t="shared" si="116"/>
        <v>22.953964343811162</v>
      </c>
      <c r="F93">
        <f t="shared" si="117"/>
        <v>0.43231243278070047</v>
      </c>
      <c r="G93">
        <f t="shared" si="118"/>
        <v>263.0070672936306</v>
      </c>
      <c r="H93">
        <f t="shared" si="119"/>
        <v>8.0819679933133219</v>
      </c>
      <c r="I93">
        <f t="shared" si="120"/>
        <v>1.4367662258861218</v>
      </c>
      <c r="J93">
        <f t="shared" si="121"/>
        <v>20.562339782714844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22.353239059448242</v>
      </c>
      <c r="P93" s="1">
        <v>20.562339782714844</v>
      </c>
      <c r="Q93" s="1">
        <v>23.095787048339844</v>
      </c>
      <c r="R93" s="1">
        <v>400.86932373046875</v>
      </c>
      <c r="S93" s="1">
        <v>369.72967529296875</v>
      </c>
      <c r="T93" s="1">
        <v>4.951988697052002</v>
      </c>
      <c r="U93" s="1">
        <v>14.51240348815918</v>
      </c>
      <c r="V93" s="1">
        <v>12.49532413482666</v>
      </c>
      <c r="W93" s="1">
        <v>36.619064331054687</v>
      </c>
      <c r="X93" s="1">
        <v>499.85357666015625</v>
      </c>
      <c r="Y93" s="1">
        <v>1499.325439453125</v>
      </c>
      <c r="Z93" s="1">
        <v>51.627288818359375</v>
      </c>
      <c r="AA93" s="1">
        <v>68.411888122558594</v>
      </c>
      <c r="AB93" s="1">
        <v>-0.48494839668273926</v>
      </c>
      <c r="AC93" s="1">
        <v>0.17636856436729431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0.83308929443359359</v>
      </c>
      <c r="AL93">
        <f t="shared" si="125"/>
        <v>8.0819679933133211E-3</v>
      </c>
      <c r="AM93">
        <f t="shared" si="126"/>
        <v>293.71233978271482</v>
      </c>
      <c r="AN93">
        <f t="shared" si="127"/>
        <v>295.50323905944822</v>
      </c>
      <c r="AO93">
        <f t="shared" si="128"/>
        <v>239.89206495049439</v>
      </c>
      <c r="AP93">
        <f t="shared" si="129"/>
        <v>-1.1535363526611468</v>
      </c>
      <c r="AQ93">
        <f t="shared" si="130"/>
        <v>2.4295871497074968</v>
      </c>
      <c r="AR93">
        <f t="shared" si="131"/>
        <v>35.514107509427859</v>
      </c>
      <c r="AS93">
        <f t="shared" si="132"/>
        <v>21.001704021268679</v>
      </c>
      <c r="AT93">
        <f t="shared" si="133"/>
        <v>21.457789421081543</v>
      </c>
      <c r="AU93">
        <f t="shared" si="134"/>
        <v>2.5670205532178549</v>
      </c>
      <c r="AV93">
        <f t="shared" si="135"/>
        <v>0.37519868173475457</v>
      </c>
      <c r="AW93">
        <f t="shared" si="136"/>
        <v>0.99282092382137488</v>
      </c>
      <c r="AX93">
        <f t="shared" si="137"/>
        <v>1.5741996293964799</v>
      </c>
      <c r="AY93">
        <f t="shared" si="138"/>
        <v>0.2390387929318453</v>
      </c>
      <c r="AZ93">
        <f t="shared" si="139"/>
        <v>17.992810063134097</v>
      </c>
      <c r="BA93">
        <f t="shared" si="140"/>
        <v>0.71134962884769093</v>
      </c>
      <c r="BB93">
        <f t="shared" si="141"/>
        <v>47.359683037159861</v>
      </c>
      <c r="BC93">
        <f t="shared" si="142"/>
        <v>358.81845997608707</v>
      </c>
      <c r="BD93">
        <f t="shared" si="143"/>
        <v>3.0296447842778587E-2</v>
      </c>
      <c r="BE93">
        <f>AVERAGE(E79:E93)</f>
        <v>22.898830371002578</v>
      </c>
      <c r="BF93">
        <f>AVERAGE(O79:O93)</f>
        <v>22.349042638142905</v>
      </c>
      <c r="BG93">
        <f>AVERAGE(P79:P93)</f>
        <v>20.553994115193685</v>
      </c>
      <c r="BH93" t="e">
        <f>AVERAGE(B79:B93)</f>
        <v>#DIV/0!</v>
      </c>
      <c r="BI93">
        <f t="shared" ref="BI93:DJ93" si="144">AVERAGE(C79:C93)</f>
        <v>1723.2666808093588</v>
      </c>
      <c r="BJ93">
        <f t="shared" si="144"/>
        <v>0</v>
      </c>
      <c r="BK93">
        <f t="shared" si="144"/>
        <v>22.898830371002578</v>
      </c>
      <c r="BL93">
        <f t="shared" si="144"/>
        <v>0.43385939018011865</v>
      </c>
      <c r="BM93">
        <f t="shared" si="144"/>
        <v>263.44271175959659</v>
      </c>
      <c r="BN93">
        <f t="shared" si="144"/>
        <v>8.0938136510650267</v>
      </c>
      <c r="BO93">
        <f t="shared" si="144"/>
        <v>1.4344323326223576</v>
      </c>
      <c r="BP93">
        <f t="shared" si="144"/>
        <v>20.553994115193685</v>
      </c>
      <c r="BQ93">
        <f t="shared" si="144"/>
        <v>6</v>
      </c>
      <c r="BR93">
        <f t="shared" si="144"/>
        <v>1.4200000166893005</v>
      </c>
      <c r="BS93">
        <f t="shared" si="144"/>
        <v>1</v>
      </c>
      <c r="BT93">
        <f t="shared" si="144"/>
        <v>2.8400000333786011</v>
      </c>
      <c r="BU93">
        <f t="shared" si="144"/>
        <v>22.349042638142905</v>
      </c>
      <c r="BV93">
        <f t="shared" si="144"/>
        <v>20.553994115193685</v>
      </c>
      <c r="BW93">
        <f t="shared" si="144"/>
        <v>23.096351496378581</v>
      </c>
      <c r="BX93">
        <f t="shared" si="144"/>
        <v>400.69318440755211</v>
      </c>
      <c r="BY93">
        <f t="shared" si="144"/>
        <v>369.62034098307294</v>
      </c>
      <c r="BZ93">
        <f t="shared" si="144"/>
        <v>4.9553736050923662</v>
      </c>
      <c r="CA93">
        <f t="shared" si="144"/>
        <v>14.528162193298339</v>
      </c>
      <c r="CB93">
        <f t="shared" si="144"/>
        <v>12.507133165995279</v>
      </c>
      <c r="CC93">
        <f t="shared" si="144"/>
        <v>36.668409983317055</v>
      </c>
      <c r="CD93">
        <f t="shared" si="144"/>
        <v>499.93113606770834</v>
      </c>
      <c r="CE93">
        <f t="shared" si="144"/>
        <v>1499.2131022135416</v>
      </c>
      <c r="CF93">
        <f t="shared" si="144"/>
        <v>51.353253428141279</v>
      </c>
      <c r="CG93">
        <f t="shared" si="144"/>
        <v>68.412294006347651</v>
      </c>
      <c r="CH93">
        <f t="shared" si="144"/>
        <v>-0.48494839668273926</v>
      </c>
      <c r="CI93">
        <f t="shared" si="144"/>
        <v>0.17636856436729431</v>
      </c>
      <c r="CJ93">
        <f t="shared" si="144"/>
        <v>1</v>
      </c>
      <c r="CK93">
        <f t="shared" si="144"/>
        <v>-0.21956524252891541</v>
      </c>
      <c r="CL93">
        <f t="shared" si="144"/>
        <v>2.737391471862793</v>
      </c>
      <c r="CM93">
        <f t="shared" si="144"/>
        <v>1</v>
      </c>
      <c r="CN93">
        <f t="shared" si="144"/>
        <v>0</v>
      </c>
      <c r="CO93">
        <f t="shared" si="144"/>
        <v>0.15999999642372131</v>
      </c>
      <c r="CP93">
        <f t="shared" si="144"/>
        <v>111115</v>
      </c>
      <c r="CQ93">
        <f t="shared" si="144"/>
        <v>0.83321856011284701</v>
      </c>
      <c r="CR93">
        <f t="shared" si="144"/>
        <v>8.0938136510650266E-3</v>
      </c>
      <c r="CS93">
        <f t="shared" si="144"/>
        <v>293.70399411519367</v>
      </c>
      <c r="CT93">
        <f t="shared" si="144"/>
        <v>295.4990426381429</v>
      </c>
      <c r="CU93">
        <f t="shared" si="144"/>
        <v>239.8740909925628</v>
      </c>
      <c r="CV93">
        <f t="shared" si="144"/>
        <v>-1.1594594981158641</v>
      </c>
      <c r="CW93">
        <f t="shared" si="144"/>
        <v>2.4283372395071057</v>
      </c>
      <c r="CX93">
        <f t="shared" si="144"/>
        <v>35.495626572561129</v>
      </c>
      <c r="CY93">
        <f t="shared" si="144"/>
        <v>20.967464379262779</v>
      </c>
      <c r="CZ93">
        <f t="shared" si="144"/>
        <v>21.451518376668293</v>
      </c>
      <c r="DA93">
        <f t="shared" si="144"/>
        <v>2.5660349312318869</v>
      </c>
      <c r="DB93">
        <f t="shared" si="144"/>
        <v>0.37636319644894994</v>
      </c>
      <c r="DC93">
        <f t="shared" si="144"/>
        <v>0.99390490688474775</v>
      </c>
      <c r="DD93">
        <f t="shared" si="144"/>
        <v>1.5721300243471386</v>
      </c>
      <c r="DE93">
        <f t="shared" si="144"/>
        <v>0.23979512454267529</v>
      </c>
      <c r="DF93">
        <f t="shared" si="144"/>
        <v>18.022720303341941</v>
      </c>
      <c r="DG93">
        <f t="shared" si="144"/>
        <v>0.71273876814343029</v>
      </c>
      <c r="DH93">
        <f t="shared" si="144"/>
        <v>47.443055747041583</v>
      </c>
      <c r="DI93">
        <f t="shared" si="144"/>
        <v>358.735333716338</v>
      </c>
      <c r="DJ93">
        <f t="shared" si="144"/>
        <v>3.0283874223193816E-2</v>
      </c>
    </row>
    <row r="94" spans="1:114" x14ac:dyDescent="0.25">
      <c r="A94" s="1" t="s">
        <v>9</v>
      </c>
      <c r="B94" s="1" t="s">
        <v>118</v>
      </c>
    </row>
    <row r="95" spans="1:114" x14ac:dyDescent="0.25">
      <c r="A95" s="1" t="s">
        <v>9</v>
      </c>
      <c r="B95" s="1" t="s">
        <v>119</v>
      </c>
    </row>
    <row r="96" spans="1:114" x14ac:dyDescent="0.25">
      <c r="A96" s="1" t="s">
        <v>9</v>
      </c>
      <c r="B96" s="1" t="s">
        <v>120</v>
      </c>
    </row>
    <row r="97" spans="1:114" x14ac:dyDescent="0.25">
      <c r="A97" s="1">
        <v>73</v>
      </c>
      <c r="B97" s="1" t="s">
        <v>121</v>
      </c>
      <c r="C97" s="1">
        <v>2030.0000142604113</v>
      </c>
      <c r="D97" s="1">
        <v>0</v>
      </c>
      <c r="E97">
        <f t="shared" ref="E97:E111" si="145">(R97-S97*(1000-T97)/(1000-U97))*AK97</f>
        <v>20.535273619829169</v>
      </c>
      <c r="F97">
        <f t="shared" ref="F97:F111" si="146">IF(AV97&lt;&gt;0,1/(1/AV97-1/N97),0)</f>
        <v>0.26128365197410175</v>
      </c>
      <c r="G97">
        <f t="shared" ref="G97:G111" si="147">((AY97-AL97/2)*S97-E97)/(AY97+AL97/2)</f>
        <v>224.38127759635057</v>
      </c>
      <c r="H97">
        <f t="shared" ref="H97:H111" si="148">AL97*1000</f>
        <v>6.1087095986692015</v>
      </c>
      <c r="I97">
        <f t="shared" ref="I97:I111" si="149">(AQ97-AW97)</f>
        <v>1.6935683485238271</v>
      </c>
      <c r="J97">
        <f t="shared" ref="J97:J111" si="150">(P97+AP97*D97)</f>
        <v>23.61091423034668</v>
      </c>
      <c r="K97" s="1">
        <v>6</v>
      </c>
      <c r="L97">
        <f t="shared" ref="L97:L111" si="151">(K97*AE97+AF97)</f>
        <v>1.4200000166893005</v>
      </c>
      <c r="M97" s="1">
        <v>1</v>
      </c>
      <c r="N97">
        <f t="shared" ref="N97:N111" si="152">L97*(M97+1)*(M97+1)/(M97*M97+1)</f>
        <v>2.8400000333786011</v>
      </c>
      <c r="O97" s="1">
        <v>26.471286773681641</v>
      </c>
      <c r="P97" s="1">
        <v>23.61091423034668</v>
      </c>
      <c r="Q97" s="1">
        <v>27.980295181274414</v>
      </c>
      <c r="R97" s="1">
        <v>399.44912719726562</v>
      </c>
      <c r="S97" s="1">
        <v>372.0721435546875</v>
      </c>
      <c r="T97" s="1">
        <v>10.809446334838867</v>
      </c>
      <c r="U97" s="1">
        <v>18.009771347045898</v>
      </c>
      <c r="V97" s="1">
        <v>21.314687728881836</v>
      </c>
      <c r="W97" s="1">
        <v>35.512702941894531</v>
      </c>
      <c r="X97" s="1">
        <v>499.8685302734375</v>
      </c>
      <c r="Y97" s="1">
        <v>1499.3712158203125</v>
      </c>
      <c r="Z97" s="1">
        <v>114.53152465820312</v>
      </c>
      <c r="AA97" s="1">
        <v>68.413841247558594</v>
      </c>
      <c r="AB97" s="1">
        <v>-0.80025601387023926</v>
      </c>
      <c r="AC97" s="1">
        <v>0.16361221671104431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ref="AK97:AK111" si="153">X97*0.000001/(K97*0.0001)</f>
        <v>0.83311421712239564</v>
      </c>
      <c r="AL97">
        <f t="shared" ref="AL97:AL111" si="154">(U97-T97)/(1000-U97)*AK97</f>
        <v>6.1087095986692014E-3</v>
      </c>
      <c r="AM97">
        <f t="shared" ref="AM97:AM111" si="155">(P97+273.15)</f>
        <v>296.76091423034666</v>
      </c>
      <c r="AN97">
        <f t="shared" ref="AN97:AN111" si="156">(O97+273.15)</f>
        <v>299.62128677368162</v>
      </c>
      <c r="AO97">
        <f t="shared" ref="AO97:AO111" si="157">(Y97*AG97+Z97*AH97)*AI97</f>
        <v>239.89938916908068</v>
      </c>
      <c r="AP97">
        <f t="shared" ref="AP97:AP111" si="158">((AO97+0.00000010773*(AN97^4-AM97^4))-AL97*44100)/(L97*51.4+0.00000043092*AM97^3)</f>
        <v>3.7835543523887682E-2</v>
      </c>
      <c r="AQ97">
        <f t="shared" ref="AQ97:AQ111" si="159">0.61365*EXP(17.502*J97/(240.97+J97))</f>
        <v>2.9256859863654547</v>
      </c>
      <c r="AR97">
        <f t="shared" ref="AR97:AR111" si="160">AQ97*1000/AA97</f>
        <v>42.764533214539547</v>
      </c>
      <c r="AS97">
        <f t="shared" ref="AS97:AS111" si="161">(AR97-U97)</f>
        <v>24.754761867493649</v>
      </c>
      <c r="AT97">
        <f t="shared" ref="AT97:AT111" si="162">IF(D97,P97,(O97+P97)/2)</f>
        <v>25.04110050201416</v>
      </c>
      <c r="AU97">
        <f t="shared" ref="AU97:AU111" si="163">0.61365*EXP(17.502*AT97/(240.97+AT97))</f>
        <v>3.1874773380429327</v>
      </c>
      <c r="AV97">
        <f t="shared" ref="AV97:AV111" si="164">IF(AS97&lt;&gt;0,(1000-(AR97+U97)/2)/AS97*AL97,0)</f>
        <v>0.23927046204524832</v>
      </c>
      <c r="AW97">
        <f t="shared" ref="AW97:AW111" si="165">U97*AA97/1000</f>
        <v>1.2321176378416276</v>
      </c>
      <c r="AX97">
        <f t="shared" ref="AX97:AX111" si="166">(AU97-AW97)</f>
        <v>1.955359700201305</v>
      </c>
      <c r="AY97">
        <f t="shared" ref="AY97:AY111" si="167">1/(1.6/F97+1.37/N97)</f>
        <v>0.15137736409242961</v>
      </c>
      <c r="AZ97">
        <f t="shared" ref="AZ97:AZ111" si="168">G97*AA97*0.001</f>
        <v>15.350785104401105</v>
      </c>
      <c r="BA97">
        <f t="shared" ref="BA97:BA111" si="169">G97/S97</f>
        <v>0.60305852368485846</v>
      </c>
      <c r="BB97">
        <f t="shared" ref="BB97:BB111" si="170">(1-AL97*AA97/AQ97/F97)*100</f>
        <v>45.329442048857196</v>
      </c>
      <c r="BC97">
        <f t="shared" ref="BC97:BC111" si="171">(S97-E97/(N97/1.35))</f>
        <v>362.31065796984785</v>
      </c>
      <c r="BD97">
        <f t="shared" ref="BD97:BD111" si="172">E97*BB97/100/BC97</f>
        <v>2.569210910668103E-2</v>
      </c>
    </row>
    <row r="98" spans="1:114" x14ac:dyDescent="0.25">
      <c r="A98" s="1">
        <v>74</v>
      </c>
      <c r="B98" s="1" t="s">
        <v>121</v>
      </c>
      <c r="C98" s="1">
        <v>2030.0000142604113</v>
      </c>
      <c r="D98" s="1">
        <v>0</v>
      </c>
      <c r="E98">
        <f t="shared" si="145"/>
        <v>20.535273619829169</v>
      </c>
      <c r="F98">
        <f t="shared" si="146"/>
        <v>0.26128365197410175</v>
      </c>
      <c r="G98">
        <f t="shared" si="147"/>
        <v>224.38127759635057</v>
      </c>
      <c r="H98">
        <f t="shared" si="148"/>
        <v>6.1087095986692015</v>
      </c>
      <c r="I98">
        <f t="shared" si="149"/>
        <v>1.6935683485238271</v>
      </c>
      <c r="J98">
        <f t="shared" si="150"/>
        <v>23.61091423034668</v>
      </c>
      <c r="K98" s="1">
        <v>6</v>
      </c>
      <c r="L98">
        <f t="shared" si="151"/>
        <v>1.4200000166893005</v>
      </c>
      <c r="M98" s="1">
        <v>1</v>
      </c>
      <c r="N98">
        <f t="shared" si="152"/>
        <v>2.8400000333786011</v>
      </c>
      <c r="O98" s="1">
        <v>26.471286773681641</v>
      </c>
      <c r="P98" s="1">
        <v>23.61091423034668</v>
      </c>
      <c r="Q98" s="1">
        <v>27.980295181274414</v>
      </c>
      <c r="R98" s="1">
        <v>399.44912719726562</v>
      </c>
      <c r="S98" s="1">
        <v>372.0721435546875</v>
      </c>
      <c r="T98" s="1">
        <v>10.809446334838867</v>
      </c>
      <c r="U98" s="1">
        <v>18.009771347045898</v>
      </c>
      <c r="V98" s="1">
        <v>21.314687728881836</v>
      </c>
      <c r="W98" s="1">
        <v>35.512702941894531</v>
      </c>
      <c r="X98" s="1">
        <v>499.8685302734375</v>
      </c>
      <c r="Y98" s="1">
        <v>1499.3712158203125</v>
      </c>
      <c r="Z98" s="1">
        <v>114.53152465820312</v>
      </c>
      <c r="AA98" s="1">
        <v>68.413841247558594</v>
      </c>
      <c r="AB98" s="1">
        <v>-0.80025601387023926</v>
      </c>
      <c r="AC98" s="1">
        <v>0.16361221671104431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53"/>
        <v>0.83311421712239564</v>
      </c>
      <c r="AL98">
        <f t="shared" si="154"/>
        <v>6.1087095986692014E-3</v>
      </c>
      <c r="AM98">
        <f t="shared" si="155"/>
        <v>296.76091423034666</v>
      </c>
      <c r="AN98">
        <f t="shared" si="156"/>
        <v>299.62128677368162</v>
      </c>
      <c r="AO98">
        <f t="shared" si="157"/>
        <v>239.89938916908068</v>
      </c>
      <c r="AP98">
        <f t="shared" si="158"/>
        <v>3.7835543523887682E-2</v>
      </c>
      <c r="AQ98">
        <f t="shared" si="159"/>
        <v>2.9256859863654547</v>
      </c>
      <c r="AR98">
        <f t="shared" si="160"/>
        <v>42.764533214539547</v>
      </c>
      <c r="AS98">
        <f t="shared" si="161"/>
        <v>24.754761867493649</v>
      </c>
      <c r="AT98">
        <f t="shared" si="162"/>
        <v>25.04110050201416</v>
      </c>
      <c r="AU98">
        <f t="shared" si="163"/>
        <v>3.1874773380429327</v>
      </c>
      <c r="AV98">
        <f t="shared" si="164"/>
        <v>0.23927046204524832</v>
      </c>
      <c r="AW98">
        <f t="shared" si="165"/>
        <v>1.2321176378416276</v>
      </c>
      <c r="AX98">
        <f t="shared" si="166"/>
        <v>1.955359700201305</v>
      </c>
      <c r="AY98">
        <f t="shared" si="167"/>
        <v>0.15137736409242961</v>
      </c>
      <c r="AZ98">
        <f t="shared" si="168"/>
        <v>15.350785104401105</v>
      </c>
      <c r="BA98">
        <f t="shared" si="169"/>
        <v>0.60305852368485846</v>
      </c>
      <c r="BB98">
        <f t="shared" si="170"/>
        <v>45.329442048857196</v>
      </c>
      <c r="BC98">
        <f t="shared" si="171"/>
        <v>362.31065796984785</v>
      </c>
      <c r="BD98">
        <f t="shared" si="172"/>
        <v>2.569210910668103E-2</v>
      </c>
    </row>
    <row r="99" spans="1:114" x14ac:dyDescent="0.25">
      <c r="A99" s="1">
        <v>75</v>
      </c>
      <c r="B99" s="1" t="s">
        <v>122</v>
      </c>
      <c r="C99" s="1">
        <v>2030.0000142604113</v>
      </c>
      <c r="D99" s="1">
        <v>0</v>
      </c>
      <c r="E99">
        <f t="shared" si="145"/>
        <v>20.535273619829169</v>
      </c>
      <c r="F99">
        <f t="shared" si="146"/>
        <v>0.26128365197410175</v>
      </c>
      <c r="G99">
        <f t="shared" si="147"/>
        <v>224.38127759635057</v>
      </c>
      <c r="H99">
        <f t="shared" si="148"/>
        <v>6.1087095986692015</v>
      </c>
      <c r="I99">
        <f t="shared" si="149"/>
        <v>1.6935683485238271</v>
      </c>
      <c r="J99">
        <f t="shared" si="150"/>
        <v>23.61091423034668</v>
      </c>
      <c r="K99" s="1">
        <v>6</v>
      </c>
      <c r="L99">
        <f t="shared" si="151"/>
        <v>1.4200000166893005</v>
      </c>
      <c r="M99" s="1">
        <v>1</v>
      </c>
      <c r="N99">
        <f t="shared" si="152"/>
        <v>2.8400000333786011</v>
      </c>
      <c r="O99" s="1">
        <v>26.471286773681641</v>
      </c>
      <c r="P99" s="1">
        <v>23.61091423034668</v>
      </c>
      <c r="Q99" s="1">
        <v>27.980295181274414</v>
      </c>
      <c r="R99" s="1">
        <v>399.44912719726562</v>
      </c>
      <c r="S99" s="1">
        <v>372.0721435546875</v>
      </c>
      <c r="T99" s="1">
        <v>10.809446334838867</v>
      </c>
      <c r="U99" s="1">
        <v>18.009771347045898</v>
      </c>
      <c r="V99" s="1">
        <v>21.314687728881836</v>
      </c>
      <c r="W99" s="1">
        <v>35.512702941894531</v>
      </c>
      <c r="X99" s="1">
        <v>499.8685302734375</v>
      </c>
      <c r="Y99" s="1">
        <v>1499.3712158203125</v>
      </c>
      <c r="Z99" s="1">
        <v>114.53152465820312</v>
      </c>
      <c r="AA99" s="1">
        <v>68.413841247558594</v>
      </c>
      <c r="AB99" s="1">
        <v>-0.80025601387023926</v>
      </c>
      <c r="AC99" s="1">
        <v>0.16361221671104431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53"/>
        <v>0.83311421712239564</v>
      </c>
      <c r="AL99">
        <f t="shared" si="154"/>
        <v>6.1087095986692014E-3</v>
      </c>
      <c r="AM99">
        <f t="shared" si="155"/>
        <v>296.76091423034666</v>
      </c>
      <c r="AN99">
        <f t="shared" si="156"/>
        <v>299.62128677368162</v>
      </c>
      <c r="AO99">
        <f t="shared" si="157"/>
        <v>239.89938916908068</v>
      </c>
      <c r="AP99">
        <f t="shared" si="158"/>
        <v>3.7835543523887682E-2</v>
      </c>
      <c r="AQ99">
        <f t="shared" si="159"/>
        <v>2.9256859863654547</v>
      </c>
      <c r="AR99">
        <f t="shared" si="160"/>
        <v>42.764533214539547</v>
      </c>
      <c r="AS99">
        <f t="shared" si="161"/>
        <v>24.754761867493649</v>
      </c>
      <c r="AT99">
        <f t="shared" si="162"/>
        <v>25.04110050201416</v>
      </c>
      <c r="AU99">
        <f t="shared" si="163"/>
        <v>3.1874773380429327</v>
      </c>
      <c r="AV99">
        <f t="shared" si="164"/>
        <v>0.23927046204524832</v>
      </c>
      <c r="AW99">
        <f t="shared" si="165"/>
        <v>1.2321176378416276</v>
      </c>
      <c r="AX99">
        <f t="shared" si="166"/>
        <v>1.955359700201305</v>
      </c>
      <c r="AY99">
        <f t="shared" si="167"/>
        <v>0.15137736409242961</v>
      </c>
      <c r="AZ99">
        <f t="shared" si="168"/>
        <v>15.350785104401105</v>
      </c>
      <c r="BA99">
        <f t="shared" si="169"/>
        <v>0.60305852368485846</v>
      </c>
      <c r="BB99">
        <f t="shared" si="170"/>
        <v>45.329442048857196</v>
      </c>
      <c r="BC99">
        <f t="shared" si="171"/>
        <v>362.31065796984785</v>
      </c>
      <c r="BD99">
        <f t="shared" si="172"/>
        <v>2.569210910668103E-2</v>
      </c>
    </row>
    <row r="100" spans="1:114" x14ac:dyDescent="0.25">
      <c r="A100" s="1">
        <v>76</v>
      </c>
      <c r="B100" s="1" t="s">
        <v>122</v>
      </c>
      <c r="C100" s="1">
        <v>2030.5000142492354</v>
      </c>
      <c r="D100" s="1">
        <v>0</v>
      </c>
      <c r="E100">
        <f t="shared" si="145"/>
        <v>20.513828687627957</v>
      </c>
      <c r="F100">
        <f t="shared" si="146"/>
        <v>0.26115223898061618</v>
      </c>
      <c r="G100">
        <f t="shared" si="147"/>
        <v>224.47127610417175</v>
      </c>
      <c r="H100">
        <f t="shared" si="148"/>
        <v>6.1071837087730021</v>
      </c>
      <c r="I100">
        <f t="shared" si="149"/>
        <v>1.6939221174675345</v>
      </c>
      <c r="J100">
        <f t="shared" si="150"/>
        <v>23.612070083618164</v>
      </c>
      <c r="K100" s="1">
        <v>6</v>
      </c>
      <c r="L100">
        <f t="shared" si="151"/>
        <v>1.4200000166893005</v>
      </c>
      <c r="M100" s="1">
        <v>1</v>
      </c>
      <c r="N100">
        <f t="shared" si="152"/>
        <v>2.8400000333786011</v>
      </c>
      <c r="O100" s="1">
        <v>26.471609115600586</v>
      </c>
      <c r="P100" s="1">
        <v>23.612070083618164</v>
      </c>
      <c r="Q100" s="1">
        <v>27.980514526367188</v>
      </c>
      <c r="R100" s="1">
        <v>399.437255859375</v>
      </c>
      <c r="S100" s="1">
        <v>372.08843994140625</v>
      </c>
      <c r="T100" s="1">
        <v>10.809555053710937</v>
      </c>
      <c r="U100" s="1">
        <v>18.007606506347656</v>
      </c>
      <c r="V100" s="1">
        <v>21.314464569091797</v>
      </c>
      <c r="W100" s="1">
        <v>35.507701873779297</v>
      </c>
      <c r="X100" s="1">
        <v>499.90261840820312</v>
      </c>
      <c r="Y100" s="1">
        <v>1499.4337158203125</v>
      </c>
      <c r="Z100" s="1">
        <v>118.84482574462891</v>
      </c>
      <c r="AA100" s="1">
        <v>68.413734436035156</v>
      </c>
      <c r="AB100" s="1">
        <v>-0.80025601387023926</v>
      </c>
      <c r="AC100" s="1">
        <v>0.16361221671104431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53"/>
        <v>0.83317103068033838</v>
      </c>
      <c r="AL100">
        <f t="shared" si="154"/>
        <v>6.1071837087730025E-3</v>
      </c>
      <c r="AM100">
        <f t="shared" si="155"/>
        <v>296.76207008361814</v>
      </c>
      <c r="AN100">
        <f t="shared" si="156"/>
        <v>299.62160911560056</v>
      </c>
      <c r="AO100">
        <f t="shared" si="157"/>
        <v>239.90938916885716</v>
      </c>
      <c r="AP100">
        <f t="shared" si="158"/>
        <v>3.8642730675793706E-2</v>
      </c>
      <c r="AQ100">
        <f t="shared" si="159"/>
        <v>2.9258897268214219</v>
      </c>
      <c r="AR100">
        <f t="shared" si="160"/>
        <v>42.767578044684043</v>
      </c>
      <c r="AS100">
        <f t="shared" si="161"/>
        <v>24.759971538336387</v>
      </c>
      <c r="AT100">
        <f t="shared" si="162"/>
        <v>25.041839599609375</v>
      </c>
      <c r="AU100">
        <f t="shared" si="163"/>
        <v>3.1876177513897903</v>
      </c>
      <c r="AV100">
        <f t="shared" si="164"/>
        <v>0.23916025473254665</v>
      </c>
      <c r="AW100">
        <f t="shared" si="165"/>
        <v>1.2319676093538874</v>
      </c>
      <c r="AX100">
        <f t="shared" si="166"/>
        <v>1.9556501420359029</v>
      </c>
      <c r="AY100">
        <f t="shared" si="167"/>
        <v>0.15130678571922287</v>
      </c>
      <c r="AZ100">
        <f t="shared" si="168"/>
        <v>15.356918271908732</v>
      </c>
      <c r="BA100">
        <f t="shared" si="169"/>
        <v>0.6032739854522754</v>
      </c>
      <c r="BB100">
        <f t="shared" si="170"/>
        <v>45.31948781085697</v>
      </c>
      <c r="BC100">
        <f t="shared" si="171"/>
        <v>362.33714825027482</v>
      </c>
      <c r="BD100">
        <f t="shared" si="172"/>
        <v>2.565776690721245E-2</v>
      </c>
    </row>
    <row r="101" spans="1:114" x14ac:dyDescent="0.25">
      <c r="A101" s="1">
        <v>77</v>
      </c>
      <c r="B101" s="1" t="s">
        <v>123</v>
      </c>
      <c r="C101" s="1">
        <v>2031.0000142380595</v>
      </c>
      <c r="D101" s="1">
        <v>0</v>
      </c>
      <c r="E101">
        <f t="shared" si="145"/>
        <v>20.471467138493182</v>
      </c>
      <c r="F101">
        <f t="shared" si="146"/>
        <v>0.26095056834994029</v>
      </c>
      <c r="G101">
        <f t="shared" si="147"/>
        <v>224.68572617421526</v>
      </c>
      <c r="H101">
        <f t="shared" si="148"/>
        <v>6.1034607062129114</v>
      </c>
      <c r="I101">
        <f t="shared" si="149"/>
        <v>1.6940855655159972</v>
      </c>
      <c r="J101">
        <f t="shared" si="150"/>
        <v>23.611606597900391</v>
      </c>
      <c r="K101" s="1">
        <v>6</v>
      </c>
      <c r="L101">
        <f t="shared" si="151"/>
        <v>1.4200000166893005</v>
      </c>
      <c r="M101" s="1">
        <v>1</v>
      </c>
      <c r="N101">
        <f t="shared" si="152"/>
        <v>2.8400000333786011</v>
      </c>
      <c r="O101" s="1">
        <v>26.4720458984375</v>
      </c>
      <c r="P101" s="1">
        <v>23.611606597900391</v>
      </c>
      <c r="Q101" s="1">
        <v>27.979473114013672</v>
      </c>
      <c r="R101" s="1">
        <v>399.4224853515625</v>
      </c>
      <c r="S101" s="1">
        <v>372.126220703125</v>
      </c>
      <c r="T101" s="1">
        <v>10.810482978820801</v>
      </c>
      <c r="U101" s="1">
        <v>18.004087448120117</v>
      </c>
      <c r="V101" s="1">
        <v>21.315668106079102</v>
      </c>
      <c r="W101" s="1">
        <v>35.499725341796875</v>
      </c>
      <c r="X101" s="1">
        <v>499.90850830078125</v>
      </c>
      <c r="Y101" s="1">
        <v>1499.5787353515625</v>
      </c>
      <c r="Z101" s="1">
        <v>124.07297515869141</v>
      </c>
      <c r="AA101" s="1">
        <v>68.413490295410156</v>
      </c>
      <c r="AB101" s="1">
        <v>-0.80025601387023926</v>
      </c>
      <c r="AC101" s="1">
        <v>0.16361221671104431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53"/>
        <v>0.83318084716796859</v>
      </c>
      <c r="AL101">
        <f t="shared" si="154"/>
        <v>6.1034607062129117E-3</v>
      </c>
      <c r="AM101">
        <f t="shared" si="155"/>
        <v>296.76160659790037</v>
      </c>
      <c r="AN101">
        <f t="shared" si="156"/>
        <v>299.62204589843748</v>
      </c>
      <c r="AO101">
        <f t="shared" si="157"/>
        <v>239.93259229333853</v>
      </c>
      <c r="AP101">
        <f t="shared" si="158"/>
        <v>4.0988984191775081E-2</v>
      </c>
      <c r="AQ101">
        <f t="shared" si="159"/>
        <v>2.9258080274256786</v>
      </c>
      <c r="AR101">
        <f t="shared" si="160"/>
        <v>42.766536465132965</v>
      </c>
      <c r="AS101">
        <f t="shared" si="161"/>
        <v>24.762449017012848</v>
      </c>
      <c r="AT101">
        <f t="shared" si="162"/>
        <v>25.041826248168945</v>
      </c>
      <c r="AU101">
        <f t="shared" si="163"/>
        <v>3.1876152148426828</v>
      </c>
      <c r="AV101">
        <f t="shared" si="164"/>
        <v>0.23899110885897032</v>
      </c>
      <c r="AW101">
        <f t="shared" si="165"/>
        <v>1.2317224619096814</v>
      </c>
      <c r="AX101">
        <f t="shared" si="166"/>
        <v>1.9558927529330015</v>
      </c>
      <c r="AY101">
        <f t="shared" si="167"/>
        <v>0.15119846378095414</v>
      </c>
      <c r="AZ101">
        <f t="shared" si="168"/>
        <v>15.37153474713686</v>
      </c>
      <c r="BA101">
        <f t="shared" si="169"/>
        <v>0.60378902016008473</v>
      </c>
      <c r="BB101">
        <f t="shared" si="170"/>
        <v>45.309256635788032</v>
      </c>
      <c r="BC101">
        <f t="shared" si="171"/>
        <v>362.39506566363434</v>
      </c>
      <c r="BD101">
        <f t="shared" si="172"/>
        <v>2.5594911359803497E-2</v>
      </c>
    </row>
    <row r="102" spans="1:114" x14ac:dyDescent="0.25">
      <c r="A102" s="1">
        <v>78</v>
      </c>
      <c r="B102" s="1" t="s">
        <v>123</v>
      </c>
      <c r="C102" s="1">
        <v>2031.5000142268836</v>
      </c>
      <c r="D102" s="1">
        <v>0</v>
      </c>
      <c r="E102">
        <f t="shared" si="145"/>
        <v>20.374553579625314</v>
      </c>
      <c r="F102">
        <f t="shared" si="146"/>
        <v>0.26071551725595599</v>
      </c>
      <c r="G102">
        <f t="shared" si="147"/>
        <v>225.28272118901293</v>
      </c>
      <c r="H102">
        <f t="shared" si="148"/>
        <v>6.1004813143385874</v>
      </c>
      <c r="I102">
        <f t="shared" si="149"/>
        <v>1.6946636346071891</v>
      </c>
      <c r="J102">
        <f t="shared" si="150"/>
        <v>23.614219665527344</v>
      </c>
      <c r="K102" s="1">
        <v>6</v>
      </c>
      <c r="L102">
        <f t="shared" si="151"/>
        <v>1.4200000166893005</v>
      </c>
      <c r="M102" s="1">
        <v>1</v>
      </c>
      <c r="N102">
        <f t="shared" si="152"/>
        <v>2.8400000333786011</v>
      </c>
      <c r="O102" s="1">
        <v>26.472003936767578</v>
      </c>
      <c r="P102" s="1">
        <v>23.614219665527344</v>
      </c>
      <c r="Q102" s="1">
        <v>27.979850769042969</v>
      </c>
      <c r="R102" s="1">
        <v>399.39175415039063</v>
      </c>
      <c r="S102" s="1">
        <v>372.21286010742187</v>
      </c>
      <c r="T102" s="1">
        <v>10.81224250793457</v>
      </c>
      <c r="U102" s="1">
        <v>18.002254486083984</v>
      </c>
      <c r="V102" s="1">
        <v>21.319330215454102</v>
      </c>
      <c r="W102" s="1">
        <v>35.496429443359375</v>
      </c>
      <c r="X102" s="1">
        <v>499.91506958007812</v>
      </c>
      <c r="Y102" s="1">
        <v>1499.6563720703125</v>
      </c>
      <c r="Z102" s="1">
        <v>129.66798400878906</v>
      </c>
      <c r="AA102" s="1">
        <v>68.413932800292969</v>
      </c>
      <c r="AB102" s="1">
        <v>-0.80025601387023926</v>
      </c>
      <c r="AC102" s="1">
        <v>0.16361221671104431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53"/>
        <v>0.83319178263346338</v>
      </c>
      <c r="AL102">
        <f t="shared" si="154"/>
        <v>6.1004813143385878E-3</v>
      </c>
      <c r="AM102">
        <f t="shared" si="155"/>
        <v>296.76421966552732</v>
      </c>
      <c r="AN102">
        <f t="shared" si="156"/>
        <v>299.62200393676756</v>
      </c>
      <c r="AO102">
        <f t="shared" si="157"/>
        <v>239.94501416806088</v>
      </c>
      <c r="AP102">
        <f t="shared" si="158"/>
        <v>4.2340733619793992E-2</v>
      </c>
      <c r="AQ102">
        <f t="shared" si="159"/>
        <v>2.9262686632719115</v>
      </c>
      <c r="AR102">
        <f t="shared" si="160"/>
        <v>42.772992919643706</v>
      </c>
      <c r="AS102">
        <f t="shared" si="161"/>
        <v>24.770738433559721</v>
      </c>
      <c r="AT102">
        <f t="shared" si="162"/>
        <v>25.043111801147461</v>
      </c>
      <c r="AU102">
        <f t="shared" si="163"/>
        <v>3.1878594561841349</v>
      </c>
      <c r="AV102">
        <f t="shared" si="164"/>
        <v>0.2387939382436115</v>
      </c>
      <c r="AW102">
        <f t="shared" si="165"/>
        <v>1.2316050286647224</v>
      </c>
      <c r="AX102">
        <f t="shared" si="166"/>
        <v>1.9562544275194125</v>
      </c>
      <c r="AY102">
        <f t="shared" si="167"/>
        <v>0.15107219701535055</v>
      </c>
      <c r="AZ102">
        <f t="shared" si="168"/>
        <v>15.412476948492268</v>
      </c>
      <c r="BA102">
        <f t="shared" si="169"/>
        <v>0.60525238468116227</v>
      </c>
      <c r="BB102">
        <f t="shared" si="170"/>
        <v>45.294929618833699</v>
      </c>
      <c r="BC102">
        <f t="shared" si="171"/>
        <v>362.52777313234458</v>
      </c>
      <c r="BD102">
        <f t="shared" si="172"/>
        <v>2.5456366071776343E-2</v>
      </c>
    </row>
    <row r="103" spans="1:114" x14ac:dyDescent="0.25">
      <c r="A103" s="1">
        <v>79</v>
      </c>
      <c r="B103" s="1" t="s">
        <v>124</v>
      </c>
      <c r="C103" s="1">
        <v>2032.0000142157078</v>
      </c>
      <c r="D103" s="1">
        <v>0</v>
      </c>
      <c r="E103">
        <f t="shared" si="145"/>
        <v>20.438554295399754</v>
      </c>
      <c r="F103">
        <f t="shared" si="146"/>
        <v>0.26063562453361155</v>
      </c>
      <c r="G103">
        <f t="shared" si="147"/>
        <v>224.81159426397366</v>
      </c>
      <c r="H103">
        <f t="shared" si="148"/>
        <v>6.1000839262549515</v>
      </c>
      <c r="I103">
        <f t="shared" si="149"/>
        <v>1.6950457803893679</v>
      </c>
      <c r="J103">
        <f t="shared" si="150"/>
        <v>23.615516662597656</v>
      </c>
      <c r="K103" s="1">
        <v>6</v>
      </c>
      <c r="L103">
        <f t="shared" si="151"/>
        <v>1.4200000166893005</v>
      </c>
      <c r="M103" s="1">
        <v>1</v>
      </c>
      <c r="N103">
        <f t="shared" si="152"/>
        <v>2.8400000333786011</v>
      </c>
      <c r="O103" s="1">
        <v>26.472562789916992</v>
      </c>
      <c r="P103" s="1">
        <v>23.615516662597656</v>
      </c>
      <c r="Q103" s="1">
        <v>27.979320526123047</v>
      </c>
      <c r="R103" s="1">
        <v>399.45086669921875</v>
      </c>
      <c r="S103" s="1">
        <v>372.19662475585937</v>
      </c>
      <c r="T103" s="1">
        <v>10.810575485229492</v>
      </c>
      <c r="U103" s="1">
        <v>17.999828338623047</v>
      </c>
      <c r="V103" s="1">
        <v>21.315557479858398</v>
      </c>
      <c r="W103" s="1">
        <v>35.490833282470703</v>
      </c>
      <c r="X103" s="1">
        <v>499.9365234375</v>
      </c>
      <c r="Y103" s="1">
        <v>1499.73779296875</v>
      </c>
      <c r="Z103" s="1">
        <v>135.18843078613281</v>
      </c>
      <c r="AA103" s="1">
        <v>68.414627075195313</v>
      </c>
      <c r="AB103" s="1">
        <v>-0.80025601387023926</v>
      </c>
      <c r="AC103" s="1">
        <v>0.16361221671104431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53"/>
        <v>0.83322753906250002</v>
      </c>
      <c r="AL103">
        <f t="shared" si="154"/>
        <v>6.1000839262549513E-3</v>
      </c>
      <c r="AM103">
        <f t="shared" si="155"/>
        <v>296.76551666259763</v>
      </c>
      <c r="AN103">
        <f t="shared" si="156"/>
        <v>299.62256278991697</v>
      </c>
      <c r="AO103">
        <f t="shared" si="157"/>
        <v>239.9580415115197</v>
      </c>
      <c r="AP103">
        <f t="shared" si="158"/>
        <v>4.2606798776253868E-2</v>
      </c>
      <c r="AQ103">
        <f t="shared" si="159"/>
        <v>2.9264973235937961</v>
      </c>
      <c r="AR103">
        <f t="shared" si="160"/>
        <v>42.775901129699193</v>
      </c>
      <c r="AS103">
        <f t="shared" si="161"/>
        <v>24.776072791076146</v>
      </c>
      <c r="AT103">
        <f t="shared" si="162"/>
        <v>25.044039726257324</v>
      </c>
      <c r="AU103">
        <f t="shared" si="163"/>
        <v>3.188035762210613</v>
      </c>
      <c r="AV103">
        <f t="shared" si="164"/>
        <v>0.23872691410429056</v>
      </c>
      <c r="AW103">
        <f t="shared" si="165"/>
        <v>1.2314515432044282</v>
      </c>
      <c r="AX103">
        <f t="shared" si="166"/>
        <v>1.9565842190061848</v>
      </c>
      <c r="AY103">
        <f t="shared" si="167"/>
        <v>0.15102927577823266</v>
      </c>
      <c r="AZ103">
        <f t="shared" si="168"/>
        <v>15.380401383749875</v>
      </c>
      <c r="BA103">
        <f t="shared" si="169"/>
        <v>0.60401298483412569</v>
      </c>
      <c r="BB103">
        <f t="shared" si="170"/>
        <v>45.285445598556507</v>
      </c>
      <c r="BC103">
        <f t="shared" si="171"/>
        <v>362.48111490568346</v>
      </c>
      <c r="BD103">
        <f t="shared" si="172"/>
        <v>2.5534269251469816E-2</v>
      </c>
    </row>
    <row r="104" spans="1:114" x14ac:dyDescent="0.25">
      <c r="A104" s="1">
        <v>80</v>
      </c>
      <c r="B104" s="1" t="s">
        <v>124</v>
      </c>
      <c r="C104" s="1">
        <v>2032.5000142045319</v>
      </c>
      <c r="D104" s="1">
        <v>0</v>
      </c>
      <c r="E104">
        <f t="shared" si="145"/>
        <v>20.458735696407079</v>
      </c>
      <c r="F104">
        <f t="shared" si="146"/>
        <v>0.26041901285494751</v>
      </c>
      <c r="G104">
        <f t="shared" si="147"/>
        <v>224.59452436600975</v>
      </c>
      <c r="H104">
        <f t="shared" si="148"/>
        <v>6.0966470433881694</v>
      </c>
      <c r="I104">
        <f t="shared" si="149"/>
        <v>1.6953789796678307</v>
      </c>
      <c r="J104">
        <f t="shared" si="150"/>
        <v>23.615966796875</v>
      </c>
      <c r="K104" s="1">
        <v>6</v>
      </c>
      <c r="L104">
        <f t="shared" si="151"/>
        <v>1.4200000166893005</v>
      </c>
      <c r="M104" s="1">
        <v>1</v>
      </c>
      <c r="N104">
        <f t="shared" si="152"/>
        <v>2.8400000333786011</v>
      </c>
      <c r="O104" s="1">
        <v>26.473440170288086</v>
      </c>
      <c r="P104" s="1">
        <v>23.615966796875</v>
      </c>
      <c r="Q104" s="1">
        <v>27.978376388549805</v>
      </c>
      <c r="R104" s="1">
        <v>399.4925537109375</v>
      </c>
      <c r="S104" s="1">
        <v>372.21615600585937</v>
      </c>
      <c r="T104" s="1">
        <v>10.811114311218262</v>
      </c>
      <c r="U104" s="1">
        <v>17.996166229248047</v>
      </c>
      <c r="V104" s="1">
        <v>21.315458297729492</v>
      </c>
      <c r="W104" s="1">
        <v>35.481685638427734</v>
      </c>
      <c r="X104" s="1">
        <v>499.9488525390625</v>
      </c>
      <c r="Y104" s="1">
        <v>1499.8409423828125</v>
      </c>
      <c r="Z104" s="1">
        <v>140.26766967773437</v>
      </c>
      <c r="AA104" s="1">
        <v>68.414443969726563</v>
      </c>
      <c r="AB104" s="1">
        <v>-0.80025601387023926</v>
      </c>
      <c r="AC104" s="1">
        <v>0.16361221671104431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0.83324808756510416</v>
      </c>
      <c r="AL104">
        <f t="shared" si="154"/>
        <v>6.0966470433881691E-3</v>
      </c>
      <c r="AM104">
        <f t="shared" si="155"/>
        <v>296.76596679687498</v>
      </c>
      <c r="AN104">
        <f t="shared" si="156"/>
        <v>299.62344017028806</v>
      </c>
      <c r="AO104">
        <f t="shared" si="157"/>
        <v>239.9745454174008</v>
      </c>
      <c r="AP104">
        <f t="shared" si="158"/>
        <v>4.4662194349184642E-2</v>
      </c>
      <c r="AQ104">
        <f t="shared" si="159"/>
        <v>2.9265766858286066</v>
      </c>
      <c r="AR104">
        <f t="shared" si="160"/>
        <v>42.777175637408071</v>
      </c>
      <c r="AS104">
        <f t="shared" si="161"/>
        <v>24.781009408160024</v>
      </c>
      <c r="AT104">
        <f t="shared" si="162"/>
        <v>25.044703483581543</v>
      </c>
      <c r="AU104">
        <f t="shared" si="163"/>
        <v>3.1881618815123534</v>
      </c>
      <c r="AV104">
        <f t="shared" si="164"/>
        <v>0.2385451754010291</v>
      </c>
      <c r="AW104">
        <f t="shared" si="165"/>
        <v>1.231197706160776</v>
      </c>
      <c r="AX104">
        <f t="shared" si="166"/>
        <v>1.9569641753515774</v>
      </c>
      <c r="AY104">
        <f t="shared" si="167"/>
        <v>0.15091289456638876</v>
      </c>
      <c r="AZ104">
        <f t="shared" si="168"/>
        <v>15.365509503145761</v>
      </c>
      <c r="BA104">
        <f t="shared" si="169"/>
        <v>0.60339810817474082</v>
      </c>
      <c r="BB104">
        <f t="shared" si="170"/>
        <v>45.272418339096411</v>
      </c>
      <c r="BC104">
        <f t="shared" si="171"/>
        <v>362.49105288419065</v>
      </c>
      <c r="BD104">
        <f t="shared" si="172"/>
        <v>2.55514290288609E-2</v>
      </c>
    </row>
    <row r="105" spans="1:114" x14ac:dyDescent="0.25">
      <c r="A105" s="1">
        <v>81</v>
      </c>
      <c r="B105" s="1" t="s">
        <v>125</v>
      </c>
      <c r="C105" s="1">
        <v>2033.000014193356</v>
      </c>
      <c r="D105" s="1">
        <v>0</v>
      </c>
      <c r="E105">
        <f t="shared" si="145"/>
        <v>20.441189557253033</v>
      </c>
      <c r="F105">
        <f t="shared" si="146"/>
        <v>0.26033400275552926</v>
      </c>
      <c r="G105">
        <f t="shared" si="147"/>
        <v>224.69280849248514</v>
      </c>
      <c r="H105">
        <f t="shared" si="148"/>
        <v>6.0953076765467058</v>
      </c>
      <c r="I105">
        <f t="shared" si="149"/>
        <v>1.6955014316108599</v>
      </c>
      <c r="J105">
        <f t="shared" si="150"/>
        <v>23.616228103637695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26.474885940551758</v>
      </c>
      <c r="P105" s="1">
        <v>23.616228103637695</v>
      </c>
      <c r="Q105" s="1">
        <v>27.976884841918945</v>
      </c>
      <c r="R105" s="1">
        <v>399.4976806640625</v>
      </c>
      <c r="S105" s="1">
        <v>372.24270629882812</v>
      </c>
      <c r="T105" s="1">
        <v>10.811687469482422</v>
      </c>
      <c r="U105" s="1">
        <v>17.99517822265625</v>
      </c>
      <c r="V105" s="1">
        <v>21.314620971679688</v>
      </c>
      <c r="W105" s="1">
        <v>35.476459503173828</v>
      </c>
      <c r="X105" s="1">
        <v>499.94815063476562</v>
      </c>
      <c r="Y105" s="1">
        <v>1499.8909912109375</v>
      </c>
      <c r="Z105" s="1">
        <v>145.02305603027344</v>
      </c>
      <c r="AA105" s="1">
        <v>68.413955688476562</v>
      </c>
      <c r="AB105" s="1">
        <v>-0.80025601387023926</v>
      </c>
      <c r="AC105" s="1">
        <v>0.16361221671104431</v>
      </c>
      <c r="AD105" s="1">
        <v>0.66666668653488159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0.83324691772460924</v>
      </c>
      <c r="AL105">
        <f t="shared" si="154"/>
        <v>6.0953076765467061E-3</v>
      </c>
      <c r="AM105">
        <f t="shared" si="155"/>
        <v>296.76622810363767</v>
      </c>
      <c r="AN105">
        <f t="shared" si="156"/>
        <v>299.62488594055174</v>
      </c>
      <c r="AO105">
        <f t="shared" si="157"/>
        <v>239.98255322972182</v>
      </c>
      <c r="AP105">
        <f t="shared" si="158"/>
        <v>4.5622278787378553E-2</v>
      </c>
      <c r="AQ105">
        <f t="shared" si="159"/>
        <v>2.926622757141903</v>
      </c>
      <c r="AR105">
        <f t="shared" si="160"/>
        <v>42.778154364707412</v>
      </c>
      <c r="AS105">
        <f t="shared" si="161"/>
        <v>24.782976142051162</v>
      </c>
      <c r="AT105">
        <f t="shared" si="162"/>
        <v>25.045557022094727</v>
      </c>
      <c r="AU105">
        <f t="shared" si="163"/>
        <v>3.1883240671948392</v>
      </c>
      <c r="AV105">
        <f t="shared" si="164"/>
        <v>0.23847384439813352</v>
      </c>
      <c r="AW105">
        <f t="shared" si="165"/>
        <v>1.2311213255310431</v>
      </c>
      <c r="AX105">
        <f t="shared" si="166"/>
        <v>1.957202741663796</v>
      </c>
      <c r="AY105">
        <f t="shared" si="167"/>
        <v>0.15086721645395479</v>
      </c>
      <c r="AZ105">
        <f t="shared" si="168"/>
        <v>15.372123843724228</v>
      </c>
      <c r="BA105">
        <f t="shared" si="169"/>
        <v>0.60361910304860822</v>
      </c>
      <c r="BB105">
        <f t="shared" si="170"/>
        <v>45.267826693521037</v>
      </c>
      <c r="BC105">
        <f t="shared" si="171"/>
        <v>362.52594377137757</v>
      </c>
      <c r="BD105">
        <f t="shared" si="172"/>
        <v>2.5524469136219637E-2</v>
      </c>
    </row>
    <row r="106" spans="1:114" x14ac:dyDescent="0.25">
      <c r="A106" s="1">
        <v>82</v>
      </c>
      <c r="B106" s="1" t="s">
        <v>125</v>
      </c>
      <c r="C106" s="1">
        <v>2033.5000141821802</v>
      </c>
      <c r="D106" s="1">
        <v>0</v>
      </c>
      <c r="E106">
        <f t="shared" si="145"/>
        <v>20.409443564146862</v>
      </c>
      <c r="F106">
        <f t="shared" si="146"/>
        <v>0.26026029016537494</v>
      </c>
      <c r="G106">
        <f t="shared" si="147"/>
        <v>224.90721011102769</v>
      </c>
      <c r="H106">
        <f t="shared" si="148"/>
        <v>6.0953682992276974</v>
      </c>
      <c r="I106">
        <f t="shared" si="149"/>
        <v>1.6959533754879283</v>
      </c>
      <c r="J106">
        <f t="shared" si="150"/>
        <v>23.619052886962891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26.476955413818359</v>
      </c>
      <c r="P106" s="1">
        <v>23.619052886962891</v>
      </c>
      <c r="Q106" s="1">
        <v>27.976737976074219</v>
      </c>
      <c r="R106" s="1">
        <v>399.5069580078125</v>
      </c>
      <c r="S106" s="1">
        <v>372.29080200195312</v>
      </c>
      <c r="T106" s="1">
        <v>10.812562942504883</v>
      </c>
      <c r="U106" s="1">
        <v>17.995830535888672</v>
      </c>
      <c r="V106" s="1">
        <v>21.313772201538086</v>
      </c>
      <c r="W106" s="1">
        <v>35.473457336425781</v>
      </c>
      <c r="X106" s="1">
        <v>499.96832275390625</v>
      </c>
      <c r="Y106" s="1">
        <v>1499.9093017578125</v>
      </c>
      <c r="Z106" s="1">
        <v>149.86296081542969</v>
      </c>
      <c r="AA106" s="1">
        <v>68.414039611816406</v>
      </c>
      <c r="AB106" s="1">
        <v>-0.80025601387023926</v>
      </c>
      <c r="AC106" s="1">
        <v>0.16361221671104431</v>
      </c>
      <c r="AD106" s="1">
        <v>0.66666668653488159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0.83328053792317691</v>
      </c>
      <c r="AL106">
        <f t="shared" si="154"/>
        <v>6.0953682992276976E-3</v>
      </c>
      <c r="AM106">
        <f t="shared" si="155"/>
        <v>296.76905288696287</v>
      </c>
      <c r="AN106">
        <f t="shared" si="156"/>
        <v>299.62695541381834</v>
      </c>
      <c r="AO106">
        <f t="shared" si="157"/>
        <v>239.98548291715633</v>
      </c>
      <c r="AP106">
        <f t="shared" si="158"/>
        <v>4.5532245666049305E-2</v>
      </c>
      <c r="AQ106">
        <f t="shared" si="159"/>
        <v>2.9271208386177512</v>
      </c>
      <c r="AR106">
        <f t="shared" si="160"/>
        <v>42.785382287412567</v>
      </c>
      <c r="AS106">
        <f t="shared" si="161"/>
        <v>24.789551751523895</v>
      </c>
      <c r="AT106">
        <f t="shared" si="162"/>
        <v>25.048004150390625</v>
      </c>
      <c r="AU106">
        <f t="shared" si="163"/>
        <v>3.1887890998568733</v>
      </c>
      <c r="AV106">
        <f t="shared" si="164"/>
        <v>0.23841198983957027</v>
      </c>
      <c r="AW106">
        <f t="shared" si="165"/>
        <v>1.2311674631298228</v>
      </c>
      <c r="AX106">
        <f t="shared" si="166"/>
        <v>1.9576216367270505</v>
      </c>
      <c r="AY106">
        <f t="shared" si="167"/>
        <v>0.15082760702626891</v>
      </c>
      <c r="AZ106">
        <f t="shared" si="168"/>
        <v>15.386810781518964</v>
      </c>
      <c r="BA106">
        <f t="shared" si="169"/>
        <v>0.60411702062369987</v>
      </c>
      <c r="BB106">
        <f t="shared" si="170"/>
        <v>45.261029444249246</v>
      </c>
      <c r="BC106">
        <f t="shared" si="171"/>
        <v>362.58912999921722</v>
      </c>
      <c r="BD106">
        <f t="shared" si="172"/>
        <v>2.5476561476059378E-2</v>
      </c>
    </row>
    <row r="107" spans="1:114" x14ac:dyDescent="0.25">
      <c r="A107" s="1">
        <v>83</v>
      </c>
      <c r="B107" s="1" t="s">
        <v>126</v>
      </c>
      <c r="C107" s="1">
        <v>2034.0000141710043</v>
      </c>
      <c r="D107" s="1">
        <v>0</v>
      </c>
      <c r="E107">
        <f t="shared" si="145"/>
        <v>20.414309534358189</v>
      </c>
      <c r="F107">
        <f t="shared" si="146"/>
        <v>0.26026294967424873</v>
      </c>
      <c r="G107">
        <f t="shared" si="147"/>
        <v>224.88201281489287</v>
      </c>
      <c r="H107">
        <f t="shared" si="148"/>
        <v>6.0968254987988502</v>
      </c>
      <c r="I107">
        <f t="shared" si="149"/>
        <v>1.696339727984759</v>
      </c>
      <c r="J107">
        <f t="shared" si="150"/>
        <v>23.62181282043457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26.478706359863281</v>
      </c>
      <c r="P107" s="1">
        <v>23.62181282043457</v>
      </c>
      <c r="Q107" s="1">
        <v>27.976484298706055</v>
      </c>
      <c r="R107" s="1">
        <v>399.52044677734375</v>
      </c>
      <c r="S107" s="1">
        <v>372.29901123046875</v>
      </c>
      <c r="T107" s="1">
        <v>10.812614440917969</v>
      </c>
      <c r="U107" s="1">
        <v>17.99725341796875</v>
      </c>
      <c r="V107" s="1">
        <v>21.311723709106445</v>
      </c>
      <c r="W107" s="1">
        <v>35.472686767578125</v>
      </c>
      <c r="X107" s="1">
        <v>499.99166870117187</v>
      </c>
      <c r="Y107" s="1">
        <v>1499.97705078125</v>
      </c>
      <c r="Z107" s="1">
        <v>154.74197387695312</v>
      </c>
      <c r="AA107" s="1">
        <v>68.414207458496094</v>
      </c>
      <c r="AB107" s="1">
        <v>-0.80025601387023926</v>
      </c>
      <c r="AC107" s="1">
        <v>0.16361221671104431</v>
      </c>
      <c r="AD107" s="1">
        <v>0.66666668653488159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0.83331944783528644</v>
      </c>
      <c r="AL107">
        <f t="shared" si="154"/>
        <v>6.0968254987988505E-3</v>
      </c>
      <c r="AM107">
        <f t="shared" si="155"/>
        <v>296.77181282043455</v>
      </c>
      <c r="AN107">
        <f t="shared" si="156"/>
        <v>299.62870635986326</v>
      </c>
      <c r="AO107">
        <f t="shared" si="157"/>
        <v>239.99632276066404</v>
      </c>
      <c r="AP107">
        <f t="shared" si="158"/>
        <v>4.4769928853104872E-2</v>
      </c>
      <c r="AQ107">
        <f t="shared" si="159"/>
        <v>2.927607557004801</v>
      </c>
      <c r="AR107">
        <f t="shared" si="160"/>
        <v>42.792391606390417</v>
      </c>
      <c r="AS107">
        <f t="shared" si="161"/>
        <v>24.795138188421667</v>
      </c>
      <c r="AT107">
        <f t="shared" si="162"/>
        <v>25.050259590148926</v>
      </c>
      <c r="AU107">
        <f t="shared" si="163"/>
        <v>3.189217758051814</v>
      </c>
      <c r="AV107">
        <f t="shared" si="164"/>
        <v>0.23841422156846731</v>
      </c>
      <c r="AW107">
        <f t="shared" si="165"/>
        <v>1.2312678290200421</v>
      </c>
      <c r="AX107">
        <f t="shared" si="166"/>
        <v>1.9579499290317719</v>
      </c>
      <c r="AY107">
        <f t="shared" si="167"/>
        <v>0.15082903614057161</v>
      </c>
      <c r="AZ107">
        <f t="shared" si="168"/>
        <v>15.385124678402258</v>
      </c>
      <c r="BA107">
        <f t="shared" si="169"/>
        <v>0.6040360195200235</v>
      </c>
      <c r="BB107">
        <f t="shared" si="170"/>
        <v>45.257470865319483</v>
      </c>
      <c r="BC107">
        <f t="shared" si="171"/>
        <v>362.59502617853985</v>
      </c>
      <c r="BD107">
        <f t="shared" si="172"/>
        <v>2.5480217661118885E-2</v>
      </c>
    </row>
    <row r="108" spans="1:114" x14ac:dyDescent="0.25">
      <c r="A108" s="1">
        <v>84</v>
      </c>
      <c r="B108" s="1" t="s">
        <v>126</v>
      </c>
      <c r="C108" s="1">
        <v>2034.5000141598284</v>
      </c>
      <c r="D108" s="1">
        <v>0</v>
      </c>
      <c r="E108">
        <f t="shared" si="145"/>
        <v>20.411052352693101</v>
      </c>
      <c r="F108">
        <f t="shared" si="146"/>
        <v>0.2600695166590225</v>
      </c>
      <c r="G108">
        <f t="shared" si="147"/>
        <v>224.81048186923732</v>
      </c>
      <c r="H108">
        <f t="shared" si="148"/>
        <v>6.0954100077109947</v>
      </c>
      <c r="I108">
        <f t="shared" si="149"/>
        <v>1.6971081711380427</v>
      </c>
      <c r="J108">
        <f t="shared" si="150"/>
        <v>23.625085830688477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26.480035781860352</v>
      </c>
      <c r="P108" s="1">
        <v>23.625085830688477</v>
      </c>
      <c r="Q108" s="1">
        <v>27.976007461547852</v>
      </c>
      <c r="R108" s="1">
        <v>399.52041625976562</v>
      </c>
      <c r="S108" s="1">
        <v>372.30337524414062</v>
      </c>
      <c r="T108" s="1">
        <v>10.81131649017334</v>
      </c>
      <c r="U108" s="1">
        <v>17.994338989257812</v>
      </c>
      <c r="V108" s="1">
        <v>21.307640075683594</v>
      </c>
      <c r="W108" s="1">
        <v>35.464405059814453</v>
      </c>
      <c r="X108" s="1">
        <v>499.98956298828125</v>
      </c>
      <c r="Y108" s="1">
        <v>1500.0216064453125</v>
      </c>
      <c r="Z108" s="1">
        <v>158.41893005371094</v>
      </c>
      <c r="AA108" s="1">
        <v>68.414665222167969</v>
      </c>
      <c r="AB108" s="1">
        <v>-0.80025601387023926</v>
      </c>
      <c r="AC108" s="1">
        <v>0.16361221671104431</v>
      </c>
      <c r="AD108" s="1">
        <v>0.66666668653488159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0.83331593831380202</v>
      </c>
      <c r="AL108">
        <f t="shared" si="154"/>
        <v>6.0954100077109949E-3</v>
      </c>
      <c r="AM108">
        <f t="shared" si="155"/>
        <v>296.77508583068845</v>
      </c>
      <c r="AN108">
        <f t="shared" si="156"/>
        <v>299.63003578186033</v>
      </c>
      <c r="AO108">
        <f t="shared" si="157"/>
        <v>240.0034516667547</v>
      </c>
      <c r="AP108">
        <f t="shared" si="158"/>
        <v>4.5340603964632832E-2</v>
      </c>
      <c r="AQ108">
        <f t="shared" si="159"/>
        <v>2.9281848489823203</v>
      </c>
      <c r="AR108">
        <f t="shared" si="160"/>
        <v>42.800543413804782</v>
      </c>
      <c r="AS108">
        <f t="shared" si="161"/>
        <v>24.806204424546969</v>
      </c>
      <c r="AT108">
        <f t="shared" si="162"/>
        <v>25.052560806274414</v>
      </c>
      <c r="AU108">
        <f t="shared" si="163"/>
        <v>3.1896551681825396</v>
      </c>
      <c r="AV108">
        <f t="shared" si="164"/>
        <v>0.23825189211752254</v>
      </c>
      <c r="AW108">
        <f t="shared" si="165"/>
        <v>1.2310766778442777</v>
      </c>
      <c r="AX108">
        <f t="shared" si="166"/>
        <v>1.9585784903382619</v>
      </c>
      <c r="AY108">
        <f t="shared" si="167"/>
        <v>0.15072508738696769</v>
      </c>
      <c r="AZ108">
        <f t="shared" si="168"/>
        <v>15.380333855518133</v>
      </c>
      <c r="BA108">
        <f t="shared" si="169"/>
        <v>0.60383680841414944</v>
      </c>
      <c r="BB108">
        <f t="shared" si="170"/>
        <v>45.239905341584461</v>
      </c>
      <c r="BC108">
        <f t="shared" si="171"/>
        <v>362.60093850037936</v>
      </c>
      <c r="BD108">
        <f t="shared" si="172"/>
        <v>2.5465849045423657E-2</v>
      </c>
    </row>
    <row r="109" spans="1:114" x14ac:dyDescent="0.25">
      <c r="A109" s="1">
        <v>85</v>
      </c>
      <c r="B109" s="1" t="s">
        <v>127</v>
      </c>
      <c r="C109" s="1">
        <v>2035.0000141486526</v>
      </c>
      <c r="D109" s="1">
        <v>0</v>
      </c>
      <c r="E109">
        <f t="shared" si="145"/>
        <v>20.407273388970221</v>
      </c>
      <c r="F109">
        <f t="shared" si="146"/>
        <v>0.25985678360915349</v>
      </c>
      <c r="G109">
        <f t="shared" si="147"/>
        <v>224.74220945381467</v>
      </c>
      <c r="H109">
        <f t="shared" si="148"/>
        <v>6.0943092256514451</v>
      </c>
      <c r="I109">
        <f t="shared" si="149"/>
        <v>1.6980612082430317</v>
      </c>
      <c r="J109">
        <f t="shared" si="150"/>
        <v>23.630025863647461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26.481559753417969</v>
      </c>
      <c r="P109" s="1">
        <v>23.630025863647461</v>
      </c>
      <c r="Q109" s="1">
        <v>27.976387023925781</v>
      </c>
      <c r="R109" s="1">
        <v>399.5311279296875</v>
      </c>
      <c r="S109" s="1">
        <v>372.3187255859375</v>
      </c>
      <c r="T109" s="1">
        <v>10.811370849609375</v>
      </c>
      <c r="U109" s="1">
        <v>17.99317741394043</v>
      </c>
      <c r="V109" s="1">
        <v>21.305797576904297</v>
      </c>
      <c r="W109" s="1">
        <v>35.458869934082031</v>
      </c>
      <c r="X109" s="1">
        <v>499.9844970703125</v>
      </c>
      <c r="Y109" s="1">
        <v>1499.9647216796875</v>
      </c>
      <c r="Z109" s="1">
        <v>160.26043701171875</v>
      </c>
      <c r="AA109" s="1">
        <v>68.41455078125</v>
      </c>
      <c r="AB109" s="1">
        <v>-0.80025601387023926</v>
      </c>
      <c r="AC109" s="1">
        <v>0.16361221671104431</v>
      </c>
      <c r="AD109" s="1">
        <v>0.66666668653488159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0.83330749511718749</v>
      </c>
      <c r="AL109">
        <f t="shared" si="154"/>
        <v>6.0943092256514455E-3</v>
      </c>
      <c r="AM109">
        <f t="shared" si="155"/>
        <v>296.78002586364744</v>
      </c>
      <c r="AN109">
        <f t="shared" si="156"/>
        <v>299.63155975341795</v>
      </c>
      <c r="AO109">
        <f t="shared" si="157"/>
        <v>239.99435010445814</v>
      </c>
      <c r="AP109">
        <f t="shared" si="158"/>
        <v>4.5357684066786523E-2</v>
      </c>
      <c r="AQ109">
        <f t="shared" si="159"/>
        <v>2.9290563581450999</v>
      </c>
      <c r="AR109">
        <f t="shared" si="160"/>
        <v>42.813353660839212</v>
      </c>
      <c r="AS109">
        <f t="shared" si="161"/>
        <v>24.820176246898782</v>
      </c>
      <c r="AT109">
        <f t="shared" si="162"/>
        <v>25.055792808532715</v>
      </c>
      <c r="AU109">
        <f t="shared" si="163"/>
        <v>3.190269588624782</v>
      </c>
      <c r="AV109">
        <f t="shared" si="164"/>
        <v>0.2380733426393504</v>
      </c>
      <c r="AW109">
        <f t="shared" si="165"/>
        <v>1.2309951499020682</v>
      </c>
      <c r="AX109">
        <f t="shared" si="166"/>
        <v>1.9592744387227139</v>
      </c>
      <c r="AY109">
        <f t="shared" si="167"/>
        <v>0.1506107540268502</v>
      </c>
      <c r="AZ109">
        <f t="shared" si="168"/>
        <v>15.375637301368329</v>
      </c>
      <c r="BA109">
        <f t="shared" si="169"/>
        <v>0.60362854191694515</v>
      </c>
      <c r="BB109">
        <f t="shared" si="170"/>
        <v>45.221368347546552</v>
      </c>
      <c r="BC109">
        <f t="shared" si="171"/>
        <v>362.61808518054454</v>
      </c>
      <c r="BD109">
        <f t="shared" si="172"/>
        <v>2.5449498097488168E-2</v>
      </c>
    </row>
    <row r="110" spans="1:114" x14ac:dyDescent="0.25">
      <c r="A110" s="1">
        <v>86</v>
      </c>
      <c r="B110" s="1" t="s">
        <v>127</v>
      </c>
      <c r="C110" s="1">
        <v>2035.5000141374767</v>
      </c>
      <c r="D110" s="1">
        <v>0</v>
      </c>
      <c r="E110">
        <f t="shared" si="145"/>
        <v>20.448858846106909</v>
      </c>
      <c r="F110">
        <f t="shared" si="146"/>
        <v>0.25960597999201462</v>
      </c>
      <c r="G110">
        <f t="shared" si="147"/>
        <v>224.32994111640866</v>
      </c>
      <c r="H110">
        <f t="shared" si="148"/>
        <v>6.0912292440196705</v>
      </c>
      <c r="I110">
        <f t="shared" si="149"/>
        <v>1.6987051602260972</v>
      </c>
      <c r="J110">
        <f t="shared" si="150"/>
        <v>23.632213592529297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26.483589172363281</v>
      </c>
      <c r="P110" s="1">
        <v>23.632213592529297</v>
      </c>
      <c r="Q110" s="1">
        <v>27.975854873657227</v>
      </c>
      <c r="R110" s="1">
        <v>399.5626220703125</v>
      </c>
      <c r="S110" s="1">
        <v>372.30020141601562</v>
      </c>
      <c r="T110" s="1">
        <v>10.810758590698242</v>
      </c>
      <c r="U110" s="1">
        <v>17.989391326904297</v>
      </c>
      <c r="V110" s="1">
        <v>21.302059173583984</v>
      </c>
      <c r="W110" s="1">
        <v>35.447193145751953</v>
      </c>
      <c r="X110" s="1">
        <v>499.95468139648438</v>
      </c>
      <c r="Y110" s="1">
        <v>1499.9437255859375</v>
      </c>
      <c r="Z110" s="1">
        <v>159.5816650390625</v>
      </c>
      <c r="AA110" s="1">
        <v>68.41461181640625</v>
      </c>
      <c r="AB110" s="1">
        <v>-0.80025601387023926</v>
      </c>
      <c r="AC110" s="1">
        <v>0.16361221671104431</v>
      </c>
      <c r="AD110" s="1">
        <v>0.66666668653488159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0.83325780232747382</v>
      </c>
      <c r="AL110">
        <f t="shared" si="154"/>
        <v>6.0912292440196709E-3</v>
      </c>
      <c r="AM110">
        <f t="shared" si="155"/>
        <v>296.78221359252927</v>
      </c>
      <c r="AN110">
        <f t="shared" si="156"/>
        <v>299.63358917236326</v>
      </c>
      <c r="AO110">
        <f t="shared" si="157"/>
        <v>239.99099072953322</v>
      </c>
      <c r="AP110">
        <f t="shared" si="158"/>
        <v>4.6916552837307328E-2</v>
      </c>
      <c r="AQ110">
        <f t="shared" si="159"/>
        <v>2.92944238466968</v>
      </c>
      <c r="AR110">
        <f t="shared" si="160"/>
        <v>42.818957922774935</v>
      </c>
      <c r="AS110">
        <f t="shared" si="161"/>
        <v>24.829566595870638</v>
      </c>
      <c r="AT110">
        <f t="shared" si="162"/>
        <v>25.057901382446289</v>
      </c>
      <c r="AU110">
        <f t="shared" si="163"/>
        <v>3.1906704952398766</v>
      </c>
      <c r="AV110">
        <f t="shared" si="164"/>
        <v>0.2378628085834889</v>
      </c>
      <c r="AW110">
        <f t="shared" si="165"/>
        <v>1.2307372244435828</v>
      </c>
      <c r="AX110">
        <f t="shared" si="166"/>
        <v>1.9599332707962938</v>
      </c>
      <c r="AY110">
        <f t="shared" si="167"/>
        <v>0.15047594217278409</v>
      </c>
      <c r="AZ110">
        <f t="shared" si="168"/>
        <v>15.34744584027637</v>
      </c>
      <c r="BA110">
        <f t="shared" si="169"/>
        <v>0.60255122146909057</v>
      </c>
      <c r="BB110">
        <f t="shared" si="170"/>
        <v>45.203331077497566</v>
      </c>
      <c r="BC110">
        <f t="shared" si="171"/>
        <v>362.57979327594848</v>
      </c>
      <c r="BD110">
        <f t="shared" si="172"/>
        <v>2.5493878967328049E-2</v>
      </c>
    </row>
    <row r="111" spans="1:114" x14ac:dyDescent="0.25">
      <c r="A111" s="1">
        <v>87</v>
      </c>
      <c r="B111" s="1" t="s">
        <v>128</v>
      </c>
      <c r="C111" s="1">
        <v>2036.0000141263008</v>
      </c>
      <c r="D111" s="1">
        <v>0</v>
      </c>
      <c r="E111">
        <f t="shared" si="145"/>
        <v>20.39902924169159</v>
      </c>
      <c r="F111">
        <f t="shared" si="146"/>
        <v>0.25932656072852878</v>
      </c>
      <c r="G111">
        <f t="shared" si="147"/>
        <v>224.54596490640125</v>
      </c>
      <c r="H111">
        <f t="shared" si="148"/>
        <v>6.0886043788448303</v>
      </c>
      <c r="I111">
        <f t="shared" si="149"/>
        <v>1.6996307149694336</v>
      </c>
      <c r="J111">
        <f t="shared" si="150"/>
        <v>23.636600494384766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26.485666275024414</v>
      </c>
      <c r="P111" s="1">
        <v>23.636600494384766</v>
      </c>
      <c r="Q111" s="1">
        <v>27.976972579956055</v>
      </c>
      <c r="R111" s="1">
        <v>399.53524780273437</v>
      </c>
      <c r="S111" s="1">
        <v>372.33242797851562</v>
      </c>
      <c r="T111" s="1">
        <v>10.811434745788574</v>
      </c>
      <c r="U111" s="1">
        <v>17.987289428710938</v>
      </c>
      <c r="V111" s="1">
        <v>21.300651550292969</v>
      </c>
      <c r="W111" s="1">
        <v>35.438495635986328</v>
      </c>
      <c r="X111" s="1">
        <v>499.93377685546875</v>
      </c>
      <c r="Y111" s="1">
        <v>1499.915283203125</v>
      </c>
      <c r="Z111" s="1">
        <v>157.53424072265625</v>
      </c>
      <c r="AA111" s="1">
        <v>68.414192199707031</v>
      </c>
      <c r="AB111" s="1">
        <v>-0.80025601387023926</v>
      </c>
      <c r="AC111" s="1">
        <v>0.16361221671104431</v>
      </c>
      <c r="AD111" s="1">
        <v>0.66666668653488159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0.83322296142578123</v>
      </c>
      <c r="AL111">
        <f t="shared" si="154"/>
        <v>6.0886043788448306E-3</v>
      </c>
      <c r="AM111">
        <f t="shared" si="155"/>
        <v>296.78660049438474</v>
      </c>
      <c r="AN111">
        <f t="shared" si="156"/>
        <v>299.63566627502439</v>
      </c>
      <c r="AO111">
        <f t="shared" si="157"/>
        <v>239.98643994838494</v>
      </c>
      <c r="AP111">
        <f t="shared" si="158"/>
        <v>4.7935433869442753E-2</v>
      </c>
      <c r="AQ111">
        <f t="shared" si="159"/>
        <v>2.9302165910970221</v>
      </c>
      <c r="AR111">
        <f t="shared" si="160"/>
        <v>42.830537011143285</v>
      </c>
      <c r="AS111">
        <f t="shared" si="161"/>
        <v>24.843247582432348</v>
      </c>
      <c r="AT111">
        <f t="shared" si="162"/>
        <v>25.06113338470459</v>
      </c>
      <c r="AU111">
        <f t="shared" si="163"/>
        <v>3.1912850865845508</v>
      </c>
      <c r="AV111">
        <f t="shared" si="164"/>
        <v>0.23762821334327644</v>
      </c>
      <c r="AW111">
        <f t="shared" si="165"/>
        <v>1.2305858761275885</v>
      </c>
      <c r="AX111">
        <f t="shared" si="166"/>
        <v>1.9606992104569623</v>
      </c>
      <c r="AY111">
        <f t="shared" si="167"/>
        <v>0.15032572657977095</v>
      </c>
      <c r="AZ111">
        <f t="shared" si="168"/>
        <v>15.362130800775205</v>
      </c>
      <c r="BA111">
        <f t="shared" si="169"/>
        <v>0.60307925937452334</v>
      </c>
      <c r="BB111">
        <f t="shared" si="170"/>
        <v>45.182751125106847</v>
      </c>
      <c r="BC111">
        <f t="shared" si="171"/>
        <v>362.63570644590271</v>
      </c>
      <c r="BD111">
        <f t="shared" si="172"/>
        <v>2.5416257832255779E-2</v>
      </c>
      <c r="BE111">
        <f>AVERAGE(E97:E111)</f>
        <v>20.452941116150718</v>
      </c>
      <c r="BF111">
        <f>AVERAGE(O97:O111)</f>
        <v>26.475794728597005</v>
      </c>
      <c r="BG111">
        <f>AVERAGE(P97:P111)</f>
        <v>23.618876139322918</v>
      </c>
      <c r="BH111" t="e">
        <f>AVERAGE(B97:B111)</f>
        <v>#DIV/0!</v>
      </c>
      <c r="BI111">
        <f t="shared" ref="BI111:DJ111" si="173">AVERAGE(C97:C111)</f>
        <v>2032.6000142022967</v>
      </c>
      <c r="BJ111">
        <f t="shared" si="173"/>
        <v>0</v>
      </c>
      <c r="BK111">
        <f t="shared" si="173"/>
        <v>20.452941116150718</v>
      </c>
      <c r="BL111">
        <f t="shared" si="173"/>
        <v>0.26049600009874996</v>
      </c>
      <c r="BM111">
        <f t="shared" si="173"/>
        <v>224.66002024338016</v>
      </c>
      <c r="BN111">
        <f t="shared" si="173"/>
        <v>6.0994026550516951</v>
      </c>
      <c r="BO111">
        <f t="shared" si="173"/>
        <v>1.6956733941919706</v>
      </c>
      <c r="BP111">
        <f t="shared" si="173"/>
        <v>23.618876139322918</v>
      </c>
      <c r="BQ111">
        <f t="shared" si="173"/>
        <v>6</v>
      </c>
      <c r="BR111">
        <f t="shared" si="173"/>
        <v>1.4200000166893005</v>
      </c>
      <c r="BS111">
        <f t="shared" si="173"/>
        <v>1</v>
      </c>
      <c r="BT111">
        <f t="shared" si="173"/>
        <v>2.8400000333786011</v>
      </c>
      <c r="BU111">
        <f t="shared" si="173"/>
        <v>26.475794728597005</v>
      </c>
      <c r="BV111">
        <f t="shared" si="173"/>
        <v>23.618876139322918</v>
      </c>
      <c r="BW111">
        <f t="shared" si="173"/>
        <v>27.978249994913735</v>
      </c>
      <c r="BX111">
        <f t="shared" si="173"/>
        <v>399.48111979166669</v>
      </c>
      <c r="BY111">
        <f t="shared" si="173"/>
        <v>372.2095987955729</v>
      </c>
      <c r="BZ111">
        <f t="shared" si="173"/>
        <v>10.810936991373698</v>
      </c>
      <c r="CA111">
        <f t="shared" si="173"/>
        <v>17.999447758992513</v>
      </c>
      <c r="CB111">
        <f t="shared" si="173"/>
        <v>21.312053807576497</v>
      </c>
      <c r="CC111">
        <f t="shared" si="173"/>
        <v>35.483070119222006</v>
      </c>
      <c r="CD111">
        <f t="shared" si="173"/>
        <v>499.93252156575522</v>
      </c>
      <c r="CE111">
        <f t="shared" si="173"/>
        <v>1499.7322591145833</v>
      </c>
      <c r="CF111">
        <f t="shared" si="173"/>
        <v>138.47064819335938</v>
      </c>
      <c r="CG111">
        <f t="shared" si="173"/>
        <v>68.414131673177081</v>
      </c>
      <c r="CH111">
        <f t="shared" si="173"/>
        <v>-0.80025601387023926</v>
      </c>
      <c r="CI111">
        <f t="shared" si="173"/>
        <v>0.16361221671104431</v>
      </c>
      <c r="CJ111">
        <f t="shared" si="173"/>
        <v>0.84444445371627808</v>
      </c>
      <c r="CK111">
        <f t="shared" si="173"/>
        <v>-0.21956524252891541</v>
      </c>
      <c r="CL111">
        <f t="shared" si="173"/>
        <v>2.737391471862793</v>
      </c>
      <c r="CM111">
        <f t="shared" si="173"/>
        <v>1</v>
      </c>
      <c r="CN111">
        <f t="shared" si="173"/>
        <v>0</v>
      </c>
      <c r="CO111">
        <f t="shared" si="173"/>
        <v>0.15999999642372131</v>
      </c>
      <c r="CP111">
        <f t="shared" si="173"/>
        <v>111115</v>
      </c>
      <c r="CQ111">
        <f t="shared" si="173"/>
        <v>0.8332208692762586</v>
      </c>
      <c r="CR111">
        <f t="shared" si="173"/>
        <v>6.0994026550516955E-3</v>
      </c>
      <c r="CS111">
        <f t="shared" si="173"/>
        <v>296.76887613932291</v>
      </c>
      <c r="CT111">
        <f t="shared" si="173"/>
        <v>299.62579472859699</v>
      </c>
      <c r="CU111">
        <f t="shared" si="173"/>
        <v>239.95715609487283</v>
      </c>
      <c r="CV111">
        <f t="shared" si="173"/>
        <v>4.2948186681944438E-2</v>
      </c>
      <c r="CW111">
        <f t="shared" si="173"/>
        <v>2.9270899814464233</v>
      </c>
      <c r="CX111">
        <f t="shared" si="173"/>
        <v>42.784873607150615</v>
      </c>
      <c r="CY111">
        <f t="shared" si="173"/>
        <v>24.785425848158106</v>
      </c>
      <c r="CZ111">
        <f t="shared" si="173"/>
        <v>25.047335433959962</v>
      </c>
      <c r="DA111">
        <f t="shared" si="173"/>
        <v>3.1886622229335768</v>
      </c>
      <c r="DB111">
        <f t="shared" si="173"/>
        <v>0.23860967266440011</v>
      </c>
      <c r="DC111">
        <f t="shared" si="173"/>
        <v>1.2314165872544538</v>
      </c>
      <c r="DD111">
        <f t="shared" si="173"/>
        <v>1.9572456356791235</v>
      </c>
      <c r="DE111">
        <f t="shared" si="173"/>
        <v>0.15095420526164041</v>
      </c>
      <c r="DF111">
        <f t="shared" si="173"/>
        <v>15.369920217948019</v>
      </c>
      <c r="DG111">
        <f t="shared" si="173"/>
        <v>0.6035846685816002</v>
      </c>
      <c r="DH111">
        <f t="shared" si="173"/>
        <v>45.273569802968559</v>
      </c>
      <c r="DI111">
        <f t="shared" si="173"/>
        <v>362.48725013983875</v>
      </c>
      <c r="DJ111">
        <f t="shared" si="173"/>
        <v>2.5545186810337305E-2</v>
      </c>
    </row>
    <row r="112" spans="1:114" x14ac:dyDescent="0.25">
      <c r="A112" s="1" t="s">
        <v>9</v>
      </c>
      <c r="B112" s="1" t="s">
        <v>129</v>
      </c>
    </row>
    <row r="113" spans="1:114" x14ac:dyDescent="0.25">
      <c r="A113" s="1" t="s">
        <v>9</v>
      </c>
      <c r="B113" s="1" t="s">
        <v>130</v>
      </c>
    </row>
    <row r="114" spans="1:114" x14ac:dyDescent="0.25">
      <c r="A114" s="1">
        <v>88</v>
      </c>
      <c r="B114" s="1" t="s">
        <v>131</v>
      </c>
      <c r="C114" s="1">
        <v>2387.000014282763</v>
      </c>
      <c r="D114" s="1">
        <v>0</v>
      </c>
      <c r="E114">
        <f t="shared" ref="E114:E128" si="174">(R114-S114*(1000-T114)/(1000-U114))*AK114</f>
        <v>17.356322501017843</v>
      </c>
      <c r="F114">
        <f t="shared" ref="F114:F128" si="175">IF(AV114&lt;&gt;0,1/(1/AV114-1/N114),0)</f>
        <v>0.17829610354144401</v>
      </c>
      <c r="G114">
        <f t="shared" ref="G114:G128" si="176">((AY114-AL114/2)*S114-E114)/(AY114+AL114/2)</f>
        <v>200.40276914049451</v>
      </c>
      <c r="H114">
        <f t="shared" ref="H114:H128" si="177">AL114*1000</f>
        <v>4.9026498486777843</v>
      </c>
      <c r="I114">
        <f t="shared" ref="I114:I128" si="178">(AQ114-AW114)</f>
        <v>1.9241622281051696</v>
      </c>
      <c r="J114">
        <f t="shared" ref="J114:J128" si="179">(P114+AP114*D114)</f>
        <v>26.777803421020508</v>
      </c>
      <c r="K114" s="1">
        <v>6</v>
      </c>
      <c r="L114">
        <f t="shared" ref="L114:L128" si="180">(K114*AE114+AF114)</f>
        <v>1.4200000166893005</v>
      </c>
      <c r="M114" s="1">
        <v>1</v>
      </c>
      <c r="N114">
        <f t="shared" ref="N114:N128" si="181">L114*(M114+1)*(M114+1)/(M114*M114+1)</f>
        <v>2.8400000333786011</v>
      </c>
      <c r="O114" s="1">
        <v>30.788459777832031</v>
      </c>
      <c r="P114" s="1">
        <v>26.777803421020508</v>
      </c>
      <c r="Q114" s="1">
        <v>33.061752319335937</v>
      </c>
      <c r="R114" s="1">
        <v>400.98641967773437</v>
      </c>
      <c r="S114" s="1">
        <v>377.93417358398437</v>
      </c>
      <c r="T114" s="1">
        <v>17.767055511474609</v>
      </c>
      <c r="U114" s="1">
        <v>23.512208938598633</v>
      </c>
      <c r="V114" s="1">
        <v>27.270353317260742</v>
      </c>
      <c r="W114" s="1">
        <v>36.088493347167969</v>
      </c>
      <c r="X114" s="1">
        <v>499.973876953125</v>
      </c>
      <c r="Y114" s="1">
        <v>1499.735107421875</v>
      </c>
      <c r="Z114" s="1">
        <v>43.3072509765625</v>
      </c>
      <c r="AA114" s="1">
        <v>68.413566589355469</v>
      </c>
      <c r="AB114" s="1">
        <v>-0.32341885566711426</v>
      </c>
      <c r="AC114" s="1">
        <v>0.11162170767784119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ref="AK114:AK128" si="182">X114*0.000001/(K114*0.0001)</f>
        <v>0.83328979492187483</v>
      </c>
      <c r="AL114">
        <f t="shared" ref="AL114:AL128" si="183">(U114-T114)/(1000-U114)*AK114</f>
        <v>4.9026498486777845E-3</v>
      </c>
      <c r="AM114">
        <f t="shared" ref="AM114:AM128" si="184">(P114+273.15)</f>
        <v>299.92780342102049</v>
      </c>
      <c r="AN114">
        <f t="shared" ref="AN114:AN128" si="185">(O114+273.15)</f>
        <v>303.93845977783201</v>
      </c>
      <c r="AO114">
        <f t="shared" ref="AO114:AO128" si="186">(Y114*AG114+Z114*AH114)*AI114</f>
        <v>239.9576118240293</v>
      </c>
      <c r="AP114">
        <f t="shared" ref="AP114:AP128" si="187">((AO114+0.00000010773*(AN114^4-AM114^4))-AL114*44100)/(L114*51.4+0.00000043092*AM114^3)</f>
        <v>0.84293039714722573</v>
      </c>
      <c r="AQ114">
        <f t="shared" ref="AQ114:AQ128" si="188">0.61365*EXP(17.502*J114/(240.97+J114))</f>
        <v>3.532716299988826</v>
      </c>
      <c r="AR114">
        <f t="shared" ref="AR114:AR128" si="189">AQ114*1000/AA114</f>
        <v>51.637657209037904</v>
      </c>
      <c r="AS114">
        <f t="shared" ref="AS114:AS128" si="190">(AR114-U114)</f>
        <v>28.125448270439271</v>
      </c>
      <c r="AT114">
        <f t="shared" ref="AT114:AT128" si="191">IF(D114,P114,(O114+P114)/2)</f>
        <v>28.78313159942627</v>
      </c>
      <c r="AU114">
        <f t="shared" ref="AU114:AU128" si="192">0.61365*EXP(17.502*AT114/(240.97+AT114))</f>
        <v>3.971578043761439</v>
      </c>
      <c r="AV114">
        <f t="shared" ref="AV114:AV128" si="193">IF(AS114&lt;&gt;0,(1000-(AR114+U114)/2)/AS114*AL114,0)</f>
        <v>0.1677638366279329</v>
      </c>
      <c r="AW114">
        <f t="shared" ref="AW114:AW128" si="194">U114*AA114/1000</f>
        <v>1.6085540718836564</v>
      </c>
      <c r="AX114">
        <f t="shared" ref="AX114:AX128" si="195">(AU114-AW114)</f>
        <v>2.3630239718777828</v>
      </c>
      <c r="AY114">
        <f t="shared" ref="AY114:AY128" si="196">1/(1.6/F114+1.37/N114)</f>
        <v>0.10575038440232853</v>
      </c>
      <c r="AZ114">
        <f t="shared" ref="AZ114:AZ128" si="197">G114*AA114*0.001</f>
        <v>13.710268191284452</v>
      </c>
      <c r="BA114">
        <f t="shared" ref="BA114:BA128" si="198">G114/S114</f>
        <v>0.53025839722313728</v>
      </c>
      <c r="BB114">
        <f t="shared" ref="BB114:BB128" si="199">(1-AL114*AA114/AQ114/F114)*100</f>
        <v>46.749646614135344</v>
      </c>
      <c r="BC114">
        <f t="shared" ref="BC114:BC128" si="200">(S114-E114/(N114/1.35))</f>
        <v>369.68380911180532</v>
      </c>
      <c r="BD114">
        <f t="shared" ref="BD114:BD128" si="201">E114*BB114/100/BC114</f>
        <v>2.1948538817347922E-2</v>
      </c>
    </row>
    <row r="115" spans="1:114" x14ac:dyDescent="0.25">
      <c r="A115" s="1">
        <v>89</v>
      </c>
      <c r="B115" s="1" t="s">
        <v>132</v>
      </c>
      <c r="C115" s="1">
        <v>2387.000014282763</v>
      </c>
      <c r="D115" s="1">
        <v>0</v>
      </c>
      <c r="E115">
        <f t="shared" si="174"/>
        <v>17.356322501017843</v>
      </c>
      <c r="F115">
        <f t="shared" si="175"/>
        <v>0.17829610354144401</v>
      </c>
      <c r="G115">
        <f t="shared" si="176"/>
        <v>200.40276914049451</v>
      </c>
      <c r="H115">
        <f t="shared" si="177"/>
        <v>4.9026498486777843</v>
      </c>
      <c r="I115">
        <f t="shared" si="178"/>
        <v>1.9241622281051696</v>
      </c>
      <c r="J115">
        <f t="shared" si="179"/>
        <v>26.777803421020508</v>
      </c>
      <c r="K115" s="1">
        <v>6</v>
      </c>
      <c r="L115">
        <f t="shared" si="180"/>
        <v>1.4200000166893005</v>
      </c>
      <c r="M115" s="1">
        <v>1</v>
      </c>
      <c r="N115">
        <f t="shared" si="181"/>
        <v>2.8400000333786011</v>
      </c>
      <c r="O115" s="1">
        <v>30.788459777832031</v>
      </c>
      <c r="P115" s="1">
        <v>26.777803421020508</v>
      </c>
      <c r="Q115" s="1">
        <v>33.061752319335937</v>
      </c>
      <c r="R115" s="1">
        <v>400.98641967773437</v>
      </c>
      <c r="S115" s="1">
        <v>377.93417358398437</v>
      </c>
      <c r="T115" s="1">
        <v>17.767055511474609</v>
      </c>
      <c r="U115" s="1">
        <v>23.512208938598633</v>
      </c>
      <c r="V115" s="1">
        <v>27.270353317260742</v>
      </c>
      <c r="W115" s="1">
        <v>36.088493347167969</v>
      </c>
      <c r="X115" s="1">
        <v>499.973876953125</v>
      </c>
      <c r="Y115" s="1">
        <v>1499.735107421875</v>
      </c>
      <c r="Z115" s="1">
        <v>43.3072509765625</v>
      </c>
      <c r="AA115" s="1">
        <v>68.413566589355469</v>
      </c>
      <c r="AB115" s="1">
        <v>-0.32341885566711426</v>
      </c>
      <c r="AC115" s="1">
        <v>0.11162170767784119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82"/>
        <v>0.83328979492187483</v>
      </c>
      <c r="AL115">
        <f t="shared" si="183"/>
        <v>4.9026498486777845E-3</v>
      </c>
      <c r="AM115">
        <f t="shared" si="184"/>
        <v>299.92780342102049</v>
      </c>
      <c r="AN115">
        <f t="shared" si="185"/>
        <v>303.93845977783201</v>
      </c>
      <c r="AO115">
        <f t="shared" si="186"/>
        <v>239.9576118240293</v>
      </c>
      <c r="AP115">
        <f t="shared" si="187"/>
        <v>0.84293039714722573</v>
      </c>
      <c r="AQ115">
        <f t="shared" si="188"/>
        <v>3.532716299988826</v>
      </c>
      <c r="AR115">
        <f t="shared" si="189"/>
        <v>51.637657209037904</v>
      </c>
      <c r="AS115">
        <f t="shared" si="190"/>
        <v>28.125448270439271</v>
      </c>
      <c r="AT115">
        <f t="shared" si="191"/>
        <v>28.78313159942627</v>
      </c>
      <c r="AU115">
        <f t="shared" si="192"/>
        <v>3.971578043761439</v>
      </c>
      <c r="AV115">
        <f t="shared" si="193"/>
        <v>0.1677638366279329</v>
      </c>
      <c r="AW115">
        <f t="shared" si="194"/>
        <v>1.6085540718836564</v>
      </c>
      <c r="AX115">
        <f t="shared" si="195"/>
        <v>2.3630239718777828</v>
      </c>
      <c r="AY115">
        <f t="shared" si="196"/>
        <v>0.10575038440232853</v>
      </c>
      <c r="AZ115">
        <f t="shared" si="197"/>
        <v>13.710268191284452</v>
      </c>
      <c r="BA115">
        <f t="shared" si="198"/>
        <v>0.53025839722313728</v>
      </c>
      <c r="BB115">
        <f t="shared" si="199"/>
        <v>46.749646614135344</v>
      </c>
      <c r="BC115">
        <f t="shared" si="200"/>
        <v>369.68380911180532</v>
      </c>
      <c r="BD115">
        <f t="shared" si="201"/>
        <v>2.1948538817347922E-2</v>
      </c>
    </row>
    <row r="116" spans="1:114" x14ac:dyDescent="0.25">
      <c r="A116" s="1">
        <v>90</v>
      </c>
      <c r="B116" s="1" t="s">
        <v>132</v>
      </c>
      <c r="C116" s="1">
        <v>2387.5000142715871</v>
      </c>
      <c r="D116" s="1">
        <v>0</v>
      </c>
      <c r="E116">
        <f t="shared" si="174"/>
        <v>17.351986351702102</v>
      </c>
      <c r="F116">
        <f t="shared" si="175"/>
        <v>0.17823668187852573</v>
      </c>
      <c r="G116">
        <f t="shared" si="176"/>
        <v>200.36856100514518</v>
      </c>
      <c r="H116">
        <f t="shared" si="177"/>
        <v>4.902877740582821</v>
      </c>
      <c r="I116">
        <f t="shared" si="178"/>
        <v>1.9248496802849007</v>
      </c>
      <c r="J116">
        <f t="shared" si="179"/>
        <v>26.781078338623047</v>
      </c>
      <c r="K116" s="1">
        <v>6</v>
      </c>
      <c r="L116">
        <f t="shared" si="180"/>
        <v>1.4200000166893005</v>
      </c>
      <c r="M116" s="1">
        <v>1</v>
      </c>
      <c r="N116">
        <f t="shared" si="181"/>
        <v>2.8400000333786011</v>
      </c>
      <c r="O116" s="1">
        <v>30.789628982543945</v>
      </c>
      <c r="P116" s="1">
        <v>26.781078338623047</v>
      </c>
      <c r="Q116" s="1">
        <v>33.061653137207031</v>
      </c>
      <c r="R116" s="1">
        <v>400.96194458007812</v>
      </c>
      <c r="S116" s="1">
        <v>377.91448974609375</v>
      </c>
      <c r="T116" s="1">
        <v>17.766532897949219</v>
      </c>
      <c r="U116" s="1">
        <v>23.512060165405273</v>
      </c>
      <c r="V116" s="1">
        <v>27.267789840698242</v>
      </c>
      <c r="W116" s="1">
        <v>36.085933685302734</v>
      </c>
      <c r="X116" s="1">
        <v>499.96466064453125</v>
      </c>
      <c r="Y116" s="1">
        <v>1499.67041015625</v>
      </c>
      <c r="Z116" s="1">
        <v>43.175666809082031</v>
      </c>
      <c r="AA116" s="1">
        <v>68.413711547851563</v>
      </c>
      <c r="AB116" s="1">
        <v>-0.32341885566711426</v>
      </c>
      <c r="AC116" s="1">
        <v>0.11162170767784119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82"/>
        <v>0.833274434407552</v>
      </c>
      <c r="AL116">
        <f t="shared" si="183"/>
        <v>4.9028777405828207E-3</v>
      </c>
      <c r="AM116">
        <f t="shared" si="184"/>
        <v>299.93107833862302</v>
      </c>
      <c r="AN116">
        <f t="shared" si="185"/>
        <v>303.93962898254392</v>
      </c>
      <c r="AO116">
        <f t="shared" si="186"/>
        <v>239.94726026176068</v>
      </c>
      <c r="AP116">
        <f t="shared" si="187"/>
        <v>0.84240268268779983</v>
      </c>
      <c r="AQ116">
        <f t="shared" si="188"/>
        <v>3.5333969823366682</v>
      </c>
      <c r="AR116">
        <f t="shared" si="189"/>
        <v>51.647497298334045</v>
      </c>
      <c r="AS116">
        <f t="shared" si="190"/>
        <v>28.135437132928772</v>
      </c>
      <c r="AT116">
        <f t="shared" si="191"/>
        <v>28.785353660583496</v>
      </c>
      <c r="AU116">
        <f t="shared" si="192"/>
        <v>3.9720895620479881</v>
      </c>
      <c r="AV116">
        <f t="shared" si="193"/>
        <v>0.16771122686484882</v>
      </c>
      <c r="AW116">
        <f t="shared" si="194"/>
        <v>1.6085473020517675</v>
      </c>
      <c r="AX116">
        <f t="shared" si="195"/>
        <v>2.3635422599962208</v>
      </c>
      <c r="AY116">
        <f t="shared" si="196"/>
        <v>0.10571693777180617</v>
      </c>
      <c r="AZ116">
        <f t="shared" si="197"/>
        <v>13.707956935864102</v>
      </c>
      <c r="BA116">
        <f t="shared" si="198"/>
        <v>0.53019549776925767</v>
      </c>
      <c r="BB116">
        <f t="shared" si="199"/>
        <v>46.739566919878918</v>
      </c>
      <c r="BC116">
        <f t="shared" si="200"/>
        <v>369.66618647162858</v>
      </c>
      <c r="BD116">
        <f t="shared" si="201"/>
        <v>2.193937008464936E-2</v>
      </c>
    </row>
    <row r="117" spans="1:114" x14ac:dyDescent="0.25">
      <c r="A117" s="1">
        <v>91</v>
      </c>
      <c r="B117" s="1" t="s">
        <v>133</v>
      </c>
      <c r="C117" s="1">
        <v>2388.0000142604113</v>
      </c>
      <c r="D117" s="1">
        <v>0</v>
      </c>
      <c r="E117">
        <f t="shared" si="174"/>
        <v>17.354542106634728</v>
      </c>
      <c r="F117">
        <f t="shared" si="175"/>
        <v>0.17819164592510284</v>
      </c>
      <c r="G117">
        <f t="shared" si="176"/>
        <v>200.28847129723445</v>
      </c>
      <c r="H117">
        <f t="shared" si="177"/>
        <v>4.9024776270645676</v>
      </c>
      <c r="I117">
        <f t="shared" si="178"/>
        <v>1.9251490635406552</v>
      </c>
      <c r="J117">
        <f t="shared" si="179"/>
        <v>26.782371520996094</v>
      </c>
      <c r="K117" s="1">
        <v>6</v>
      </c>
      <c r="L117">
        <f t="shared" si="180"/>
        <v>1.4200000166893005</v>
      </c>
      <c r="M117" s="1">
        <v>1</v>
      </c>
      <c r="N117">
        <f t="shared" si="181"/>
        <v>2.8400000333786011</v>
      </c>
      <c r="O117" s="1">
        <v>30.789524078369141</v>
      </c>
      <c r="P117" s="1">
        <v>26.782371520996094</v>
      </c>
      <c r="Q117" s="1">
        <v>33.060791015625</v>
      </c>
      <c r="R117" s="1">
        <v>400.94869995117187</v>
      </c>
      <c r="S117" s="1">
        <v>377.8978271484375</v>
      </c>
      <c r="T117" s="1">
        <v>17.766368865966797</v>
      </c>
      <c r="U117" s="1">
        <v>23.511587142944336</v>
      </c>
      <c r="V117" s="1">
        <v>27.267730712890625</v>
      </c>
      <c r="W117" s="1">
        <v>36.085460662841797</v>
      </c>
      <c r="X117" s="1">
        <v>499.95098876953125</v>
      </c>
      <c r="Y117" s="1">
        <v>1499.6964111328125</v>
      </c>
      <c r="Z117" s="1">
        <v>43.231967926025391</v>
      </c>
      <c r="AA117" s="1">
        <v>68.413787841796875</v>
      </c>
      <c r="AB117" s="1">
        <v>-0.32341885566711426</v>
      </c>
      <c r="AC117" s="1">
        <v>0.11162170767784119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82"/>
        <v>0.83325164794921858</v>
      </c>
      <c r="AL117">
        <f t="shared" si="183"/>
        <v>4.9024776270645675E-3</v>
      </c>
      <c r="AM117">
        <f t="shared" si="184"/>
        <v>299.93237152099607</v>
      </c>
      <c r="AN117">
        <f t="shared" si="185"/>
        <v>303.93952407836912</v>
      </c>
      <c r="AO117">
        <f t="shared" si="186"/>
        <v>239.95142041791769</v>
      </c>
      <c r="AP117">
        <f t="shared" si="187"/>
        <v>0.84246618812491247</v>
      </c>
      <c r="AQ117">
        <f t="shared" si="188"/>
        <v>3.5336657981619681</v>
      </c>
      <c r="AR117">
        <f t="shared" si="189"/>
        <v>51.65136896576135</v>
      </c>
      <c r="AS117">
        <f t="shared" si="190"/>
        <v>28.139781822817014</v>
      </c>
      <c r="AT117">
        <f t="shared" si="191"/>
        <v>28.785947799682617</v>
      </c>
      <c r="AU117">
        <f t="shared" si="192"/>
        <v>3.972226342551648</v>
      </c>
      <c r="AV117">
        <f t="shared" si="193"/>
        <v>0.16767135230186203</v>
      </c>
      <c r="AW117">
        <f t="shared" si="194"/>
        <v>1.6085167346213129</v>
      </c>
      <c r="AX117">
        <f t="shared" si="195"/>
        <v>2.363709607930335</v>
      </c>
      <c r="AY117">
        <f t="shared" si="196"/>
        <v>0.10569158765805051</v>
      </c>
      <c r="AZ117">
        <f t="shared" si="197"/>
        <v>13.702492982486822</v>
      </c>
      <c r="BA117">
        <f t="shared" si="198"/>
        <v>0.530006940787626</v>
      </c>
      <c r="BB117">
        <f t="shared" si="199"/>
        <v>46.734446471233568</v>
      </c>
      <c r="BC117">
        <f t="shared" si="200"/>
        <v>369.6483089904799</v>
      </c>
      <c r="BD117">
        <f t="shared" si="201"/>
        <v>2.1941258742135296E-2</v>
      </c>
    </row>
    <row r="118" spans="1:114" x14ac:dyDescent="0.25">
      <c r="A118" s="1">
        <v>92</v>
      </c>
      <c r="B118" s="1" t="s">
        <v>133</v>
      </c>
      <c r="C118" s="1">
        <v>2388.5000142492354</v>
      </c>
      <c r="D118" s="1">
        <v>0</v>
      </c>
      <c r="E118">
        <f t="shared" si="174"/>
        <v>17.327602442756742</v>
      </c>
      <c r="F118">
        <f t="shared" si="175"/>
        <v>0.17811538352658507</v>
      </c>
      <c r="G118">
        <f t="shared" si="176"/>
        <v>200.47367230059808</v>
      </c>
      <c r="H118">
        <f t="shared" si="177"/>
        <v>4.9017275670458851</v>
      </c>
      <c r="I118">
        <f t="shared" si="178"/>
        <v>1.9256204028887898</v>
      </c>
      <c r="J118">
        <f t="shared" si="179"/>
        <v>26.783802032470703</v>
      </c>
      <c r="K118" s="1">
        <v>6</v>
      </c>
      <c r="L118">
        <f t="shared" si="180"/>
        <v>1.4200000166893005</v>
      </c>
      <c r="M118" s="1">
        <v>1</v>
      </c>
      <c r="N118">
        <f t="shared" si="181"/>
        <v>2.8400000333786011</v>
      </c>
      <c r="O118" s="1">
        <v>30.788984298706055</v>
      </c>
      <c r="P118" s="1">
        <v>26.783802032470703</v>
      </c>
      <c r="Q118" s="1">
        <v>33.061443328857422</v>
      </c>
      <c r="R118" s="1">
        <v>400.922119140625</v>
      </c>
      <c r="S118" s="1">
        <v>377.90255737304687</v>
      </c>
      <c r="T118" s="1">
        <v>17.764450073242187</v>
      </c>
      <c r="U118" s="1">
        <v>23.509136199951172</v>
      </c>
      <c r="V118" s="1">
        <v>27.265520095825195</v>
      </c>
      <c r="W118" s="1">
        <v>36.082672119140625</v>
      </c>
      <c r="X118" s="1">
        <v>499.92205810546875</v>
      </c>
      <c r="Y118" s="1">
        <v>1499.708984375</v>
      </c>
      <c r="Z118" s="1">
        <v>43.166072845458984</v>
      </c>
      <c r="AA118" s="1">
        <v>68.413520812988281</v>
      </c>
      <c r="AB118" s="1">
        <v>-0.32341885566711426</v>
      </c>
      <c r="AC118" s="1">
        <v>0.11162170767784119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82"/>
        <v>0.83320343017578125</v>
      </c>
      <c r="AL118">
        <f t="shared" si="183"/>
        <v>4.9017275670458849E-3</v>
      </c>
      <c r="AM118">
        <f t="shared" si="184"/>
        <v>299.93380203247068</v>
      </c>
      <c r="AN118">
        <f t="shared" si="185"/>
        <v>303.93898429870603</v>
      </c>
      <c r="AO118">
        <f t="shared" si="186"/>
        <v>239.95343213662272</v>
      </c>
      <c r="AP118">
        <f t="shared" si="187"/>
        <v>0.84260547365193217</v>
      </c>
      <c r="AQ118">
        <f t="shared" si="188"/>
        <v>3.5339631815995256</v>
      </c>
      <c r="AR118">
        <f t="shared" si="189"/>
        <v>51.655917421057566</v>
      </c>
      <c r="AS118">
        <f t="shared" si="190"/>
        <v>28.146781221106394</v>
      </c>
      <c r="AT118">
        <f t="shared" si="191"/>
        <v>28.786393165588379</v>
      </c>
      <c r="AU118">
        <f t="shared" si="192"/>
        <v>3.9723288757350592</v>
      </c>
      <c r="AV118">
        <f t="shared" si="193"/>
        <v>0.16760382731799123</v>
      </c>
      <c r="AW118">
        <f t="shared" si="194"/>
        <v>1.6083427787107358</v>
      </c>
      <c r="AX118">
        <f t="shared" si="195"/>
        <v>2.3639860970243234</v>
      </c>
      <c r="AY118">
        <f t="shared" si="196"/>
        <v>0.10564865912142943</v>
      </c>
      <c r="AZ118">
        <f t="shared" si="197"/>
        <v>13.715109752393159</v>
      </c>
      <c r="BA118">
        <f t="shared" si="198"/>
        <v>0.53049038274356075</v>
      </c>
      <c r="BB118">
        <f t="shared" si="199"/>
        <v>46.724484528215584</v>
      </c>
      <c r="BC118">
        <f t="shared" si="200"/>
        <v>369.665845041078</v>
      </c>
      <c r="BD118">
        <f t="shared" si="201"/>
        <v>2.1901490308299673E-2</v>
      </c>
    </row>
    <row r="119" spans="1:114" x14ac:dyDescent="0.25">
      <c r="A119" s="1">
        <v>93</v>
      </c>
      <c r="B119" s="1" t="s">
        <v>134</v>
      </c>
      <c r="C119" s="1">
        <v>2389.0000142380595</v>
      </c>
      <c r="D119" s="1">
        <v>0</v>
      </c>
      <c r="E119">
        <f t="shared" si="174"/>
        <v>17.342211840278907</v>
      </c>
      <c r="F119">
        <f t="shared" si="175"/>
        <v>0.17816241671243752</v>
      </c>
      <c r="G119">
        <f t="shared" si="176"/>
        <v>200.37385645593864</v>
      </c>
      <c r="H119">
        <f t="shared" si="177"/>
        <v>4.9024314595808871</v>
      </c>
      <c r="I119">
        <f t="shared" si="178"/>
        <v>1.9254244502066582</v>
      </c>
      <c r="J119">
        <f t="shared" si="179"/>
        <v>26.782720565795898</v>
      </c>
      <c r="K119" s="1">
        <v>6</v>
      </c>
      <c r="L119">
        <f t="shared" si="180"/>
        <v>1.4200000166893005</v>
      </c>
      <c r="M119" s="1">
        <v>1</v>
      </c>
      <c r="N119">
        <f t="shared" si="181"/>
        <v>2.8400000333786011</v>
      </c>
      <c r="O119" s="1">
        <v>30.789236068725586</v>
      </c>
      <c r="P119" s="1">
        <v>26.782720565795898</v>
      </c>
      <c r="Q119" s="1">
        <v>33.060520172119141</v>
      </c>
      <c r="R119" s="1">
        <v>400.93301391601562</v>
      </c>
      <c r="S119" s="1">
        <v>377.89599609375</v>
      </c>
      <c r="T119" s="1">
        <v>17.763263702392578</v>
      </c>
      <c r="U119" s="1">
        <v>23.508687973022461</v>
      </c>
      <c r="V119" s="1">
        <v>27.263338088989258</v>
      </c>
      <c r="W119" s="1">
        <v>36.081504821777344</v>
      </c>
      <c r="X119" s="1">
        <v>499.92984008789062</v>
      </c>
      <c r="Y119" s="1">
        <v>1499.6888427734375</v>
      </c>
      <c r="Z119" s="1">
        <v>43.188686370849609</v>
      </c>
      <c r="AA119" s="1">
        <v>68.413597106933594</v>
      </c>
      <c r="AB119" s="1">
        <v>-0.32341885566711426</v>
      </c>
      <c r="AC119" s="1">
        <v>0.11162170767784119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82"/>
        <v>0.83321640014648424</v>
      </c>
      <c r="AL119">
        <f t="shared" si="183"/>
        <v>4.9024314595808869E-3</v>
      </c>
      <c r="AM119">
        <f t="shared" si="184"/>
        <v>299.93272056579588</v>
      </c>
      <c r="AN119">
        <f t="shared" si="185"/>
        <v>303.93923606872556</v>
      </c>
      <c r="AO119">
        <f t="shared" si="186"/>
        <v>239.95020948044476</v>
      </c>
      <c r="AP119">
        <f t="shared" si="187"/>
        <v>0.84238638923121156</v>
      </c>
      <c r="AQ119">
        <f t="shared" si="188"/>
        <v>3.5337383577056323</v>
      </c>
      <c r="AR119">
        <f t="shared" si="189"/>
        <v>51.652573569289693</v>
      </c>
      <c r="AS119">
        <f t="shared" si="190"/>
        <v>28.143885596267232</v>
      </c>
      <c r="AT119">
        <f t="shared" si="191"/>
        <v>28.785978317260742</v>
      </c>
      <c r="AU119">
        <f t="shared" si="192"/>
        <v>3.9722333683064042</v>
      </c>
      <c r="AV119">
        <f t="shared" si="193"/>
        <v>0.16764547229552623</v>
      </c>
      <c r="AW119">
        <f t="shared" si="194"/>
        <v>1.6083139074989741</v>
      </c>
      <c r="AX119">
        <f t="shared" si="195"/>
        <v>2.3639194608074301</v>
      </c>
      <c r="AY119">
        <f t="shared" si="196"/>
        <v>0.10567513458989758</v>
      </c>
      <c r="AZ119">
        <f t="shared" si="197"/>
        <v>13.708296286339131</v>
      </c>
      <c r="BA119">
        <f t="shared" si="198"/>
        <v>0.5302354577110393</v>
      </c>
      <c r="BB119">
        <f t="shared" si="199"/>
        <v>46.727451864062843</v>
      </c>
      <c r="BC119">
        <f t="shared" si="200"/>
        <v>369.65233915388563</v>
      </c>
      <c r="BD119">
        <f t="shared" si="201"/>
        <v>2.192214908846182E-2</v>
      </c>
    </row>
    <row r="120" spans="1:114" x14ac:dyDescent="0.25">
      <c r="A120" s="1">
        <v>94</v>
      </c>
      <c r="B120" s="1" t="s">
        <v>134</v>
      </c>
      <c r="C120" s="1">
        <v>2389.5000142268836</v>
      </c>
      <c r="D120" s="1">
        <v>0</v>
      </c>
      <c r="E120">
        <f t="shared" si="174"/>
        <v>17.370329690854085</v>
      </c>
      <c r="F120">
        <f t="shared" si="175"/>
        <v>0.17819766098571316</v>
      </c>
      <c r="G120">
        <f t="shared" si="176"/>
        <v>200.10567903616422</v>
      </c>
      <c r="H120">
        <f t="shared" si="177"/>
        <v>4.9033528863952309</v>
      </c>
      <c r="I120">
        <f t="shared" si="178"/>
        <v>1.9254206206483535</v>
      </c>
      <c r="J120">
        <f t="shared" si="179"/>
        <v>26.78266716003418</v>
      </c>
      <c r="K120" s="1">
        <v>6</v>
      </c>
      <c r="L120">
        <f t="shared" si="180"/>
        <v>1.4200000166893005</v>
      </c>
      <c r="M120" s="1">
        <v>1</v>
      </c>
      <c r="N120">
        <f t="shared" si="181"/>
        <v>2.8400000333786011</v>
      </c>
      <c r="O120" s="1">
        <v>30.789230346679688</v>
      </c>
      <c r="P120" s="1">
        <v>26.78266716003418</v>
      </c>
      <c r="Q120" s="1">
        <v>33.060745239257812</v>
      </c>
      <c r="R120" s="1">
        <v>400.92724609375</v>
      </c>
      <c r="S120" s="1">
        <v>377.85589599609375</v>
      </c>
      <c r="T120" s="1">
        <v>17.762065887451172</v>
      </c>
      <c r="U120" s="1">
        <v>23.508670806884766</v>
      </c>
      <c r="V120" s="1">
        <v>27.261404037475586</v>
      </c>
      <c r="W120" s="1">
        <v>36.081352233886719</v>
      </c>
      <c r="X120" s="1">
        <v>499.92108154296875</v>
      </c>
      <c r="Y120" s="1">
        <v>1499.7034912109375</v>
      </c>
      <c r="Z120" s="1">
        <v>43.187366485595703</v>
      </c>
      <c r="AA120" s="1">
        <v>68.413337707519531</v>
      </c>
      <c r="AB120" s="1">
        <v>-0.32341885566711426</v>
      </c>
      <c r="AC120" s="1">
        <v>0.11162170767784119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82"/>
        <v>0.83320180257161447</v>
      </c>
      <c r="AL120">
        <f t="shared" si="183"/>
        <v>4.9033528863952312E-3</v>
      </c>
      <c r="AM120">
        <f t="shared" si="184"/>
        <v>299.93266716003416</v>
      </c>
      <c r="AN120">
        <f t="shared" si="185"/>
        <v>303.93923034667966</v>
      </c>
      <c r="AO120">
        <f t="shared" si="186"/>
        <v>239.95255323039237</v>
      </c>
      <c r="AP120">
        <f t="shared" si="187"/>
        <v>0.84194043733566692</v>
      </c>
      <c r="AQ120">
        <f t="shared" si="188"/>
        <v>3.5337272556146666</v>
      </c>
      <c r="AR120">
        <f t="shared" si="189"/>
        <v>51.652607138129198</v>
      </c>
      <c r="AS120">
        <f t="shared" si="190"/>
        <v>28.143936331244433</v>
      </c>
      <c r="AT120">
        <f t="shared" si="191"/>
        <v>28.785948753356934</v>
      </c>
      <c r="AU120">
        <f t="shared" si="192"/>
        <v>3.9722265621063211</v>
      </c>
      <c r="AV120">
        <f t="shared" si="193"/>
        <v>0.16767667806929515</v>
      </c>
      <c r="AW120">
        <f t="shared" si="194"/>
        <v>1.6083066349663131</v>
      </c>
      <c r="AX120">
        <f t="shared" si="195"/>
        <v>2.363919927140008</v>
      </c>
      <c r="AY120">
        <f t="shared" si="196"/>
        <v>0.10569497349007069</v>
      </c>
      <c r="AZ120">
        <f t="shared" si="197"/>
        <v>13.689897397093615</v>
      </c>
      <c r="BA120">
        <f t="shared" si="198"/>
        <v>0.52958199450256271</v>
      </c>
      <c r="BB120">
        <f t="shared" si="199"/>
        <v>46.728012075391476</v>
      </c>
      <c r="BC120">
        <f t="shared" si="200"/>
        <v>369.59887317671166</v>
      </c>
      <c r="BD120">
        <f t="shared" si="201"/>
        <v>2.1961132310045813E-2</v>
      </c>
    </row>
    <row r="121" spans="1:114" x14ac:dyDescent="0.25">
      <c r="A121" s="1">
        <v>95</v>
      </c>
      <c r="B121" s="1" t="s">
        <v>135</v>
      </c>
      <c r="C121" s="1">
        <v>2390.0000142157078</v>
      </c>
      <c r="D121" s="1">
        <v>0</v>
      </c>
      <c r="E121">
        <f t="shared" si="174"/>
        <v>17.379359805774875</v>
      </c>
      <c r="F121">
        <f t="shared" si="175"/>
        <v>0.1782476248016982</v>
      </c>
      <c r="G121">
        <f t="shared" si="176"/>
        <v>200.0501674891681</v>
      </c>
      <c r="H121">
        <f t="shared" si="177"/>
        <v>4.9036833877004549</v>
      </c>
      <c r="I121">
        <f t="shared" si="178"/>
        <v>1.925048014955816</v>
      </c>
      <c r="J121">
        <f t="shared" si="179"/>
        <v>26.780647277832031</v>
      </c>
      <c r="K121" s="1">
        <v>6</v>
      </c>
      <c r="L121">
        <f t="shared" si="180"/>
        <v>1.4200000166893005</v>
      </c>
      <c r="M121" s="1">
        <v>1</v>
      </c>
      <c r="N121">
        <f t="shared" si="181"/>
        <v>2.8400000333786011</v>
      </c>
      <c r="O121" s="1">
        <v>30.790193557739258</v>
      </c>
      <c r="P121" s="1">
        <v>26.780647277832031</v>
      </c>
      <c r="Q121" s="1">
        <v>33.060726165771484</v>
      </c>
      <c r="R121" s="1">
        <v>400.91995239257812</v>
      </c>
      <c r="S121" s="1">
        <v>377.83770751953125</v>
      </c>
      <c r="T121" s="1">
        <v>17.760995864868164</v>
      </c>
      <c r="U121" s="1">
        <v>23.50799560546875</v>
      </c>
      <c r="V121" s="1">
        <v>27.258245468139648</v>
      </c>
      <c r="W121" s="1">
        <v>36.07830810546875</v>
      </c>
      <c r="X121" s="1">
        <v>499.9207763671875</v>
      </c>
      <c r="Y121" s="1">
        <v>1499.7071533203125</v>
      </c>
      <c r="Z121" s="1">
        <v>43.17999267578125</v>
      </c>
      <c r="AA121" s="1">
        <v>68.413291931152344</v>
      </c>
      <c r="AB121" s="1">
        <v>-0.32341885566711426</v>
      </c>
      <c r="AC121" s="1">
        <v>0.11162170767784119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82"/>
        <v>0.83320129394531239</v>
      </c>
      <c r="AL121">
        <f t="shared" si="183"/>
        <v>4.9036833877004549E-3</v>
      </c>
      <c r="AM121">
        <f t="shared" si="184"/>
        <v>299.93064727783201</v>
      </c>
      <c r="AN121">
        <f t="shared" si="185"/>
        <v>303.94019355773924</v>
      </c>
      <c r="AO121">
        <f t="shared" si="186"/>
        <v>239.95313916787927</v>
      </c>
      <c r="AP121">
        <f t="shared" si="187"/>
        <v>0.84219273014453355</v>
      </c>
      <c r="AQ121">
        <f t="shared" si="188"/>
        <v>3.5333073810289961</v>
      </c>
      <c r="AR121">
        <f t="shared" si="189"/>
        <v>51.646504374979308</v>
      </c>
      <c r="AS121">
        <f t="shared" si="190"/>
        <v>28.138508769510558</v>
      </c>
      <c r="AT121">
        <f t="shared" si="191"/>
        <v>28.785420417785645</v>
      </c>
      <c r="AU121">
        <f t="shared" si="192"/>
        <v>3.9721049304390754</v>
      </c>
      <c r="AV121">
        <f t="shared" si="193"/>
        <v>0.16772091548368204</v>
      </c>
      <c r="AW121">
        <f t="shared" si="194"/>
        <v>1.6082593660731801</v>
      </c>
      <c r="AX121">
        <f t="shared" si="195"/>
        <v>2.3638455643658953</v>
      </c>
      <c r="AY121">
        <f t="shared" si="196"/>
        <v>0.10572309729287906</v>
      </c>
      <c r="AZ121">
        <f t="shared" si="197"/>
        <v>13.686090509312379</v>
      </c>
      <c r="BA121">
        <f t="shared" si="198"/>
        <v>0.52946056867240299</v>
      </c>
      <c r="BB121">
        <f t="shared" si="199"/>
        <v>46.733061325888102</v>
      </c>
      <c r="BC121">
        <f t="shared" si="200"/>
        <v>369.5763922159943</v>
      </c>
      <c r="BD121">
        <f t="shared" si="201"/>
        <v>2.1976259975319993E-2</v>
      </c>
    </row>
    <row r="122" spans="1:114" x14ac:dyDescent="0.25">
      <c r="A122" s="1">
        <v>96</v>
      </c>
      <c r="B122" s="1" t="s">
        <v>135</v>
      </c>
      <c r="C122" s="1">
        <v>2390.5000142045319</v>
      </c>
      <c r="D122" s="1">
        <v>0</v>
      </c>
      <c r="E122">
        <f t="shared" si="174"/>
        <v>17.35615544255425</v>
      </c>
      <c r="F122">
        <f t="shared" si="175"/>
        <v>0.17834815034942014</v>
      </c>
      <c r="G122">
        <f t="shared" si="176"/>
        <v>200.38045511736976</v>
      </c>
      <c r="H122">
        <f t="shared" si="177"/>
        <v>4.904908959133194</v>
      </c>
      <c r="I122">
        <f t="shared" si="178"/>
        <v>1.9245260016410197</v>
      </c>
      <c r="J122">
        <f t="shared" si="179"/>
        <v>26.777956008911133</v>
      </c>
      <c r="K122" s="1">
        <v>6</v>
      </c>
      <c r="L122">
        <f t="shared" si="180"/>
        <v>1.4200000166893005</v>
      </c>
      <c r="M122" s="1">
        <v>1</v>
      </c>
      <c r="N122">
        <f t="shared" si="181"/>
        <v>2.8400000333786011</v>
      </c>
      <c r="O122" s="1">
        <v>30.791530609130859</v>
      </c>
      <c r="P122" s="1">
        <v>26.777956008911133</v>
      </c>
      <c r="Q122" s="1">
        <v>33.060562133789063</v>
      </c>
      <c r="R122" s="1">
        <v>400.92129516601562</v>
      </c>
      <c r="S122" s="1">
        <v>377.86517333984375</v>
      </c>
      <c r="T122" s="1">
        <v>17.758647918701172</v>
      </c>
      <c r="U122" s="1">
        <v>23.507339477539063</v>
      </c>
      <c r="V122" s="1">
        <v>27.252687454223633</v>
      </c>
      <c r="W122" s="1">
        <v>36.074718475341797</v>
      </c>
      <c r="X122" s="1">
        <v>499.89889526367188</v>
      </c>
      <c r="Y122" s="1">
        <v>1499.660888671875</v>
      </c>
      <c r="Z122" s="1">
        <v>43.225128173828125</v>
      </c>
      <c r="AA122" s="1">
        <v>68.413612365722656</v>
      </c>
      <c r="AB122" s="1">
        <v>-0.32341885566711426</v>
      </c>
      <c r="AC122" s="1">
        <v>0.11162170767784119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0.83316482543945292</v>
      </c>
      <c r="AL122">
        <f t="shared" si="183"/>
        <v>4.9049089591331942E-3</v>
      </c>
      <c r="AM122">
        <f t="shared" si="184"/>
        <v>299.92795600891111</v>
      </c>
      <c r="AN122">
        <f t="shared" si="185"/>
        <v>303.94153060913084</v>
      </c>
      <c r="AO122">
        <f t="shared" si="186"/>
        <v>239.94573682429473</v>
      </c>
      <c r="AP122">
        <f t="shared" si="187"/>
        <v>0.84203059967130323</v>
      </c>
      <c r="AQ122">
        <f t="shared" si="188"/>
        <v>3.5327480124068265</v>
      </c>
      <c r="AR122">
        <f t="shared" si="189"/>
        <v>51.638086197255724</v>
      </c>
      <c r="AS122">
        <f t="shared" si="190"/>
        <v>28.130746719716662</v>
      </c>
      <c r="AT122">
        <f t="shared" si="191"/>
        <v>28.784743309020996</v>
      </c>
      <c r="AU122">
        <f t="shared" si="192"/>
        <v>3.9719490534481232</v>
      </c>
      <c r="AV122">
        <f t="shared" si="193"/>
        <v>0.16780991526291245</v>
      </c>
      <c r="AW122">
        <f t="shared" si="194"/>
        <v>1.6082220107658067</v>
      </c>
      <c r="AX122">
        <f t="shared" si="195"/>
        <v>2.3637270426823163</v>
      </c>
      <c r="AY122">
        <f t="shared" si="196"/>
        <v>0.10577967901901686</v>
      </c>
      <c r="AZ122">
        <f t="shared" si="197"/>
        <v>13.708750782066822</v>
      </c>
      <c r="BA122">
        <f t="shared" si="198"/>
        <v>0.53029617243172589</v>
      </c>
      <c r="BB122">
        <f t="shared" si="199"/>
        <v>46.741098692819435</v>
      </c>
      <c r="BC122">
        <f t="shared" si="200"/>
        <v>369.6148882792574</v>
      </c>
      <c r="BD122">
        <f t="shared" si="201"/>
        <v>2.1948406305955348E-2</v>
      </c>
    </row>
    <row r="123" spans="1:114" x14ac:dyDescent="0.25">
      <c r="A123" s="1">
        <v>97</v>
      </c>
      <c r="B123" s="1" t="s">
        <v>136</v>
      </c>
      <c r="C123" s="1">
        <v>2391.000014193356</v>
      </c>
      <c r="D123" s="1">
        <v>0</v>
      </c>
      <c r="E123">
        <f t="shared" si="174"/>
        <v>17.359570705671231</v>
      </c>
      <c r="F123">
        <f t="shared" si="175"/>
        <v>0.17837559880016665</v>
      </c>
      <c r="G123">
        <f t="shared" si="176"/>
        <v>200.38916799017821</v>
      </c>
      <c r="H123">
        <f t="shared" si="177"/>
        <v>4.9051430062797934</v>
      </c>
      <c r="I123">
        <f t="shared" si="178"/>
        <v>1.9243472685768865</v>
      </c>
      <c r="J123">
        <f t="shared" si="179"/>
        <v>26.776523590087891</v>
      </c>
      <c r="K123" s="1">
        <v>6</v>
      </c>
      <c r="L123">
        <f t="shared" si="180"/>
        <v>1.4200000166893005</v>
      </c>
      <c r="M123" s="1">
        <v>1</v>
      </c>
      <c r="N123">
        <f t="shared" si="181"/>
        <v>2.8400000333786011</v>
      </c>
      <c r="O123" s="1">
        <v>30.792314529418945</v>
      </c>
      <c r="P123" s="1">
        <v>26.776523590087891</v>
      </c>
      <c r="Q123" s="1">
        <v>33.060474395751953</v>
      </c>
      <c r="R123" s="1">
        <v>400.94049072265625</v>
      </c>
      <c r="S123" s="1">
        <v>377.8814697265625</v>
      </c>
      <c r="T123" s="1">
        <v>17.756950378417969</v>
      </c>
      <c r="U123" s="1">
        <v>23.505577087402344</v>
      </c>
      <c r="V123" s="1">
        <v>27.248889923095703</v>
      </c>
      <c r="W123" s="1">
        <v>36.0704345703125</v>
      </c>
      <c r="X123" s="1">
        <v>499.92929077148437</v>
      </c>
      <c r="Y123" s="1">
        <v>1499.670654296875</v>
      </c>
      <c r="Z123" s="1">
        <v>43.307632446289063</v>
      </c>
      <c r="AA123" s="1">
        <v>68.413681030273437</v>
      </c>
      <c r="AB123" s="1">
        <v>-0.32341885566711426</v>
      </c>
      <c r="AC123" s="1">
        <v>0.11162170767784119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0.83321548461914052</v>
      </c>
      <c r="AL123">
        <f t="shared" si="183"/>
        <v>4.9051430062797934E-3</v>
      </c>
      <c r="AM123">
        <f t="shared" si="184"/>
        <v>299.92652359008787</v>
      </c>
      <c r="AN123">
        <f t="shared" si="185"/>
        <v>303.94231452941892</v>
      </c>
      <c r="AO123">
        <f t="shared" si="186"/>
        <v>239.9472993242598</v>
      </c>
      <c r="AP123">
        <f t="shared" si="187"/>
        <v>0.84223765915677284</v>
      </c>
      <c r="AQ123">
        <f t="shared" si="188"/>
        <v>3.5324503218669343</v>
      </c>
      <c r="AR123">
        <f t="shared" si="189"/>
        <v>51.633683039271126</v>
      </c>
      <c r="AS123">
        <f t="shared" si="190"/>
        <v>28.128105951868783</v>
      </c>
      <c r="AT123">
        <f t="shared" si="191"/>
        <v>28.784419059753418</v>
      </c>
      <c r="AU123">
        <f t="shared" si="192"/>
        <v>3.9718744100174774</v>
      </c>
      <c r="AV123">
        <f t="shared" si="193"/>
        <v>0.16783421557797609</v>
      </c>
      <c r="AW123">
        <f t="shared" si="194"/>
        <v>1.6081030532900478</v>
      </c>
      <c r="AX123">
        <f t="shared" si="195"/>
        <v>2.3637713567274297</v>
      </c>
      <c r="AY123">
        <f t="shared" si="196"/>
        <v>0.10579512806548141</v>
      </c>
      <c r="AZ123">
        <f t="shared" si="197"/>
        <v>13.709360620801933</v>
      </c>
      <c r="BA123">
        <f t="shared" si="198"/>
        <v>0.53029636021893611</v>
      </c>
      <c r="BB123">
        <f t="shared" si="199"/>
        <v>46.742211947680644</v>
      </c>
      <c r="BC123">
        <f t="shared" si="200"/>
        <v>369.62956121345724</v>
      </c>
      <c r="BD123">
        <f t="shared" si="201"/>
        <v>2.1952376605956669E-2</v>
      </c>
    </row>
    <row r="124" spans="1:114" x14ac:dyDescent="0.25">
      <c r="A124" s="1">
        <v>98</v>
      </c>
      <c r="B124" s="1" t="s">
        <v>136</v>
      </c>
      <c r="C124" s="1">
        <v>2391.5000141821802</v>
      </c>
      <c r="D124" s="1">
        <v>0</v>
      </c>
      <c r="E124">
        <f t="shared" si="174"/>
        <v>17.351687805895395</v>
      </c>
      <c r="F124">
        <f t="shared" si="175"/>
        <v>0.17835879442485572</v>
      </c>
      <c r="G124">
        <f t="shared" si="176"/>
        <v>200.48136542544847</v>
      </c>
      <c r="H124">
        <f t="shared" si="177"/>
        <v>4.9044218722532165</v>
      </c>
      <c r="I124">
        <f t="shared" si="178"/>
        <v>1.9242357896609075</v>
      </c>
      <c r="J124">
        <f t="shared" si="179"/>
        <v>26.775562286376953</v>
      </c>
      <c r="K124" s="1">
        <v>6</v>
      </c>
      <c r="L124">
        <f t="shared" si="180"/>
        <v>1.4200000166893005</v>
      </c>
      <c r="M124" s="1">
        <v>1</v>
      </c>
      <c r="N124">
        <f t="shared" si="181"/>
        <v>2.8400000333786011</v>
      </c>
      <c r="O124" s="1">
        <v>30.793125152587891</v>
      </c>
      <c r="P124" s="1">
        <v>26.775562286376953</v>
      </c>
      <c r="Q124" s="1">
        <v>33.060710906982422</v>
      </c>
      <c r="R124" s="1">
        <v>400.965576171875</v>
      </c>
      <c r="S124" s="1">
        <v>377.91598510742187</v>
      </c>
      <c r="T124" s="1">
        <v>17.756498336791992</v>
      </c>
      <c r="U124" s="1">
        <v>23.504325866699219</v>
      </c>
      <c r="V124" s="1">
        <v>27.246889114379883</v>
      </c>
      <c r="W124" s="1">
        <v>36.066780090332031</v>
      </c>
      <c r="X124" s="1">
        <v>499.92593383789062</v>
      </c>
      <c r="Y124" s="1">
        <v>1499.6341552734375</v>
      </c>
      <c r="Z124" s="1">
        <v>43.392623901367188</v>
      </c>
      <c r="AA124" s="1">
        <v>68.413566589355469</v>
      </c>
      <c r="AB124" s="1">
        <v>-0.32341885566711426</v>
      </c>
      <c r="AC124" s="1">
        <v>0.11162170767784119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0.83320988972981758</v>
      </c>
      <c r="AL124">
        <f t="shared" si="183"/>
        <v>4.9044218722532167E-3</v>
      </c>
      <c r="AM124">
        <f t="shared" si="184"/>
        <v>299.92556228637693</v>
      </c>
      <c r="AN124">
        <f t="shared" si="185"/>
        <v>303.94312515258787</v>
      </c>
      <c r="AO124">
        <f t="shared" si="186"/>
        <v>239.94145948064033</v>
      </c>
      <c r="AP124">
        <f t="shared" si="187"/>
        <v>0.84279360499479183</v>
      </c>
      <c r="AQ124">
        <f t="shared" si="188"/>
        <v>3.5322505524802446</v>
      </c>
      <c r="AR124">
        <f t="shared" si="189"/>
        <v>51.630849385212883</v>
      </c>
      <c r="AS124">
        <f t="shared" si="190"/>
        <v>28.126523518513665</v>
      </c>
      <c r="AT124">
        <f t="shared" si="191"/>
        <v>28.784343719482422</v>
      </c>
      <c r="AU124">
        <f t="shared" si="192"/>
        <v>3.9718570665719692</v>
      </c>
      <c r="AV124">
        <f t="shared" si="193"/>
        <v>0.16781933859354278</v>
      </c>
      <c r="AW124">
        <f t="shared" si="194"/>
        <v>1.6080147628193371</v>
      </c>
      <c r="AX124">
        <f t="shared" si="195"/>
        <v>2.3638423037526319</v>
      </c>
      <c r="AY124">
        <f t="shared" si="196"/>
        <v>0.1057856699439005</v>
      </c>
      <c r="AZ124">
        <f t="shared" si="197"/>
        <v>13.715645243458827</v>
      </c>
      <c r="BA124">
        <f t="shared" si="198"/>
        <v>0.53049189059431301</v>
      </c>
      <c r="BB124">
        <f t="shared" si="199"/>
        <v>46.742101863722951</v>
      </c>
      <c r="BC124">
        <f t="shared" si="200"/>
        <v>369.66782374733504</v>
      </c>
      <c r="BD124">
        <f t="shared" si="201"/>
        <v>2.1940085309805894E-2</v>
      </c>
    </row>
    <row r="125" spans="1:114" x14ac:dyDescent="0.25">
      <c r="A125" s="1">
        <v>99</v>
      </c>
      <c r="B125" s="1" t="s">
        <v>137</v>
      </c>
      <c r="C125" s="1">
        <v>2392.0000141710043</v>
      </c>
      <c r="D125" s="1">
        <v>0</v>
      </c>
      <c r="E125">
        <f t="shared" si="174"/>
        <v>17.348122848051659</v>
      </c>
      <c r="F125">
        <f t="shared" si="175"/>
        <v>0.17830150244711371</v>
      </c>
      <c r="G125">
        <f t="shared" si="176"/>
        <v>200.49516598290904</v>
      </c>
      <c r="H125">
        <f t="shared" si="177"/>
        <v>4.903584560240339</v>
      </c>
      <c r="I125">
        <f t="shared" si="178"/>
        <v>1.9244763888962251</v>
      </c>
      <c r="J125">
        <f t="shared" si="179"/>
        <v>26.776077270507812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30.794282913208008</v>
      </c>
      <c r="P125" s="1">
        <v>26.776077270507812</v>
      </c>
      <c r="Q125" s="1">
        <v>33.061603546142578</v>
      </c>
      <c r="R125" s="1">
        <v>400.99472045898437</v>
      </c>
      <c r="S125" s="1">
        <v>377.948974609375</v>
      </c>
      <c r="T125" s="1">
        <v>17.755514144897461</v>
      </c>
      <c r="U125" s="1">
        <v>23.502525329589844</v>
      </c>
      <c r="V125" s="1">
        <v>27.243402481079102</v>
      </c>
      <c r="W125" s="1">
        <v>36.0614013671875</v>
      </c>
      <c r="X125" s="1">
        <v>499.91250610351562</v>
      </c>
      <c r="Y125" s="1">
        <v>1499.6131591796875</v>
      </c>
      <c r="Z125" s="1">
        <v>43.532341003417969</v>
      </c>
      <c r="AA125" s="1">
        <v>68.413124084472656</v>
      </c>
      <c r="AB125" s="1">
        <v>-0.32341885566711426</v>
      </c>
      <c r="AC125" s="1">
        <v>0.11162170767784119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0.8331875101725259</v>
      </c>
      <c r="AL125">
        <f t="shared" si="183"/>
        <v>4.9035845602403393E-3</v>
      </c>
      <c r="AM125">
        <f t="shared" si="184"/>
        <v>299.92607727050779</v>
      </c>
      <c r="AN125">
        <f t="shared" si="185"/>
        <v>303.94428291320799</v>
      </c>
      <c r="AO125">
        <f t="shared" si="186"/>
        <v>239.93810010571542</v>
      </c>
      <c r="AP125">
        <f t="shared" si="187"/>
        <v>0.84328450228234308</v>
      </c>
      <c r="AQ125">
        <f t="shared" si="188"/>
        <v>3.5323575705679167</v>
      </c>
      <c r="AR125">
        <f t="shared" si="189"/>
        <v>51.632747631965493</v>
      </c>
      <c r="AS125">
        <f t="shared" si="190"/>
        <v>28.13022230237565</v>
      </c>
      <c r="AT125">
        <f t="shared" si="191"/>
        <v>28.78518009185791</v>
      </c>
      <c r="AU125">
        <f t="shared" si="192"/>
        <v>3.9720496044738418</v>
      </c>
      <c r="AV125">
        <f t="shared" si="193"/>
        <v>0.16776861651853767</v>
      </c>
      <c r="AW125">
        <f t="shared" si="194"/>
        <v>1.6078811816716916</v>
      </c>
      <c r="AX125">
        <f t="shared" si="195"/>
        <v>2.36416842280215</v>
      </c>
      <c r="AY125">
        <f t="shared" si="196"/>
        <v>0.10575342322428859</v>
      </c>
      <c r="AZ125">
        <f t="shared" si="197"/>
        <v>13.716500668725697</v>
      </c>
      <c r="BA125">
        <f t="shared" si="198"/>
        <v>0.5304821006331043</v>
      </c>
      <c r="BB125">
        <f t="shared" si="199"/>
        <v>46.736042709666989</v>
      </c>
      <c r="BC125">
        <f t="shared" si="200"/>
        <v>369.70250785951083</v>
      </c>
      <c r="BD125">
        <f t="shared" si="201"/>
        <v>2.1930676506722386E-2</v>
      </c>
    </row>
    <row r="126" spans="1:114" x14ac:dyDescent="0.25">
      <c r="A126" s="1">
        <v>100</v>
      </c>
      <c r="B126" s="1" t="s">
        <v>137</v>
      </c>
      <c r="C126" s="1">
        <v>2392.5000141598284</v>
      </c>
      <c r="D126" s="1">
        <v>0</v>
      </c>
      <c r="E126">
        <f t="shared" si="174"/>
        <v>17.344943010577129</v>
      </c>
      <c r="F126">
        <f t="shared" si="175"/>
        <v>0.17831477827705305</v>
      </c>
      <c r="G126">
        <f t="shared" si="176"/>
        <v>200.55212571785529</v>
      </c>
      <c r="H126">
        <f t="shared" si="177"/>
        <v>4.9036077995182312</v>
      </c>
      <c r="I126">
        <f t="shared" si="178"/>
        <v>1.9243748485109433</v>
      </c>
      <c r="J126">
        <f t="shared" si="179"/>
        <v>26.775747299194336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30.794765472412109</v>
      </c>
      <c r="P126" s="1">
        <v>26.775747299194336</v>
      </c>
      <c r="Q126" s="1">
        <v>33.060581207275391</v>
      </c>
      <c r="R126" s="1">
        <v>401.00735473632812</v>
      </c>
      <c r="S126" s="1">
        <v>377.965087890625</v>
      </c>
      <c r="T126" s="1">
        <v>17.755634307861328</v>
      </c>
      <c r="U126" s="1">
        <v>23.502729415893555</v>
      </c>
      <c r="V126" s="1">
        <v>27.243156433105469</v>
      </c>
      <c r="W126" s="1">
        <v>36.061149597167969</v>
      </c>
      <c r="X126" s="1">
        <v>499.907470703125</v>
      </c>
      <c r="Y126" s="1">
        <v>1499.5888671875</v>
      </c>
      <c r="Z126" s="1">
        <v>43.697166442871094</v>
      </c>
      <c r="AA126" s="1">
        <v>68.413932800292969</v>
      </c>
      <c r="AB126" s="1">
        <v>-0.32341885566711426</v>
      </c>
      <c r="AC126" s="1">
        <v>0.11162170767784119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0.83317911783854159</v>
      </c>
      <c r="AL126">
        <f t="shared" si="183"/>
        <v>4.9036077995182311E-3</v>
      </c>
      <c r="AM126">
        <f t="shared" si="184"/>
        <v>299.92574729919431</v>
      </c>
      <c r="AN126">
        <f t="shared" si="185"/>
        <v>303.94476547241209</v>
      </c>
      <c r="AO126">
        <f t="shared" si="186"/>
        <v>239.9342133870523</v>
      </c>
      <c r="AP126">
        <f t="shared" si="187"/>
        <v>0.84334118303952954</v>
      </c>
      <c r="AQ126">
        <f t="shared" si="188"/>
        <v>3.5322889993933537</v>
      </c>
      <c r="AR126">
        <f t="shared" si="189"/>
        <v>51.631134986852082</v>
      </c>
      <c r="AS126">
        <f t="shared" si="190"/>
        <v>28.128405570958527</v>
      </c>
      <c r="AT126">
        <f t="shared" si="191"/>
        <v>28.785256385803223</v>
      </c>
      <c r="AU126">
        <f t="shared" si="192"/>
        <v>3.972067168199521</v>
      </c>
      <c r="AV126">
        <f t="shared" si="193"/>
        <v>0.16778037012678018</v>
      </c>
      <c r="AW126">
        <f t="shared" si="194"/>
        <v>1.6079141508824104</v>
      </c>
      <c r="AX126">
        <f t="shared" si="195"/>
        <v>2.3641530173171104</v>
      </c>
      <c r="AY126">
        <f t="shared" si="196"/>
        <v>0.10576089560303886</v>
      </c>
      <c r="AZ126">
        <f t="shared" si="197"/>
        <v>13.720559651817259</v>
      </c>
      <c r="BA126">
        <f t="shared" si="198"/>
        <v>0.53061018634581081</v>
      </c>
      <c r="BB126">
        <f t="shared" si="199"/>
        <v>46.738092358629977</v>
      </c>
      <c r="BC126">
        <f t="shared" si="200"/>
        <v>369.72013268320455</v>
      </c>
      <c r="BD126">
        <f t="shared" si="201"/>
        <v>2.1926573013489402E-2</v>
      </c>
    </row>
    <row r="127" spans="1:114" x14ac:dyDescent="0.25">
      <c r="A127" s="1">
        <v>101</v>
      </c>
      <c r="B127" s="1" t="s">
        <v>138</v>
      </c>
      <c r="C127" s="1">
        <v>2393.0000141486526</v>
      </c>
      <c r="D127" s="1">
        <v>0</v>
      </c>
      <c r="E127">
        <f t="shared" si="174"/>
        <v>17.335636725620056</v>
      </c>
      <c r="F127">
        <f t="shared" si="175"/>
        <v>0.17824147129703297</v>
      </c>
      <c r="G127">
        <f t="shared" si="176"/>
        <v>200.57824115914516</v>
      </c>
      <c r="H127">
        <f t="shared" si="177"/>
        <v>4.9034308138949338</v>
      </c>
      <c r="I127">
        <f t="shared" si="178"/>
        <v>1.9250328694930134</v>
      </c>
      <c r="J127">
        <f t="shared" si="179"/>
        <v>26.778434753417969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30.795339584350586</v>
      </c>
      <c r="P127" s="1">
        <v>26.778434753417969</v>
      </c>
      <c r="Q127" s="1">
        <v>33.061229705810547</v>
      </c>
      <c r="R127" s="1">
        <v>401.00384521484375</v>
      </c>
      <c r="S127" s="1">
        <v>377.97271728515625</v>
      </c>
      <c r="T127" s="1">
        <v>17.754486083984375</v>
      </c>
      <c r="U127" s="1">
        <v>23.501398086547852</v>
      </c>
      <c r="V127" s="1">
        <v>27.240358352661133</v>
      </c>
      <c r="W127" s="1">
        <v>36.057735443115234</v>
      </c>
      <c r="X127" s="1">
        <v>499.90603637695312</v>
      </c>
      <c r="Y127" s="1">
        <v>1499.6060791015625</v>
      </c>
      <c r="Z127" s="1">
        <v>43.773647308349609</v>
      </c>
      <c r="AA127" s="1">
        <v>68.41357421875</v>
      </c>
      <c r="AB127" s="1">
        <v>-0.32341885566711426</v>
      </c>
      <c r="AC127" s="1">
        <v>0.11162170767784119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0.83317672729492187</v>
      </c>
      <c r="AL127">
        <f t="shared" si="183"/>
        <v>4.9034308138949335E-3</v>
      </c>
      <c r="AM127">
        <f t="shared" si="184"/>
        <v>299.92843475341795</v>
      </c>
      <c r="AN127">
        <f t="shared" si="185"/>
        <v>303.94533958435056</v>
      </c>
      <c r="AO127">
        <f t="shared" si="186"/>
        <v>239.93696729324074</v>
      </c>
      <c r="AP127">
        <f t="shared" si="187"/>
        <v>0.8431756889081381</v>
      </c>
      <c r="AQ127">
        <f t="shared" si="188"/>
        <v>3.5328475117314442</v>
      </c>
      <c r="AR127">
        <f t="shared" si="189"/>
        <v>51.63956937018505</v>
      </c>
      <c r="AS127">
        <f t="shared" si="190"/>
        <v>28.138171283637199</v>
      </c>
      <c r="AT127">
        <f t="shared" si="191"/>
        <v>28.786887168884277</v>
      </c>
      <c r="AU127">
        <f t="shared" si="192"/>
        <v>3.9724426090324219</v>
      </c>
      <c r="AV127">
        <f t="shared" si="193"/>
        <v>0.1677154673172602</v>
      </c>
      <c r="AW127">
        <f t="shared" si="194"/>
        <v>1.6078146422384307</v>
      </c>
      <c r="AX127">
        <f t="shared" si="195"/>
        <v>2.3646279667939911</v>
      </c>
      <c r="AY127">
        <f t="shared" si="196"/>
        <v>0.10571963363064545</v>
      </c>
      <c r="AZ127">
        <f t="shared" si="197"/>
        <v>13.722274388207515</v>
      </c>
      <c r="BA127">
        <f t="shared" si="198"/>
        <v>0.53066856941375928</v>
      </c>
      <c r="BB127">
        <f t="shared" si="199"/>
        <v>46.726812648722806</v>
      </c>
      <c r="BC127">
        <f t="shared" si="200"/>
        <v>369.73218583989933</v>
      </c>
      <c r="BD127">
        <f t="shared" si="201"/>
        <v>2.1908805358241877E-2</v>
      </c>
    </row>
    <row r="128" spans="1:114" x14ac:dyDescent="0.25">
      <c r="A128" s="1">
        <v>102</v>
      </c>
      <c r="B128" s="1" t="s">
        <v>138</v>
      </c>
      <c r="C128" s="1">
        <v>2393.5000141374767</v>
      </c>
      <c r="D128" s="1">
        <v>0</v>
      </c>
      <c r="E128">
        <f t="shared" si="174"/>
        <v>17.331677499247384</v>
      </c>
      <c r="F128">
        <f t="shared" si="175"/>
        <v>0.17815748327635739</v>
      </c>
      <c r="G128">
        <f t="shared" si="176"/>
        <v>200.53406325931499</v>
      </c>
      <c r="H128">
        <f t="shared" si="177"/>
        <v>4.9031685773660687</v>
      </c>
      <c r="I128">
        <f t="shared" si="178"/>
        <v>1.925777065133762</v>
      </c>
      <c r="J128">
        <f t="shared" si="179"/>
        <v>26.781551361083984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30.796140670776367</v>
      </c>
      <c r="P128" s="1">
        <v>26.781551361083984</v>
      </c>
      <c r="Q128" s="1">
        <v>33.061248779296875</v>
      </c>
      <c r="R128" s="1">
        <v>400.99429321289062</v>
      </c>
      <c r="S128" s="1">
        <v>377.96859741210937</v>
      </c>
      <c r="T128" s="1">
        <v>17.753494262695313</v>
      </c>
      <c r="U128" s="1">
        <v>23.499973297119141</v>
      </c>
      <c r="V128" s="1">
        <v>27.237611770629883</v>
      </c>
      <c r="W128" s="1">
        <v>36.053924560546875</v>
      </c>
      <c r="X128" s="1">
        <v>499.91769409179687</v>
      </c>
      <c r="Y128" s="1">
        <v>1499.598388671875</v>
      </c>
      <c r="Z128" s="1">
        <v>43.854072570800781</v>
      </c>
      <c r="AA128" s="1">
        <v>68.413619995117188</v>
      </c>
      <c r="AB128" s="1">
        <v>-0.32341885566711426</v>
      </c>
      <c r="AC128" s="1">
        <v>0.11162170767784119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0.8331961568196613</v>
      </c>
      <c r="AL128">
        <f t="shared" si="183"/>
        <v>4.9031685773660684E-3</v>
      </c>
      <c r="AM128">
        <f t="shared" si="184"/>
        <v>299.93155136108396</v>
      </c>
      <c r="AN128">
        <f t="shared" si="185"/>
        <v>303.94614067077634</v>
      </c>
      <c r="AO128">
        <f t="shared" si="186"/>
        <v>239.93573682451824</v>
      </c>
      <c r="AP128">
        <f t="shared" si="187"/>
        <v>0.84298052040419102</v>
      </c>
      <c r="AQ128">
        <f t="shared" si="188"/>
        <v>3.5334953081782721</v>
      </c>
      <c r="AR128">
        <f t="shared" si="189"/>
        <v>51.64900364036378</v>
      </c>
      <c r="AS128">
        <f t="shared" si="190"/>
        <v>28.14903034324464</v>
      </c>
      <c r="AT128">
        <f t="shared" si="191"/>
        <v>28.788846015930176</v>
      </c>
      <c r="AU128">
        <f t="shared" si="192"/>
        <v>3.9728936180554877</v>
      </c>
      <c r="AV128">
        <f t="shared" si="193"/>
        <v>0.16764110410389349</v>
      </c>
      <c r="AW128">
        <f t="shared" si="194"/>
        <v>1.6077182430445101</v>
      </c>
      <c r="AX128">
        <f t="shared" si="195"/>
        <v>2.3651753750109776</v>
      </c>
      <c r="AY128">
        <f t="shared" si="196"/>
        <v>0.10567235754097698</v>
      </c>
      <c r="AZ128">
        <f t="shared" si="197"/>
        <v>13.719261199899567</v>
      </c>
      <c r="BA128">
        <f t="shared" si="198"/>
        <v>0.53055747126173891</v>
      </c>
      <c r="BB128">
        <f t="shared" si="199"/>
        <v>46.714283714663488</v>
      </c>
      <c r="BC128">
        <f t="shared" si="200"/>
        <v>369.72994799345116</v>
      </c>
      <c r="BD128">
        <f t="shared" si="201"/>
        <v>2.1898061121227656E-2</v>
      </c>
      <c r="BE128">
        <f>AVERAGE(E114:E128)</f>
        <v>17.351098085176947</v>
      </c>
      <c r="BF128">
        <f>AVERAGE(O114:O128)</f>
        <v>30.791414388020833</v>
      </c>
      <c r="BG128">
        <f>AVERAGE(P114:P128)</f>
        <v>26.779383087158202</v>
      </c>
      <c r="BH128" t="e">
        <f>AVERAGE(B114:B128)</f>
        <v>#DIV/0!</v>
      </c>
      <c r="BI128">
        <f t="shared" ref="BI128:DJ128" si="202">AVERAGE(C114:C128)</f>
        <v>2390.0333475482962</v>
      </c>
      <c r="BJ128">
        <f t="shared" si="202"/>
        <v>0</v>
      </c>
      <c r="BK128">
        <f t="shared" si="202"/>
        <v>17.351098085176947</v>
      </c>
      <c r="BL128">
        <f t="shared" si="202"/>
        <v>0.17825609331899667</v>
      </c>
      <c r="BM128">
        <f t="shared" si="202"/>
        <v>200.39176870116393</v>
      </c>
      <c r="BN128">
        <f t="shared" si="202"/>
        <v>4.9033410636274128</v>
      </c>
      <c r="BO128">
        <f t="shared" si="202"/>
        <v>1.9248404613765513</v>
      </c>
      <c r="BP128">
        <f t="shared" si="202"/>
        <v>26.779383087158202</v>
      </c>
      <c r="BQ128">
        <f t="shared" si="202"/>
        <v>6</v>
      </c>
      <c r="BR128">
        <f t="shared" si="202"/>
        <v>1.4200000166893005</v>
      </c>
      <c r="BS128">
        <f t="shared" si="202"/>
        <v>1</v>
      </c>
      <c r="BT128">
        <f t="shared" si="202"/>
        <v>2.8400000333786011</v>
      </c>
      <c r="BU128">
        <f t="shared" si="202"/>
        <v>30.791414388020833</v>
      </c>
      <c r="BV128">
        <f t="shared" si="202"/>
        <v>26.779383087158202</v>
      </c>
      <c r="BW128">
        <f t="shared" si="202"/>
        <v>33.061052958170571</v>
      </c>
      <c r="BX128">
        <f t="shared" si="202"/>
        <v>400.96089274088541</v>
      </c>
      <c r="BY128">
        <f t="shared" si="202"/>
        <v>377.9127217610677</v>
      </c>
      <c r="BZ128">
        <f t="shared" si="202"/>
        <v>17.760600916544597</v>
      </c>
      <c r="CA128">
        <f t="shared" si="202"/>
        <v>23.507094955444337</v>
      </c>
      <c r="CB128">
        <f t="shared" si="202"/>
        <v>27.255848693847657</v>
      </c>
      <c r="CC128">
        <f t="shared" si="202"/>
        <v>36.07455749511719</v>
      </c>
      <c r="CD128">
        <f t="shared" si="202"/>
        <v>499.93033243815103</v>
      </c>
      <c r="CE128">
        <f t="shared" si="202"/>
        <v>1499.6678466796875</v>
      </c>
      <c r="CF128">
        <f t="shared" si="202"/>
        <v>43.368457794189453</v>
      </c>
      <c r="CG128">
        <f t="shared" si="202"/>
        <v>68.413566080729169</v>
      </c>
      <c r="CH128">
        <f t="shared" si="202"/>
        <v>-0.32341885566711426</v>
      </c>
      <c r="CI128">
        <f t="shared" si="202"/>
        <v>0.11162170767784119</v>
      </c>
      <c r="CJ128">
        <f t="shared" si="202"/>
        <v>1</v>
      </c>
      <c r="CK128">
        <f t="shared" si="202"/>
        <v>-0.21956524252891541</v>
      </c>
      <c r="CL128">
        <f t="shared" si="202"/>
        <v>2.737391471862793</v>
      </c>
      <c r="CM128">
        <f t="shared" si="202"/>
        <v>1</v>
      </c>
      <c r="CN128">
        <f t="shared" si="202"/>
        <v>0</v>
      </c>
      <c r="CO128">
        <f t="shared" si="202"/>
        <v>0.15999999642372131</v>
      </c>
      <c r="CP128">
        <f t="shared" si="202"/>
        <v>111115</v>
      </c>
      <c r="CQ128">
        <f t="shared" si="202"/>
        <v>0.83321722073025151</v>
      </c>
      <c r="CR128">
        <f t="shared" si="202"/>
        <v>4.9033410636274144E-3</v>
      </c>
      <c r="CS128">
        <f t="shared" si="202"/>
        <v>299.92938308715821</v>
      </c>
      <c r="CT128">
        <f t="shared" si="202"/>
        <v>303.94141438802086</v>
      </c>
      <c r="CU128">
        <f t="shared" si="202"/>
        <v>239.94685010551984</v>
      </c>
      <c r="CV128">
        <f t="shared" si="202"/>
        <v>0.84264656359517198</v>
      </c>
      <c r="CW128">
        <f t="shared" si="202"/>
        <v>3.5330446555366737</v>
      </c>
      <c r="CX128">
        <f t="shared" si="202"/>
        <v>51.642457162448871</v>
      </c>
      <c r="CY128">
        <f t="shared" si="202"/>
        <v>28.13536220700454</v>
      </c>
      <c r="CZ128">
        <f t="shared" si="202"/>
        <v>28.785398737589517</v>
      </c>
      <c r="DA128">
        <f t="shared" si="202"/>
        <v>3.9720999505672148</v>
      </c>
      <c r="DB128">
        <f t="shared" si="202"/>
        <v>0.16772841153933166</v>
      </c>
      <c r="DC128">
        <f t="shared" si="202"/>
        <v>1.6082041941601222</v>
      </c>
      <c r="DD128">
        <f t="shared" si="202"/>
        <v>2.3638957564070924</v>
      </c>
      <c r="DE128">
        <f t="shared" si="202"/>
        <v>0.10572786305040928</v>
      </c>
      <c r="DF128">
        <f t="shared" si="202"/>
        <v>13.709515520069051</v>
      </c>
      <c r="DG128">
        <f t="shared" si="202"/>
        <v>0.53025935916880751</v>
      </c>
      <c r="DH128">
        <f t="shared" si="202"/>
        <v>46.735130689923153</v>
      </c>
      <c r="DI128">
        <f t="shared" si="202"/>
        <v>369.66484072596694</v>
      </c>
      <c r="DJ128">
        <f t="shared" si="202"/>
        <v>2.1936248157667135E-2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stm-pbchan2_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2015-07-10T15:20:53Z</dcterms:created>
  <dcterms:modified xsi:type="dcterms:W3CDTF">2015-07-22T14:58:40Z</dcterms:modified>
</cp:coreProperties>
</file>