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1321\Documents\RMBL2015\licor data\"/>
    </mc:Choice>
  </mc:AlternateContent>
  <bookViews>
    <workbookView xWindow="0" yWindow="0" windowWidth="28770" windowHeight="12315"/>
  </bookViews>
  <sheets>
    <sheet name="stm-pbvaoc3_" sheetId="1" r:id="rId1"/>
  </sheets>
  <calcPr calcId="152511"/>
</workbook>
</file>

<file path=xl/calcChain.xml><?xml version="1.0" encoding="utf-8"?>
<calcChain xmlns="http://schemas.openxmlformats.org/spreadsheetml/2006/main">
  <c r="DJ133" i="1" l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DJ99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133" i="1" l="1"/>
  <c r="BF133" i="1"/>
  <c r="BG116" i="1"/>
  <c r="BF116" i="1"/>
  <c r="BG99" i="1"/>
  <c r="BF99" i="1"/>
  <c r="BG82" i="1"/>
  <c r="BF82" i="1"/>
  <c r="BG65" i="1"/>
  <c r="BF65" i="1"/>
  <c r="BG48" i="1"/>
  <c r="BF48" i="1"/>
  <c r="BG27" i="1"/>
  <c r="BF27" i="1"/>
  <c r="L13" i="1"/>
  <c r="N13" i="1" s="1"/>
  <c r="AK13" i="1"/>
  <c r="E13" i="1" s="1"/>
  <c r="AL13" i="1"/>
  <c r="AM13" i="1"/>
  <c r="AN13" i="1"/>
  <c r="AO13" i="1"/>
  <c r="AP13" i="1" s="1"/>
  <c r="J13" i="1" s="1"/>
  <c r="AQ13" i="1" s="1"/>
  <c r="AT13" i="1"/>
  <c r="AU13" i="1"/>
  <c r="AW13" i="1"/>
  <c r="L14" i="1"/>
  <c r="N14" i="1" s="1"/>
  <c r="AK14" i="1"/>
  <c r="AL14" i="1" s="1"/>
  <c r="H14" i="1" s="1"/>
  <c r="AM14" i="1"/>
  <c r="AN14" i="1"/>
  <c r="AO14" i="1"/>
  <c r="AT14" i="1"/>
  <c r="AU14" i="1"/>
  <c r="AX14" i="1" s="1"/>
  <c r="AW14" i="1"/>
  <c r="L15" i="1"/>
  <c r="N15" i="1" s="1"/>
  <c r="AK15" i="1"/>
  <c r="E15" i="1" s="1"/>
  <c r="AM15" i="1"/>
  <c r="AN15" i="1"/>
  <c r="AO15" i="1"/>
  <c r="AT15" i="1"/>
  <c r="AU15" i="1"/>
  <c r="AW15" i="1"/>
  <c r="AX15" i="1"/>
  <c r="L16" i="1"/>
  <c r="N16" i="1" s="1"/>
  <c r="AK16" i="1"/>
  <c r="E16" i="1" s="1"/>
  <c r="AM16" i="1"/>
  <c r="AN16" i="1"/>
  <c r="AO16" i="1"/>
  <c r="AT16" i="1"/>
  <c r="AU16" i="1"/>
  <c r="AX16" i="1" s="1"/>
  <c r="AW16" i="1"/>
  <c r="L17" i="1"/>
  <c r="AK17" i="1"/>
  <c r="E17" i="1" s="1"/>
  <c r="AL17" i="1"/>
  <c r="H17" i="1" s="1"/>
  <c r="AM17" i="1"/>
  <c r="AN17" i="1"/>
  <c r="AO17" i="1"/>
  <c r="AT17" i="1"/>
  <c r="AU17" i="1" s="1"/>
  <c r="AW17" i="1"/>
  <c r="L18" i="1"/>
  <c r="N18" i="1" s="1"/>
  <c r="AK18" i="1"/>
  <c r="AM18" i="1"/>
  <c r="AN18" i="1"/>
  <c r="AO18" i="1"/>
  <c r="AT18" i="1"/>
  <c r="AU18" i="1"/>
  <c r="AW18" i="1"/>
  <c r="L19" i="1"/>
  <c r="N19" i="1" s="1"/>
  <c r="AK19" i="1"/>
  <c r="E19" i="1" s="1"/>
  <c r="AM19" i="1"/>
  <c r="AN19" i="1"/>
  <c r="AO19" i="1"/>
  <c r="AT19" i="1"/>
  <c r="AU19" i="1"/>
  <c r="AW19" i="1"/>
  <c r="AX19" i="1"/>
  <c r="E20" i="1"/>
  <c r="L20" i="1"/>
  <c r="N20" i="1" s="1"/>
  <c r="AK20" i="1"/>
  <c r="AL20" i="1"/>
  <c r="AP20" i="1" s="1"/>
  <c r="J20" i="1" s="1"/>
  <c r="AQ20" i="1" s="1"/>
  <c r="AM20" i="1"/>
  <c r="AN20" i="1"/>
  <c r="AO20" i="1"/>
  <c r="AT20" i="1"/>
  <c r="AU20" i="1" s="1"/>
  <c r="AX20" i="1" s="1"/>
  <c r="AW20" i="1"/>
  <c r="L21" i="1"/>
  <c r="N21" i="1" s="1"/>
  <c r="AK21" i="1"/>
  <c r="E21" i="1" s="1"/>
  <c r="AL21" i="1"/>
  <c r="AM21" i="1"/>
  <c r="AN21" i="1"/>
  <c r="AO21" i="1"/>
  <c r="AP21" i="1" s="1"/>
  <c r="J21" i="1" s="1"/>
  <c r="AQ21" i="1" s="1"/>
  <c r="AT21" i="1"/>
  <c r="AU21" i="1"/>
  <c r="AX21" i="1" s="1"/>
  <c r="AW21" i="1"/>
  <c r="E22" i="1"/>
  <c r="H22" i="1"/>
  <c r="L22" i="1"/>
  <c r="N22" i="1" s="1"/>
  <c r="BC22" i="1" s="1"/>
  <c r="AK22" i="1"/>
  <c r="AL22" i="1"/>
  <c r="AM22" i="1"/>
  <c r="AN22" i="1"/>
  <c r="AO22" i="1"/>
  <c r="AT22" i="1"/>
  <c r="AU22" i="1" s="1"/>
  <c r="AW22" i="1"/>
  <c r="AX22" i="1"/>
  <c r="L23" i="1"/>
  <c r="N23" i="1" s="1"/>
  <c r="AK23" i="1"/>
  <c r="E23" i="1" s="1"/>
  <c r="AL23" i="1"/>
  <c r="AM23" i="1"/>
  <c r="AN23" i="1"/>
  <c r="AO23" i="1"/>
  <c r="AT23" i="1"/>
  <c r="AU23" i="1" s="1"/>
  <c r="AX23" i="1" s="1"/>
  <c r="AW23" i="1"/>
  <c r="E24" i="1"/>
  <c r="H24" i="1"/>
  <c r="L24" i="1"/>
  <c r="N24" i="1" s="1"/>
  <c r="AK24" i="1"/>
  <c r="AL24" i="1"/>
  <c r="AM24" i="1"/>
  <c r="AN24" i="1"/>
  <c r="AO24" i="1"/>
  <c r="AT24" i="1"/>
  <c r="AU24" i="1" s="1"/>
  <c r="AX24" i="1" s="1"/>
  <c r="AW24" i="1"/>
  <c r="L25" i="1"/>
  <c r="N25" i="1" s="1"/>
  <c r="AK25" i="1"/>
  <c r="AL25" i="1" s="1"/>
  <c r="H25" i="1" s="1"/>
  <c r="AM25" i="1"/>
  <c r="AN25" i="1"/>
  <c r="AO25" i="1"/>
  <c r="AT25" i="1"/>
  <c r="AU25" i="1"/>
  <c r="AX25" i="1" s="1"/>
  <c r="AW25" i="1"/>
  <c r="L26" i="1"/>
  <c r="N26" i="1"/>
  <c r="AK26" i="1"/>
  <c r="E26" i="1" s="1"/>
  <c r="AM26" i="1"/>
  <c r="AN26" i="1"/>
  <c r="AO26" i="1"/>
  <c r="AT26" i="1"/>
  <c r="AU26" i="1"/>
  <c r="AW26" i="1"/>
  <c r="AX26" i="1" s="1"/>
  <c r="L27" i="1"/>
  <c r="N27" i="1" s="1"/>
  <c r="AK27" i="1"/>
  <c r="E27" i="1" s="1"/>
  <c r="BC27" i="1" s="1"/>
  <c r="AL27" i="1"/>
  <c r="H27" i="1" s="1"/>
  <c r="AM27" i="1"/>
  <c r="AN27" i="1"/>
  <c r="AO27" i="1"/>
  <c r="AT27" i="1"/>
  <c r="AU27" i="1" s="1"/>
  <c r="AX27" i="1" s="1"/>
  <c r="AW27" i="1"/>
  <c r="L34" i="1"/>
  <c r="N34" i="1" s="1"/>
  <c r="AK34" i="1"/>
  <c r="AM34" i="1"/>
  <c r="AN34" i="1"/>
  <c r="AO34" i="1"/>
  <c r="AT34" i="1"/>
  <c r="AU34" i="1"/>
  <c r="AW34" i="1"/>
  <c r="L35" i="1"/>
  <c r="N35" i="1" s="1"/>
  <c r="AK35" i="1"/>
  <c r="E35" i="1" s="1"/>
  <c r="AL35" i="1"/>
  <c r="AM35" i="1"/>
  <c r="AN35" i="1"/>
  <c r="AO35" i="1"/>
  <c r="AT35" i="1"/>
  <c r="AU35" i="1" s="1"/>
  <c r="AW35" i="1"/>
  <c r="E36" i="1"/>
  <c r="L36" i="1"/>
  <c r="N36" i="1" s="1"/>
  <c r="AK36" i="1"/>
  <c r="AL36" i="1" s="1"/>
  <c r="AM36" i="1"/>
  <c r="AN36" i="1"/>
  <c r="AO36" i="1"/>
  <c r="AP36" i="1" s="1"/>
  <c r="J36" i="1" s="1"/>
  <c r="AQ36" i="1" s="1"/>
  <c r="AT36" i="1"/>
  <c r="AU36" i="1"/>
  <c r="AW36" i="1"/>
  <c r="L37" i="1"/>
  <c r="N37" i="1" s="1"/>
  <c r="AK37" i="1"/>
  <c r="E37" i="1" s="1"/>
  <c r="AL37" i="1"/>
  <c r="AM37" i="1"/>
  <c r="AN37" i="1"/>
  <c r="AO37" i="1"/>
  <c r="AT37" i="1"/>
  <c r="AU37" i="1"/>
  <c r="AW37" i="1"/>
  <c r="AX37" i="1" s="1"/>
  <c r="E38" i="1"/>
  <c r="L38" i="1"/>
  <c r="N38" i="1"/>
  <c r="AK38" i="1"/>
  <c r="AL38" i="1" s="1"/>
  <c r="H38" i="1" s="1"/>
  <c r="AM38" i="1"/>
  <c r="AN38" i="1"/>
  <c r="AO38" i="1"/>
  <c r="AT38" i="1"/>
  <c r="AU38" i="1"/>
  <c r="AW38" i="1"/>
  <c r="L39" i="1"/>
  <c r="N39" i="1" s="1"/>
  <c r="AK39" i="1"/>
  <c r="E39" i="1" s="1"/>
  <c r="AL39" i="1"/>
  <c r="AM39" i="1"/>
  <c r="AN39" i="1"/>
  <c r="AP39" i="1" s="1"/>
  <c r="J39" i="1" s="1"/>
  <c r="AQ39" i="1" s="1"/>
  <c r="AO39" i="1"/>
  <c r="AT39" i="1"/>
  <c r="AU39" i="1" s="1"/>
  <c r="AX39" i="1" s="1"/>
  <c r="AW39" i="1"/>
  <c r="L40" i="1"/>
  <c r="N40" i="1" s="1"/>
  <c r="AK40" i="1"/>
  <c r="E40" i="1" s="1"/>
  <c r="AM40" i="1"/>
  <c r="AN40" i="1"/>
  <c r="AO40" i="1"/>
  <c r="AT40" i="1"/>
  <c r="AU40" i="1" s="1"/>
  <c r="AW40" i="1"/>
  <c r="L41" i="1"/>
  <c r="N41" i="1" s="1"/>
  <c r="AK41" i="1"/>
  <c r="AL41" i="1" s="1"/>
  <c r="AM41" i="1"/>
  <c r="AN41" i="1"/>
  <c r="AO41" i="1"/>
  <c r="AP41" i="1" s="1"/>
  <c r="J41" i="1" s="1"/>
  <c r="AQ41" i="1" s="1"/>
  <c r="AT41" i="1"/>
  <c r="AU41" i="1"/>
  <c r="AW41" i="1"/>
  <c r="AX41" i="1"/>
  <c r="L42" i="1"/>
  <c r="N42" i="1"/>
  <c r="AK42" i="1"/>
  <c r="E42" i="1" s="1"/>
  <c r="AL42" i="1"/>
  <c r="H42" i="1" s="1"/>
  <c r="AM42" i="1"/>
  <c r="AN42" i="1"/>
  <c r="AP42" i="1" s="1"/>
  <c r="J42" i="1" s="1"/>
  <c r="AQ42" i="1" s="1"/>
  <c r="AO42" i="1"/>
  <c r="AT42" i="1"/>
  <c r="AU42" i="1"/>
  <c r="AW42" i="1"/>
  <c r="AX42" i="1" s="1"/>
  <c r="BC42" i="1"/>
  <c r="E43" i="1"/>
  <c r="H43" i="1"/>
  <c r="L43" i="1"/>
  <c r="N43" i="1" s="1"/>
  <c r="AK43" i="1"/>
  <c r="AL43" i="1"/>
  <c r="AM43" i="1"/>
  <c r="AN43" i="1"/>
  <c r="AO43" i="1"/>
  <c r="AT43" i="1"/>
  <c r="AU43" i="1" s="1"/>
  <c r="AX43" i="1" s="1"/>
  <c r="AW43" i="1"/>
  <c r="L44" i="1"/>
  <c r="N44" i="1" s="1"/>
  <c r="AK44" i="1"/>
  <c r="E44" i="1" s="1"/>
  <c r="AL44" i="1"/>
  <c r="AM44" i="1"/>
  <c r="AN44" i="1"/>
  <c r="AO44" i="1"/>
  <c r="AP44" i="1"/>
  <c r="J44" i="1" s="1"/>
  <c r="AQ44" i="1" s="1"/>
  <c r="AT44" i="1"/>
  <c r="AU44" i="1"/>
  <c r="AW44" i="1"/>
  <c r="E45" i="1"/>
  <c r="BC45" i="1" s="1"/>
  <c r="L45" i="1"/>
  <c r="N45" i="1" s="1"/>
  <c r="AK45" i="1"/>
  <c r="AL45" i="1" s="1"/>
  <c r="H45" i="1" s="1"/>
  <c r="AM45" i="1"/>
  <c r="AN45" i="1"/>
  <c r="AO45" i="1"/>
  <c r="AT45" i="1"/>
  <c r="AU45" i="1" s="1"/>
  <c r="AX45" i="1" s="1"/>
  <c r="AW45" i="1"/>
  <c r="L46" i="1"/>
  <c r="N46" i="1" s="1"/>
  <c r="AK46" i="1"/>
  <c r="AL46" i="1" s="1"/>
  <c r="H46" i="1" s="1"/>
  <c r="AM46" i="1"/>
  <c r="AN46" i="1"/>
  <c r="AO46" i="1"/>
  <c r="AP46" i="1"/>
  <c r="J46" i="1" s="1"/>
  <c r="AQ46" i="1" s="1"/>
  <c r="AT46" i="1"/>
  <c r="AU46" i="1"/>
  <c r="AX46" i="1" s="1"/>
  <c r="AW46" i="1"/>
  <c r="L47" i="1"/>
  <c r="N47" i="1"/>
  <c r="AK47" i="1"/>
  <c r="E47" i="1" s="1"/>
  <c r="BC47" i="1" s="1"/>
  <c r="AM47" i="1"/>
  <c r="AN47" i="1"/>
  <c r="AO47" i="1"/>
  <c r="AT47" i="1"/>
  <c r="AU47" i="1"/>
  <c r="AW47" i="1"/>
  <c r="L48" i="1"/>
  <c r="N48" i="1" s="1"/>
  <c r="AK48" i="1"/>
  <c r="E48" i="1" s="1"/>
  <c r="BC48" i="1" s="1"/>
  <c r="AL48" i="1"/>
  <c r="H48" i="1" s="1"/>
  <c r="AM48" i="1"/>
  <c r="AN48" i="1"/>
  <c r="AO48" i="1"/>
  <c r="AT48" i="1"/>
  <c r="AU48" i="1"/>
  <c r="AW48" i="1"/>
  <c r="AX48" i="1"/>
  <c r="L51" i="1"/>
  <c r="N51" i="1" s="1"/>
  <c r="AK51" i="1"/>
  <c r="E51" i="1" s="1"/>
  <c r="AM51" i="1"/>
  <c r="AN51" i="1"/>
  <c r="AO51" i="1"/>
  <c r="AT51" i="1"/>
  <c r="AU51" i="1" s="1"/>
  <c r="AX51" i="1" s="1"/>
  <c r="AW51" i="1"/>
  <c r="L52" i="1"/>
  <c r="N52" i="1" s="1"/>
  <c r="AK52" i="1"/>
  <c r="AM52" i="1"/>
  <c r="AN52" i="1"/>
  <c r="AO52" i="1"/>
  <c r="AT52" i="1"/>
  <c r="AU52" i="1" s="1"/>
  <c r="AW52" i="1"/>
  <c r="AX52" i="1"/>
  <c r="E53" i="1"/>
  <c r="L53" i="1"/>
  <c r="N53" i="1" s="1"/>
  <c r="AK53" i="1"/>
  <c r="AL53" i="1" s="1"/>
  <c r="H53" i="1" s="1"/>
  <c r="AM53" i="1"/>
  <c r="AP53" i="1" s="1"/>
  <c r="J53" i="1" s="1"/>
  <c r="AQ53" i="1" s="1"/>
  <c r="AN53" i="1"/>
  <c r="AO53" i="1"/>
  <c r="AT53" i="1"/>
  <c r="AU53" i="1" s="1"/>
  <c r="AX53" i="1" s="1"/>
  <c r="AW53" i="1"/>
  <c r="L54" i="1"/>
  <c r="N54" i="1" s="1"/>
  <c r="AK54" i="1"/>
  <c r="E54" i="1" s="1"/>
  <c r="AL54" i="1"/>
  <c r="AM54" i="1"/>
  <c r="AN54" i="1"/>
  <c r="AO54" i="1"/>
  <c r="AP54" i="1"/>
  <c r="J54" i="1" s="1"/>
  <c r="AQ54" i="1" s="1"/>
  <c r="AR54" i="1" s="1"/>
  <c r="AS54" i="1" s="1"/>
  <c r="AV54" i="1" s="1"/>
  <c r="AT54" i="1"/>
  <c r="AU54" i="1"/>
  <c r="AW54" i="1"/>
  <c r="E55" i="1"/>
  <c r="H55" i="1"/>
  <c r="L55" i="1"/>
  <c r="N55" i="1" s="1"/>
  <c r="AK55" i="1"/>
  <c r="AL55" i="1"/>
  <c r="AM55" i="1"/>
  <c r="AN55" i="1"/>
  <c r="AO55" i="1"/>
  <c r="AT55" i="1"/>
  <c r="AU55" i="1" s="1"/>
  <c r="AX55" i="1" s="1"/>
  <c r="AW55" i="1"/>
  <c r="L56" i="1"/>
  <c r="N56" i="1" s="1"/>
  <c r="AK56" i="1"/>
  <c r="E56" i="1" s="1"/>
  <c r="AL56" i="1"/>
  <c r="AM56" i="1"/>
  <c r="AN56" i="1"/>
  <c r="AO56" i="1"/>
  <c r="AT56" i="1"/>
  <c r="AU56" i="1"/>
  <c r="AW56" i="1"/>
  <c r="L57" i="1"/>
  <c r="N57" i="1" s="1"/>
  <c r="AK57" i="1"/>
  <c r="E57" i="1" s="1"/>
  <c r="AL57" i="1"/>
  <c r="AM57" i="1"/>
  <c r="AN57" i="1"/>
  <c r="AO57" i="1"/>
  <c r="AT57" i="1"/>
  <c r="AU57" i="1" s="1"/>
  <c r="AW57" i="1"/>
  <c r="H58" i="1"/>
  <c r="L58" i="1"/>
  <c r="N58" i="1" s="1"/>
  <c r="AK58" i="1"/>
  <c r="AL58" i="1" s="1"/>
  <c r="AM58" i="1"/>
  <c r="AN58" i="1"/>
  <c r="AO58" i="1"/>
  <c r="AP58" i="1" s="1"/>
  <c r="J58" i="1" s="1"/>
  <c r="AQ58" i="1" s="1"/>
  <c r="AT58" i="1"/>
  <c r="AU58" i="1"/>
  <c r="AW58" i="1"/>
  <c r="L59" i="1"/>
  <c r="N59" i="1" s="1"/>
  <c r="AK59" i="1"/>
  <c r="E59" i="1" s="1"/>
  <c r="AM59" i="1"/>
  <c r="AN59" i="1"/>
  <c r="AO59" i="1"/>
  <c r="AT59" i="1"/>
  <c r="AU59" i="1" s="1"/>
  <c r="AW59" i="1"/>
  <c r="L60" i="1"/>
  <c r="N60" i="1"/>
  <c r="AK60" i="1"/>
  <c r="E60" i="1" s="1"/>
  <c r="BC60" i="1" s="1"/>
  <c r="AL60" i="1"/>
  <c r="H60" i="1" s="1"/>
  <c r="AM60" i="1"/>
  <c r="AN60" i="1"/>
  <c r="AO60" i="1"/>
  <c r="AT60" i="1"/>
  <c r="AU60" i="1"/>
  <c r="AX60" i="1" s="1"/>
  <c r="AW60" i="1"/>
  <c r="L61" i="1"/>
  <c r="N61" i="1" s="1"/>
  <c r="AK61" i="1"/>
  <c r="AM61" i="1"/>
  <c r="AN61" i="1"/>
  <c r="AO61" i="1"/>
  <c r="AT61" i="1"/>
  <c r="AU61" i="1" s="1"/>
  <c r="AX61" i="1" s="1"/>
  <c r="AW61" i="1"/>
  <c r="L62" i="1"/>
  <c r="N62" i="1" s="1"/>
  <c r="AK62" i="1"/>
  <c r="E62" i="1" s="1"/>
  <c r="AL62" i="1"/>
  <c r="AM62" i="1"/>
  <c r="AN62" i="1"/>
  <c r="AO62" i="1"/>
  <c r="AT62" i="1"/>
  <c r="AU62" i="1" s="1"/>
  <c r="AW62" i="1"/>
  <c r="AX62" i="1"/>
  <c r="L63" i="1"/>
  <c r="N63" i="1" s="1"/>
  <c r="AK63" i="1"/>
  <c r="AL63" i="1" s="1"/>
  <c r="AP63" i="1" s="1"/>
  <c r="J63" i="1" s="1"/>
  <c r="AQ63" i="1" s="1"/>
  <c r="AR63" i="1" s="1"/>
  <c r="AS63" i="1" s="1"/>
  <c r="AV63" i="1" s="1"/>
  <c r="F63" i="1" s="1"/>
  <c r="AY63" i="1" s="1"/>
  <c r="AM63" i="1"/>
  <c r="AN63" i="1"/>
  <c r="AO63" i="1"/>
  <c r="AT63" i="1"/>
  <c r="AU63" i="1"/>
  <c r="AX63" i="1" s="1"/>
  <c r="AW63" i="1"/>
  <c r="L64" i="1"/>
  <c r="N64" i="1" s="1"/>
  <c r="AK64" i="1"/>
  <c r="E64" i="1" s="1"/>
  <c r="AL64" i="1"/>
  <c r="H64" i="1" s="1"/>
  <c r="AM64" i="1"/>
  <c r="AN64" i="1"/>
  <c r="AO64" i="1"/>
  <c r="AP64" i="1"/>
  <c r="J64" i="1" s="1"/>
  <c r="AQ64" i="1"/>
  <c r="AT64" i="1"/>
  <c r="AU64" i="1"/>
  <c r="AW64" i="1"/>
  <c r="AX64" i="1" s="1"/>
  <c r="E65" i="1"/>
  <c r="H65" i="1"/>
  <c r="L65" i="1"/>
  <c r="N65" i="1"/>
  <c r="BC65" i="1" s="1"/>
  <c r="AK65" i="1"/>
  <c r="AL65" i="1"/>
  <c r="AM65" i="1"/>
  <c r="AN65" i="1"/>
  <c r="AO65" i="1"/>
  <c r="AT65" i="1"/>
  <c r="AU65" i="1" s="1"/>
  <c r="AX65" i="1" s="1"/>
  <c r="AW65" i="1"/>
  <c r="L68" i="1"/>
  <c r="N68" i="1" s="1"/>
  <c r="AK68" i="1"/>
  <c r="E68" i="1" s="1"/>
  <c r="AL68" i="1"/>
  <c r="AM68" i="1"/>
  <c r="AN68" i="1"/>
  <c r="AO68" i="1"/>
  <c r="AP68" i="1"/>
  <c r="J68" i="1" s="1"/>
  <c r="AQ68" i="1"/>
  <c r="AT68" i="1"/>
  <c r="AU68" i="1"/>
  <c r="AW68" i="1"/>
  <c r="L69" i="1"/>
  <c r="N69" i="1" s="1"/>
  <c r="AK69" i="1"/>
  <c r="E69" i="1" s="1"/>
  <c r="AL69" i="1"/>
  <c r="AM69" i="1"/>
  <c r="AN69" i="1"/>
  <c r="AO69" i="1"/>
  <c r="AT69" i="1"/>
  <c r="AU69" i="1" s="1"/>
  <c r="AW69" i="1"/>
  <c r="L70" i="1"/>
  <c r="N70" i="1" s="1"/>
  <c r="AK70" i="1"/>
  <c r="AL70" i="1" s="1"/>
  <c r="AM70" i="1"/>
  <c r="AN70" i="1"/>
  <c r="AO70" i="1"/>
  <c r="AP70" i="1"/>
  <c r="J70" i="1" s="1"/>
  <c r="AQ70" i="1" s="1"/>
  <c r="AT70" i="1"/>
  <c r="AU70" i="1" s="1"/>
  <c r="AW70" i="1"/>
  <c r="E71" i="1"/>
  <c r="BC71" i="1" s="1"/>
  <c r="L71" i="1"/>
  <c r="N71" i="1"/>
  <c r="AK71" i="1"/>
  <c r="AL71" i="1"/>
  <c r="H71" i="1" s="1"/>
  <c r="AM71" i="1"/>
  <c r="AN71" i="1"/>
  <c r="AO71" i="1"/>
  <c r="AT71" i="1"/>
  <c r="AU71" i="1" s="1"/>
  <c r="AW71" i="1"/>
  <c r="L72" i="1"/>
  <c r="N72" i="1"/>
  <c r="AK72" i="1"/>
  <c r="E72" i="1" s="1"/>
  <c r="BC72" i="1" s="1"/>
  <c r="AL72" i="1"/>
  <c r="H72" i="1" s="1"/>
  <c r="AM72" i="1"/>
  <c r="AN72" i="1"/>
  <c r="AO72" i="1"/>
  <c r="AP72" i="1" s="1"/>
  <c r="J72" i="1" s="1"/>
  <c r="AQ72" i="1" s="1"/>
  <c r="AT72" i="1"/>
  <c r="AU72" i="1" s="1"/>
  <c r="AX72" i="1" s="1"/>
  <c r="AW72" i="1"/>
  <c r="L73" i="1"/>
  <c r="N73" i="1" s="1"/>
  <c r="AK73" i="1"/>
  <c r="E73" i="1" s="1"/>
  <c r="AL73" i="1"/>
  <c r="H73" i="1" s="1"/>
  <c r="AM73" i="1"/>
  <c r="AN73" i="1"/>
  <c r="AO73" i="1"/>
  <c r="AP73" i="1" s="1"/>
  <c r="J73" i="1" s="1"/>
  <c r="AQ73" i="1" s="1"/>
  <c r="AT73" i="1"/>
  <c r="AU73" i="1" s="1"/>
  <c r="AX73" i="1" s="1"/>
  <c r="AW73" i="1"/>
  <c r="L74" i="1"/>
  <c r="N74" i="1" s="1"/>
  <c r="AK74" i="1"/>
  <c r="AL74" i="1" s="1"/>
  <c r="AM74" i="1"/>
  <c r="AN74" i="1"/>
  <c r="AO74" i="1"/>
  <c r="AT74" i="1"/>
  <c r="AU74" i="1" s="1"/>
  <c r="AW74" i="1"/>
  <c r="L75" i="1"/>
  <c r="N75" i="1" s="1"/>
  <c r="AK75" i="1"/>
  <c r="E75" i="1" s="1"/>
  <c r="AL75" i="1"/>
  <c r="AM75" i="1"/>
  <c r="AN75" i="1"/>
  <c r="AO75" i="1"/>
  <c r="AP75" i="1" s="1"/>
  <c r="J75" i="1" s="1"/>
  <c r="AQ75" i="1" s="1"/>
  <c r="AT75" i="1"/>
  <c r="AU75" i="1" s="1"/>
  <c r="AW75" i="1"/>
  <c r="AX75" i="1" s="1"/>
  <c r="L76" i="1"/>
  <c r="N76" i="1" s="1"/>
  <c r="AK76" i="1"/>
  <c r="E76" i="1" s="1"/>
  <c r="AM76" i="1"/>
  <c r="AN76" i="1"/>
  <c r="AO76" i="1"/>
  <c r="AT76" i="1"/>
  <c r="AU76" i="1"/>
  <c r="AW76" i="1"/>
  <c r="AX76" i="1"/>
  <c r="L77" i="1"/>
  <c r="N77" i="1"/>
  <c r="AK77" i="1"/>
  <c r="AL77" i="1" s="1"/>
  <c r="AM77" i="1"/>
  <c r="AN77" i="1"/>
  <c r="AO77" i="1"/>
  <c r="AT77" i="1"/>
  <c r="AU77" i="1"/>
  <c r="AX77" i="1" s="1"/>
  <c r="AW77" i="1"/>
  <c r="L78" i="1"/>
  <c r="N78" i="1" s="1"/>
  <c r="AK78" i="1"/>
  <c r="E78" i="1" s="1"/>
  <c r="AL78" i="1"/>
  <c r="AM78" i="1"/>
  <c r="AN78" i="1"/>
  <c r="AO78" i="1"/>
  <c r="AT78" i="1"/>
  <c r="AU78" i="1" s="1"/>
  <c r="AW78" i="1"/>
  <c r="E79" i="1"/>
  <c r="BC79" i="1" s="1"/>
  <c r="L79" i="1"/>
  <c r="N79" i="1" s="1"/>
  <c r="AK79" i="1"/>
  <c r="AL79" i="1"/>
  <c r="H79" i="1" s="1"/>
  <c r="AM79" i="1"/>
  <c r="AN79" i="1"/>
  <c r="AO79" i="1"/>
  <c r="AT79" i="1"/>
  <c r="AU79" i="1" s="1"/>
  <c r="AX79" i="1" s="1"/>
  <c r="AW79" i="1"/>
  <c r="L80" i="1"/>
  <c r="N80" i="1" s="1"/>
  <c r="AK80" i="1"/>
  <c r="E80" i="1" s="1"/>
  <c r="AL80" i="1"/>
  <c r="H80" i="1" s="1"/>
  <c r="AM80" i="1"/>
  <c r="AN80" i="1"/>
  <c r="AO80" i="1"/>
  <c r="AP80" i="1" s="1"/>
  <c r="J80" i="1" s="1"/>
  <c r="AQ80" i="1" s="1"/>
  <c r="AT80" i="1"/>
  <c r="AU80" i="1"/>
  <c r="AX80" i="1" s="1"/>
  <c r="AW80" i="1"/>
  <c r="E81" i="1"/>
  <c r="L81" i="1"/>
  <c r="AP81" i="1" s="1"/>
  <c r="J81" i="1" s="1"/>
  <c r="AQ81" i="1" s="1"/>
  <c r="AR81" i="1" s="1"/>
  <c r="AS81" i="1" s="1"/>
  <c r="AV81" i="1" s="1"/>
  <c r="F81" i="1" s="1"/>
  <c r="AY81" i="1" s="1"/>
  <c r="G81" i="1" s="1"/>
  <c r="N81" i="1"/>
  <c r="AK81" i="1"/>
  <c r="AL81" i="1"/>
  <c r="H81" i="1" s="1"/>
  <c r="AM81" i="1"/>
  <c r="AN81" i="1"/>
  <c r="AO81" i="1"/>
  <c r="AT81" i="1"/>
  <c r="AU81" i="1"/>
  <c r="AW81" i="1"/>
  <c r="BC81" i="1"/>
  <c r="L82" i="1"/>
  <c r="N82" i="1" s="1"/>
  <c r="AK82" i="1"/>
  <c r="E82" i="1" s="1"/>
  <c r="AL82" i="1"/>
  <c r="AM82" i="1"/>
  <c r="AP82" i="1" s="1"/>
  <c r="J82" i="1" s="1"/>
  <c r="AQ82" i="1" s="1"/>
  <c r="AN82" i="1"/>
  <c r="AO82" i="1"/>
  <c r="AT82" i="1"/>
  <c r="AU82" i="1"/>
  <c r="AW82" i="1"/>
  <c r="L85" i="1"/>
  <c r="N85" i="1" s="1"/>
  <c r="AK85" i="1"/>
  <c r="E85" i="1" s="1"/>
  <c r="AM85" i="1"/>
  <c r="AN85" i="1"/>
  <c r="AO85" i="1"/>
  <c r="AT85" i="1"/>
  <c r="AU85" i="1" s="1"/>
  <c r="AW85" i="1"/>
  <c r="L86" i="1"/>
  <c r="N86" i="1" s="1"/>
  <c r="AK86" i="1"/>
  <c r="AL86" i="1" s="1"/>
  <c r="H86" i="1" s="1"/>
  <c r="AM86" i="1"/>
  <c r="AN86" i="1"/>
  <c r="AO86" i="1"/>
  <c r="AT86" i="1"/>
  <c r="AU86" i="1"/>
  <c r="AX86" i="1" s="1"/>
  <c r="AW86" i="1"/>
  <c r="L87" i="1"/>
  <c r="N87" i="1" s="1"/>
  <c r="AK87" i="1"/>
  <c r="AL87" i="1" s="1"/>
  <c r="AM87" i="1"/>
  <c r="AN87" i="1"/>
  <c r="AO87" i="1"/>
  <c r="AT87" i="1"/>
  <c r="AU87" i="1"/>
  <c r="AW87" i="1"/>
  <c r="AX87" i="1"/>
  <c r="L88" i="1"/>
  <c r="N88" i="1"/>
  <c r="AK88" i="1"/>
  <c r="E88" i="1" s="1"/>
  <c r="AL88" i="1"/>
  <c r="AM88" i="1"/>
  <c r="AN88" i="1"/>
  <c r="AO88" i="1"/>
  <c r="AT88" i="1"/>
  <c r="AU88" i="1" s="1"/>
  <c r="AW88" i="1"/>
  <c r="L89" i="1"/>
  <c r="N89" i="1" s="1"/>
  <c r="AK89" i="1"/>
  <c r="E89" i="1" s="1"/>
  <c r="BC89" i="1" s="1"/>
  <c r="AM89" i="1"/>
  <c r="AN89" i="1"/>
  <c r="AO89" i="1"/>
  <c r="AT89" i="1"/>
  <c r="AU89" i="1" s="1"/>
  <c r="AW89" i="1"/>
  <c r="AX89" i="1"/>
  <c r="L90" i="1"/>
  <c r="N90" i="1" s="1"/>
  <c r="AK90" i="1"/>
  <c r="E90" i="1" s="1"/>
  <c r="BC90" i="1" s="1"/>
  <c r="AL90" i="1"/>
  <c r="H90" i="1" s="1"/>
  <c r="AM90" i="1"/>
  <c r="AN90" i="1"/>
  <c r="AO90" i="1"/>
  <c r="AT90" i="1"/>
  <c r="AU90" i="1" s="1"/>
  <c r="AX90" i="1" s="1"/>
  <c r="AW90" i="1"/>
  <c r="L91" i="1"/>
  <c r="N91" i="1"/>
  <c r="AK91" i="1"/>
  <c r="E91" i="1" s="1"/>
  <c r="AL91" i="1"/>
  <c r="AM91" i="1"/>
  <c r="AN91" i="1"/>
  <c r="AO91" i="1"/>
  <c r="AP91" i="1"/>
  <c r="J91" i="1" s="1"/>
  <c r="AQ91" i="1" s="1"/>
  <c r="AT91" i="1"/>
  <c r="AU91" i="1"/>
  <c r="AW91" i="1"/>
  <c r="L92" i="1"/>
  <c r="N92" i="1" s="1"/>
  <c r="AK92" i="1"/>
  <c r="E92" i="1" s="1"/>
  <c r="AM92" i="1"/>
  <c r="AN92" i="1"/>
  <c r="AO92" i="1"/>
  <c r="AT92" i="1"/>
  <c r="AU92" i="1"/>
  <c r="AW92" i="1"/>
  <c r="BC92" i="1"/>
  <c r="E93" i="1"/>
  <c r="BC93" i="1" s="1"/>
  <c r="L93" i="1"/>
  <c r="N93" i="1"/>
  <c r="AK93" i="1"/>
  <c r="AL93" i="1"/>
  <c r="H93" i="1" s="1"/>
  <c r="AM93" i="1"/>
  <c r="AN93" i="1"/>
  <c r="AO93" i="1"/>
  <c r="AT93" i="1"/>
  <c r="AU93" i="1" s="1"/>
  <c r="AW93" i="1"/>
  <c r="L94" i="1"/>
  <c r="N94" i="1" s="1"/>
  <c r="AK94" i="1"/>
  <c r="AL94" i="1" s="1"/>
  <c r="H94" i="1" s="1"/>
  <c r="AM94" i="1"/>
  <c r="AN94" i="1"/>
  <c r="AO94" i="1"/>
  <c r="AP94" i="1" s="1"/>
  <c r="J94" i="1" s="1"/>
  <c r="AQ94" i="1" s="1"/>
  <c r="AT94" i="1"/>
  <c r="AU94" i="1"/>
  <c r="AX94" i="1" s="1"/>
  <c r="AW94" i="1"/>
  <c r="L95" i="1"/>
  <c r="N95" i="1" s="1"/>
  <c r="AK95" i="1"/>
  <c r="E95" i="1" s="1"/>
  <c r="BC95" i="1" s="1"/>
  <c r="AM95" i="1"/>
  <c r="AN95" i="1"/>
  <c r="AO95" i="1"/>
  <c r="AT95" i="1"/>
  <c r="AU95" i="1" s="1"/>
  <c r="AW95" i="1"/>
  <c r="L96" i="1"/>
  <c r="N96" i="1"/>
  <c r="AK96" i="1"/>
  <c r="E96" i="1" s="1"/>
  <c r="BC96" i="1" s="1"/>
  <c r="AL96" i="1"/>
  <c r="H96" i="1" s="1"/>
  <c r="AM96" i="1"/>
  <c r="AN96" i="1"/>
  <c r="AO96" i="1"/>
  <c r="AT96" i="1"/>
  <c r="AU96" i="1" s="1"/>
  <c r="AW96" i="1"/>
  <c r="AX96" i="1"/>
  <c r="E97" i="1"/>
  <c r="L97" i="1"/>
  <c r="N97" i="1"/>
  <c r="AK97" i="1"/>
  <c r="AL97" i="1" s="1"/>
  <c r="H97" i="1" s="1"/>
  <c r="AM97" i="1"/>
  <c r="AN97" i="1"/>
  <c r="AO97" i="1"/>
  <c r="AT97" i="1"/>
  <c r="AU97" i="1" s="1"/>
  <c r="AW97" i="1"/>
  <c r="L98" i="1"/>
  <c r="N98" i="1"/>
  <c r="AK98" i="1"/>
  <c r="AM98" i="1"/>
  <c r="AN98" i="1"/>
  <c r="AO98" i="1"/>
  <c r="AT98" i="1"/>
  <c r="AU98" i="1" s="1"/>
  <c r="AX98" i="1" s="1"/>
  <c r="AW98" i="1"/>
  <c r="E99" i="1"/>
  <c r="H99" i="1"/>
  <c r="L99" i="1"/>
  <c r="AK99" i="1"/>
  <c r="AL99" i="1"/>
  <c r="AM99" i="1"/>
  <c r="AN99" i="1"/>
  <c r="AO99" i="1"/>
  <c r="AT99" i="1"/>
  <c r="AU99" i="1" s="1"/>
  <c r="AX99" i="1" s="1"/>
  <c r="AW99" i="1"/>
  <c r="L102" i="1"/>
  <c r="N102" i="1"/>
  <c r="AK102" i="1"/>
  <c r="E102" i="1" s="1"/>
  <c r="AL102" i="1"/>
  <c r="AM102" i="1"/>
  <c r="AN102" i="1"/>
  <c r="AO102" i="1"/>
  <c r="AP102" i="1"/>
  <c r="J102" i="1" s="1"/>
  <c r="AQ102" i="1" s="1"/>
  <c r="I102" i="1" s="1"/>
  <c r="AT102" i="1"/>
  <c r="AU102" i="1"/>
  <c r="AX102" i="1" s="1"/>
  <c r="AW102" i="1"/>
  <c r="L103" i="1"/>
  <c r="N103" i="1"/>
  <c r="AK103" i="1"/>
  <c r="E103" i="1" s="1"/>
  <c r="AM103" i="1"/>
  <c r="AN103" i="1"/>
  <c r="AO103" i="1"/>
  <c r="AT103" i="1"/>
  <c r="AU103" i="1" s="1"/>
  <c r="AW103" i="1"/>
  <c r="L104" i="1"/>
  <c r="N104" i="1"/>
  <c r="AK104" i="1"/>
  <c r="E104" i="1" s="1"/>
  <c r="AL104" i="1"/>
  <c r="H104" i="1" s="1"/>
  <c r="AM104" i="1"/>
  <c r="AN104" i="1"/>
  <c r="AO104" i="1"/>
  <c r="AT104" i="1"/>
  <c r="AU104" i="1" s="1"/>
  <c r="AW104" i="1"/>
  <c r="AX104" i="1"/>
  <c r="L105" i="1"/>
  <c r="N105" i="1" s="1"/>
  <c r="AK105" i="1"/>
  <c r="E105" i="1" s="1"/>
  <c r="AM105" i="1"/>
  <c r="AN105" i="1"/>
  <c r="AO105" i="1"/>
  <c r="AT105" i="1"/>
  <c r="AU105" i="1" s="1"/>
  <c r="AW105" i="1"/>
  <c r="AX105" i="1"/>
  <c r="E106" i="1"/>
  <c r="H106" i="1"/>
  <c r="L106" i="1"/>
  <c r="N106" i="1" s="1"/>
  <c r="BC106" i="1" s="1"/>
  <c r="AK106" i="1"/>
  <c r="AL106" i="1"/>
  <c r="AM106" i="1"/>
  <c r="AN106" i="1"/>
  <c r="AP106" i="1" s="1"/>
  <c r="J106" i="1" s="1"/>
  <c r="AQ106" i="1" s="1"/>
  <c r="AO106" i="1"/>
  <c r="AT106" i="1"/>
  <c r="AU106" i="1" s="1"/>
  <c r="AX106" i="1" s="1"/>
  <c r="AW106" i="1"/>
  <c r="L107" i="1"/>
  <c r="N107" i="1"/>
  <c r="AK107" i="1"/>
  <c r="E107" i="1" s="1"/>
  <c r="AL107" i="1"/>
  <c r="AM107" i="1"/>
  <c r="AN107" i="1"/>
  <c r="AO107" i="1"/>
  <c r="AP107" i="1"/>
  <c r="J107" i="1" s="1"/>
  <c r="AQ107" i="1" s="1"/>
  <c r="AT107" i="1"/>
  <c r="AU107" i="1" s="1"/>
  <c r="AW107" i="1"/>
  <c r="H108" i="1"/>
  <c r="L108" i="1"/>
  <c r="N108" i="1" s="1"/>
  <c r="AK108" i="1"/>
  <c r="E108" i="1" s="1"/>
  <c r="AL108" i="1"/>
  <c r="AM108" i="1"/>
  <c r="AN108" i="1"/>
  <c r="AO108" i="1"/>
  <c r="AT108" i="1"/>
  <c r="AU108" i="1" s="1"/>
  <c r="AX108" i="1" s="1"/>
  <c r="AW108" i="1"/>
  <c r="L109" i="1"/>
  <c r="N109" i="1"/>
  <c r="AK109" i="1"/>
  <c r="E109" i="1" s="1"/>
  <c r="AL109" i="1"/>
  <c r="AM109" i="1"/>
  <c r="AN109" i="1"/>
  <c r="AO109" i="1"/>
  <c r="AP109" i="1" s="1"/>
  <c r="J109" i="1" s="1"/>
  <c r="AQ109" i="1" s="1"/>
  <c r="AT109" i="1"/>
  <c r="AU109" i="1" s="1"/>
  <c r="AW109" i="1"/>
  <c r="L110" i="1"/>
  <c r="N110" i="1" s="1"/>
  <c r="AK110" i="1"/>
  <c r="E110" i="1" s="1"/>
  <c r="BC110" i="1" s="1"/>
  <c r="AL110" i="1"/>
  <c r="H110" i="1" s="1"/>
  <c r="AM110" i="1"/>
  <c r="AN110" i="1"/>
  <c r="AO110" i="1"/>
  <c r="AT110" i="1"/>
  <c r="AU110" i="1" s="1"/>
  <c r="AX110" i="1" s="1"/>
  <c r="AW110" i="1"/>
  <c r="L111" i="1"/>
  <c r="AK111" i="1"/>
  <c r="E111" i="1" s="1"/>
  <c r="AL111" i="1"/>
  <c r="H111" i="1" s="1"/>
  <c r="AM111" i="1"/>
  <c r="AN111" i="1"/>
  <c r="AO111" i="1"/>
  <c r="AT111" i="1"/>
  <c r="AU111" i="1"/>
  <c r="AX111" i="1" s="1"/>
  <c r="AW111" i="1"/>
  <c r="L112" i="1"/>
  <c r="N112" i="1"/>
  <c r="AK112" i="1"/>
  <c r="AM112" i="1"/>
  <c r="AN112" i="1"/>
  <c r="AO112" i="1"/>
  <c r="AT112" i="1"/>
  <c r="AU112" i="1" s="1"/>
  <c r="AX112" i="1" s="1"/>
  <c r="AW112" i="1"/>
  <c r="L113" i="1"/>
  <c r="N113" i="1"/>
  <c r="AK113" i="1"/>
  <c r="AL113" i="1" s="1"/>
  <c r="H113" i="1" s="1"/>
  <c r="AM113" i="1"/>
  <c r="AN113" i="1"/>
  <c r="AO113" i="1"/>
  <c r="AT113" i="1"/>
  <c r="AU113" i="1" s="1"/>
  <c r="AW113" i="1"/>
  <c r="AX113" i="1"/>
  <c r="H114" i="1"/>
  <c r="L114" i="1"/>
  <c r="N114" i="1"/>
  <c r="AK114" i="1"/>
  <c r="E114" i="1" s="1"/>
  <c r="AL114" i="1"/>
  <c r="AM114" i="1"/>
  <c r="AN114" i="1"/>
  <c r="AO114" i="1"/>
  <c r="AT114" i="1"/>
  <c r="AU114" i="1" s="1"/>
  <c r="AW114" i="1"/>
  <c r="L115" i="1"/>
  <c r="N115" i="1"/>
  <c r="AK115" i="1"/>
  <c r="E115" i="1" s="1"/>
  <c r="BC115" i="1" s="1"/>
  <c r="AM115" i="1"/>
  <c r="AN115" i="1"/>
  <c r="AO115" i="1"/>
  <c r="AT115" i="1"/>
  <c r="AU115" i="1" s="1"/>
  <c r="AX115" i="1" s="1"/>
  <c r="AW115" i="1"/>
  <c r="E116" i="1"/>
  <c r="L116" i="1"/>
  <c r="N116" i="1" s="1"/>
  <c r="AK116" i="1"/>
  <c r="AL116" i="1" s="1"/>
  <c r="H116" i="1" s="1"/>
  <c r="AM116" i="1"/>
  <c r="AN116" i="1"/>
  <c r="AO116" i="1"/>
  <c r="AT116" i="1"/>
  <c r="AU116" i="1"/>
  <c r="AW116" i="1"/>
  <c r="L119" i="1"/>
  <c r="N119" i="1"/>
  <c r="AK119" i="1"/>
  <c r="E119" i="1" s="1"/>
  <c r="AL119" i="1"/>
  <c r="AM119" i="1"/>
  <c r="AN119" i="1"/>
  <c r="AO119" i="1"/>
  <c r="AT119" i="1"/>
  <c r="AU119" i="1" s="1"/>
  <c r="AX119" i="1" s="1"/>
  <c r="AW119" i="1"/>
  <c r="L120" i="1"/>
  <c r="N120" i="1"/>
  <c r="AK120" i="1"/>
  <c r="E120" i="1" s="1"/>
  <c r="AM120" i="1"/>
  <c r="AN120" i="1"/>
  <c r="AO120" i="1"/>
  <c r="AT120" i="1"/>
  <c r="AU120" i="1" s="1"/>
  <c r="AW120" i="1"/>
  <c r="L121" i="1"/>
  <c r="N121" i="1"/>
  <c r="AK121" i="1"/>
  <c r="E121" i="1" s="1"/>
  <c r="AL121" i="1"/>
  <c r="H121" i="1" s="1"/>
  <c r="AM121" i="1"/>
  <c r="AN121" i="1"/>
  <c r="AO121" i="1"/>
  <c r="AT121" i="1"/>
  <c r="AU121" i="1" s="1"/>
  <c r="AX121" i="1" s="1"/>
  <c r="AW121" i="1"/>
  <c r="H122" i="1"/>
  <c r="L122" i="1"/>
  <c r="N122" i="1"/>
  <c r="AK122" i="1"/>
  <c r="E122" i="1" s="1"/>
  <c r="AL122" i="1"/>
  <c r="AM122" i="1"/>
  <c r="AN122" i="1"/>
  <c r="AO122" i="1"/>
  <c r="AP122" i="1" s="1"/>
  <c r="J122" i="1" s="1"/>
  <c r="AQ122" i="1" s="1"/>
  <c r="AR122" i="1" s="1"/>
  <c r="AS122" i="1" s="1"/>
  <c r="AV122" i="1" s="1"/>
  <c r="F122" i="1" s="1"/>
  <c r="AY122" i="1" s="1"/>
  <c r="G122" i="1" s="1"/>
  <c r="AT122" i="1"/>
  <c r="AU122" i="1" s="1"/>
  <c r="AW122" i="1"/>
  <c r="AX122" i="1"/>
  <c r="BC122" i="1"/>
  <c r="E123" i="1"/>
  <c r="BC123" i="1" s="1"/>
  <c r="L123" i="1"/>
  <c r="N123" i="1" s="1"/>
  <c r="AK123" i="1"/>
  <c r="AL123" i="1" s="1"/>
  <c r="H123" i="1" s="1"/>
  <c r="AM123" i="1"/>
  <c r="AN123" i="1"/>
  <c r="AO123" i="1"/>
  <c r="AT123" i="1"/>
  <c r="AU123" i="1" s="1"/>
  <c r="AW123" i="1"/>
  <c r="L124" i="1"/>
  <c r="N124" i="1"/>
  <c r="AK124" i="1"/>
  <c r="E124" i="1" s="1"/>
  <c r="BC124" i="1" s="1"/>
  <c r="AL124" i="1"/>
  <c r="H124" i="1" s="1"/>
  <c r="AM124" i="1"/>
  <c r="AN124" i="1"/>
  <c r="AO124" i="1"/>
  <c r="AP124" i="1" s="1"/>
  <c r="J124" i="1" s="1"/>
  <c r="AQ124" i="1" s="1"/>
  <c r="I124" i="1" s="1"/>
  <c r="AT124" i="1"/>
  <c r="AU124" i="1"/>
  <c r="AW124" i="1"/>
  <c r="L125" i="1"/>
  <c r="N125" i="1"/>
  <c r="AK125" i="1"/>
  <c r="E125" i="1" s="1"/>
  <c r="AM125" i="1"/>
  <c r="AN125" i="1"/>
  <c r="AO125" i="1"/>
  <c r="AT125" i="1"/>
  <c r="AU125" i="1"/>
  <c r="AW125" i="1"/>
  <c r="L126" i="1"/>
  <c r="N126" i="1"/>
  <c r="AK126" i="1"/>
  <c r="E126" i="1" s="1"/>
  <c r="AL126" i="1"/>
  <c r="AP126" i="1" s="1"/>
  <c r="J126" i="1" s="1"/>
  <c r="AQ126" i="1" s="1"/>
  <c r="AM126" i="1"/>
  <c r="AN126" i="1"/>
  <c r="AO126" i="1"/>
  <c r="AT126" i="1"/>
  <c r="AU126" i="1" s="1"/>
  <c r="AX126" i="1" s="1"/>
  <c r="AW126" i="1"/>
  <c r="L127" i="1"/>
  <c r="N127" i="1" s="1"/>
  <c r="AK127" i="1"/>
  <c r="AM127" i="1"/>
  <c r="AN127" i="1"/>
  <c r="AO127" i="1"/>
  <c r="AT127" i="1"/>
  <c r="AU127" i="1" s="1"/>
  <c r="AW127" i="1"/>
  <c r="AX127" i="1"/>
  <c r="E128" i="1"/>
  <c r="H128" i="1"/>
  <c r="L128" i="1"/>
  <c r="AP128" i="1" s="1"/>
  <c r="J128" i="1" s="1"/>
  <c r="AQ128" i="1" s="1"/>
  <c r="AK128" i="1"/>
  <c r="AL128" i="1"/>
  <c r="AM128" i="1"/>
  <c r="AN128" i="1"/>
  <c r="AO128" i="1"/>
  <c r="AT128" i="1"/>
  <c r="AU128" i="1"/>
  <c r="AX128" i="1" s="1"/>
  <c r="AW128" i="1"/>
  <c r="L129" i="1"/>
  <c r="N129" i="1" s="1"/>
  <c r="AK129" i="1"/>
  <c r="E129" i="1" s="1"/>
  <c r="AL129" i="1"/>
  <c r="H129" i="1" s="1"/>
  <c r="AM129" i="1"/>
  <c r="AN129" i="1"/>
  <c r="AO129" i="1"/>
  <c r="AP129" i="1" s="1"/>
  <c r="J129" i="1" s="1"/>
  <c r="AQ129" i="1" s="1"/>
  <c r="AT129" i="1"/>
  <c r="AU129" i="1" s="1"/>
  <c r="AW129" i="1"/>
  <c r="E130" i="1"/>
  <c r="L130" i="1"/>
  <c r="N130" i="1"/>
  <c r="AK130" i="1"/>
  <c r="AL130" i="1" s="1"/>
  <c r="AM130" i="1"/>
  <c r="AN130" i="1"/>
  <c r="AO130" i="1"/>
  <c r="AT130" i="1"/>
  <c r="AU130" i="1" s="1"/>
  <c r="AX130" i="1" s="1"/>
  <c r="AW130" i="1"/>
  <c r="L131" i="1"/>
  <c r="N131" i="1"/>
  <c r="AK131" i="1"/>
  <c r="E131" i="1" s="1"/>
  <c r="AL131" i="1"/>
  <c r="AM131" i="1"/>
  <c r="AN131" i="1"/>
  <c r="AO131" i="1"/>
  <c r="AT131" i="1"/>
  <c r="AU131" i="1" s="1"/>
  <c r="AW131" i="1"/>
  <c r="L132" i="1"/>
  <c r="N132" i="1" s="1"/>
  <c r="AK132" i="1"/>
  <c r="E132" i="1" s="1"/>
  <c r="AM132" i="1"/>
  <c r="AN132" i="1"/>
  <c r="AO132" i="1"/>
  <c r="AT132" i="1"/>
  <c r="AU132" i="1" s="1"/>
  <c r="AW132" i="1"/>
  <c r="E133" i="1"/>
  <c r="L133" i="1"/>
  <c r="N133" i="1" s="1"/>
  <c r="AK133" i="1"/>
  <c r="AL133" i="1" s="1"/>
  <c r="H133" i="1" s="1"/>
  <c r="AM133" i="1"/>
  <c r="AN133" i="1"/>
  <c r="AO133" i="1"/>
  <c r="AT133" i="1"/>
  <c r="AU133" i="1"/>
  <c r="AW133" i="1"/>
  <c r="AX133" i="1"/>
  <c r="I42" i="1" l="1"/>
  <c r="AR42" i="1"/>
  <c r="AS42" i="1" s="1"/>
  <c r="AV42" i="1" s="1"/>
  <c r="F42" i="1" s="1"/>
  <c r="AY42" i="1" s="1"/>
  <c r="G42" i="1" s="1"/>
  <c r="AP123" i="1"/>
  <c r="J123" i="1" s="1"/>
  <c r="AQ123" i="1" s="1"/>
  <c r="AR123" i="1" s="1"/>
  <c r="AS123" i="1" s="1"/>
  <c r="AV123" i="1" s="1"/>
  <c r="F123" i="1" s="1"/>
  <c r="AP116" i="1"/>
  <c r="J116" i="1" s="1"/>
  <c r="AQ116" i="1" s="1"/>
  <c r="I36" i="1"/>
  <c r="AR36" i="1"/>
  <c r="AS36" i="1" s="1"/>
  <c r="AV36" i="1" s="1"/>
  <c r="F36" i="1" s="1"/>
  <c r="AY36" i="1" s="1"/>
  <c r="G36" i="1" s="1"/>
  <c r="BA36" i="1" s="1"/>
  <c r="I126" i="1"/>
  <c r="AR126" i="1"/>
  <c r="AS126" i="1" s="1"/>
  <c r="AV126" i="1" s="1"/>
  <c r="F126" i="1" s="1"/>
  <c r="AY126" i="1" s="1"/>
  <c r="G126" i="1" s="1"/>
  <c r="AX109" i="1"/>
  <c r="AX56" i="1"/>
  <c r="AX129" i="1"/>
  <c r="AX44" i="1"/>
  <c r="AX107" i="1"/>
  <c r="AX58" i="1"/>
  <c r="AP131" i="1"/>
  <c r="J131" i="1" s="1"/>
  <c r="AQ131" i="1" s="1"/>
  <c r="I131" i="1" s="1"/>
  <c r="AP78" i="1"/>
  <c r="J78" i="1" s="1"/>
  <c r="AQ78" i="1" s="1"/>
  <c r="E86" i="1"/>
  <c r="AP90" i="1"/>
  <c r="J90" i="1" s="1"/>
  <c r="AQ90" i="1" s="1"/>
  <c r="AX124" i="1"/>
  <c r="AP121" i="1"/>
  <c r="J121" i="1" s="1"/>
  <c r="AQ121" i="1" s="1"/>
  <c r="AX91" i="1"/>
  <c r="AX88" i="1"/>
  <c r="AX68" i="1"/>
  <c r="AP104" i="1"/>
  <c r="J104" i="1" s="1"/>
  <c r="AQ104" i="1" s="1"/>
  <c r="AR102" i="1"/>
  <c r="AS102" i="1" s="1"/>
  <c r="AV102" i="1" s="1"/>
  <c r="F102" i="1" s="1"/>
  <c r="AY102" i="1" s="1"/>
  <c r="G102" i="1" s="1"/>
  <c r="E77" i="1"/>
  <c r="BC77" i="1" s="1"/>
  <c r="AL59" i="1"/>
  <c r="AP59" i="1" s="1"/>
  <c r="J59" i="1" s="1"/>
  <c r="AQ59" i="1" s="1"/>
  <c r="AX54" i="1"/>
  <c r="AP25" i="1"/>
  <c r="J25" i="1" s="1"/>
  <c r="AQ25" i="1" s="1"/>
  <c r="AR25" i="1" s="1"/>
  <c r="AS25" i="1" s="1"/>
  <c r="AV25" i="1" s="1"/>
  <c r="F25" i="1" s="1"/>
  <c r="AY25" i="1" s="1"/>
  <c r="G25" i="1" s="1"/>
  <c r="H20" i="1"/>
  <c r="E14" i="1"/>
  <c r="BE27" i="1" s="1"/>
  <c r="E25" i="1"/>
  <c r="BC25" i="1" s="1"/>
  <c r="AX40" i="1"/>
  <c r="AX36" i="1"/>
  <c r="BC129" i="1"/>
  <c r="AX114" i="1"/>
  <c r="AX97" i="1"/>
  <c r="AX95" i="1"/>
  <c r="AL19" i="1"/>
  <c r="AX34" i="1"/>
  <c r="E113" i="1"/>
  <c r="AL105" i="1"/>
  <c r="H105" i="1" s="1"/>
  <c r="AP97" i="1"/>
  <c r="J97" i="1" s="1"/>
  <c r="AQ97" i="1" s="1"/>
  <c r="BB97" i="1" s="1"/>
  <c r="BD97" i="1" s="1"/>
  <c r="AP89" i="1"/>
  <c r="J89" i="1" s="1"/>
  <c r="AQ89" i="1" s="1"/>
  <c r="I89" i="1" s="1"/>
  <c r="AX47" i="1"/>
  <c r="E46" i="1"/>
  <c r="BC46" i="1" s="1"/>
  <c r="AL15" i="1"/>
  <c r="AX131" i="1"/>
  <c r="AP23" i="1"/>
  <c r="J23" i="1" s="1"/>
  <c r="AQ23" i="1" s="1"/>
  <c r="AR23" i="1" s="1"/>
  <c r="AS23" i="1" s="1"/>
  <c r="AV23" i="1" s="1"/>
  <c r="F23" i="1" s="1"/>
  <c r="AY23" i="1" s="1"/>
  <c r="G23" i="1" s="1"/>
  <c r="AX116" i="1"/>
  <c r="AP62" i="1"/>
  <c r="J62" i="1" s="1"/>
  <c r="AQ62" i="1" s="1"/>
  <c r="AR62" i="1" s="1"/>
  <c r="AS62" i="1" s="1"/>
  <c r="AV62" i="1" s="1"/>
  <c r="F62" i="1" s="1"/>
  <c r="AX38" i="1"/>
  <c r="AP17" i="1"/>
  <c r="J17" i="1" s="1"/>
  <c r="AQ17" i="1" s="1"/>
  <c r="AX71" i="1"/>
  <c r="AX92" i="1"/>
  <c r="AX13" i="1"/>
  <c r="AL125" i="1"/>
  <c r="AP125" i="1" s="1"/>
  <c r="J125" i="1" s="1"/>
  <c r="AQ125" i="1" s="1"/>
  <c r="AL120" i="1"/>
  <c r="AP114" i="1"/>
  <c r="J114" i="1" s="1"/>
  <c r="AQ114" i="1" s="1"/>
  <c r="AL103" i="1"/>
  <c r="AP103" i="1" s="1"/>
  <c r="J103" i="1" s="1"/>
  <c r="AQ103" i="1" s="1"/>
  <c r="AP65" i="1"/>
  <c r="J65" i="1" s="1"/>
  <c r="AQ65" i="1" s="1"/>
  <c r="AR65" i="1" s="1"/>
  <c r="AS65" i="1" s="1"/>
  <c r="AV65" i="1" s="1"/>
  <c r="F65" i="1" s="1"/>
  <c r="AY65" i="1" s="1"/>
  <c r="G65" i="1" s="1"/>
  <c r="AX59" i="1"/>
  <c r="E58" i="1"/>
  <c r="AL40" i="1"/>
  <c r="H40" i="1" s="1"/>
  <c r="AL26" i="1"/>
  <c r="H26" i="1" s="1"/>
  <c r="AX17" i="1"/>
  <c r="E94" i="1"/>
  <c r="BC94" i="1" s="1"/>
  <c r="E74" i="1"/>
  <c r="BC74" i="1" s="1"/>
  <c r="AL95" i="1"/>
  <c r="AL92" i="1"/>
  <c r="AL89" i="1"/>
  <c r="H89" i="1" s="1"/>
  <c r="AP47" i="1"/>
  <c r="J47" i="1" s="1"/>
  <c r="AQ47" i="1" s="1"/>
  <c r="AX74" i="1"/>
  <c r="AX78" i="1"/>
  <c r="AX125" i="1"/>
  <c r="AX120" i="1"/>
  <c r="AP93" i="1"/>
  <c r="J93" i="1" s="1"/>
  <c r="AQ93" i="1" s="1"/>
  <c r="AR93" i="1" s="1"/>
  <c r="AS93" i="1" s="1"/>
  <c r="AV93" i="1" s="1"/>
  <c r="F93" i="1" s="1"/>
  <c r="AY93" i="1" s="1"/>
  <c r="G93" i="1" s="1"/>
  <c r="AP71" i="1"/>
  <c r="J71" i="1" s="1"/>
  <c r="AQ71" i="1" s="1"/>
  <c r="AX57" i="1"/>
  <c r="AX18" i="1"/>
  <c r="AX85" i="1"/>
  <c r="E87" i="1"/>
  <c r="AP77" i="1"/>
  <c r="J77" i="1" s="1"/>
  <c r="AQ77" i="1" s="1"/>
  <c r="AR77" i="1" s="1"/>
  <c r="AS77" i="1" s="1"/>
  <c r="AV77" i="1" s="1"/>
  <c r="F77" i="1" s="1"/>
  <c r="AY77" i="1" s="1"/>
  <c r="G77" i="1" s="1"/>
  <c r="AP43" i="1"/>
  <c r="J43" i="1" s="1"/>
  <c r="AQ43" i="1" s="1"/>
  <c r="AR43" i="1" s="1"/>
  <c r="AS43" i="1" s="1"/>
  <c r="AV43" i="1" s="1"/>
  <c r="F43" i="1" s="1"/>
  <c r="E41" i="1"/>
  <c r="BC41" i="1" s="1"/>
  <c r="AX132" i="1"/>
  <c r="AP130" i="1"/>
  <c r="J130" i="1" s="1"/>
  <c r="AQ130" i="1" s="1"/>
  <c r="AP110" i="1"/>
  <c r="J110" i="1" s="1"/>
  <c r="AQ110" i="1" s="1"/>
  <c r="AR110" i="1" s="1"/>
  <c r="AS110" i="1" s="1"/>
  <c r="AV110" i="1" s="1"/>
  <c r="F110" i="1" s="1"/>
  <c r="AY110" i="1" s="1"/>
  <c r="G110" i="1" s="1"/>
  <c r="AP108" i="1"/>
  <c r="J108" i="1" s="1"/>
  <c r="AQ108" i="1" s="1"/>
  <c r="AR108" i="1" s="1"/>
  <c r="AS108" i="1" s="1"/>
  <c r="AV108" i="1" s="1"/>
  <c r="F108" i="1" s="1"/>
  <c r="AP79" i="1"/>
  <c r="J79" i="1" s="1"/>
  <c r="AQ79" i="1" s="1"/>
  <c r="I79" i="1" s="1"/>
  <c r="AL47" i="1"/>
  <c r="H47" i="1" s="1"/>
  <c r="AY123" i="1"/>
  <c r="G123" i="1" s="1"/>
  <c r="BB123" i="1"/>
  <c r="BD123" i="1" s="1"/>
  <c r="AZ81" i="1"/>
  <c r="BA81" i="1"/>
  <c r="AZ93" i="1"/>
  <c r="BA93" i="1"/>
  <c r="BB81" i="1"/>
  <c r="BD81" i="1" s="1"/>
  <c r="I41" i="1"/>
  <c r="AR41" i="1"/>
  <c r="AS41" i="1" s="1"/>
  <c r="AV41" i="1" s="1"/>
  <c r="F41" i="1" s="1"/>
  <c r="AY41" i="1" s="1"/>
  <c r="AR128" i="1"/>
  <c r="AS128" i="1" s="1"/>
  <c r="AV128" i="1" s="1"/>
  <c r="I128" i="1"/>
  <c r="I75" i="1"/>
  <c r="AR75" i="1"/>
  <c r="AS75" i="1" s="1"/>
  <c r="AV75" i="1" s="1"/>
  <c r="F75" i="1" s="1"/>
  <c r="AY75" i="1" s="1"/>
  <c r="G75" i="1" s="1"/>
  <c r="I71" i="1"/>
  <c r="AR71" i="1"/>
  <c r="AS71" i="1" s="1"/>
  <c r="AV71" i="1" s="1"/>
  <c r="F71" i="1" s="1"/>
  <c r="AY71" i="1" s="1"/>
  <c r="G71" i="1" s="1"/>
  <c r="I107" i="1"/>
  <c r="AR107" i="1"/>
  <c r="AS107" i="1" s="1"/>
  <c r="AV107" i="1" s="1"/>
  <c r="F107" i="1" s="1"/>
  <c r="AY107" i="1" s="1"/>
  <c r="G107" i="1" s="1"/>
  <c r="BA126" i="1"/>
  <c r="AZ126" i="1"/>
  <c r="AZ122" i="1"/>
  <c r="BA122" i="1"/>
  <c r="AR106" i="1"/>
  <c r="AS106" i="1" s="1"/>
  <c r="AV106" i="1" s="1"/>
  <c r="F106" i="1" s="1"/>
  <c r="AY106" i="1" s="1"/>
  <c r="G106" i="1" s="1"/>
  <c r="I106" i="1"/>
  <c r="AR79" i="1"/>
  <c r="AS79" i="1" s="1"/>
  <c r="AV79" i="1" s="1"/>
  <c r="F79" i="1" s="1"/>
  <c r="AY79" i="1" s="1"/>
  <c r="G79" i="1" s="1"/>
  <c r="H56" i="1"/>
  <c r="AZ42" i="1"/>
  <c r="BA42" i="1"/>
  <c r="BC119" i="1"/>
  <c r="E98" i="1"/>
  <c r="AL98" i="1"/>
  <c r="AP98" i="1" s="1"/>
  <c r="J98" i="1" s="1"/>
  <c r="AQ98" i="1" s="1"/>
  <c r="H77" i="1"/>
  <c r="BC56" i="1"/>
  <c r="BC103" i="1"/>
  <c r="H35" i="1"/>
  <c r="I25" i="1"/>
  <c r="H19" i="1"/>
  <c r="I129" i="1"/>
  <c r="AR129" i="1"/>
  <c r="AS129" i="1" s="1"/>
  <c r="AV129" i="1" s="1"/>
  <c r="F129" i="1" s="1"/>
  <c r="AY129" i="1" s="1"/>
  <c r="G129" i="1" s="1"/>
  <c r="I123" i="1"/>
  <c r="I122" i="1"/>
  <c r="AP88" i="1"/>
  <c r="J88" i="1" s="1"/>
  <c r="AQ88" i="1" s="1"/>
  <c r="BC35" i="1"/>
  <c r="H130" i="1"/>
  <c r="AP96" i="1"/>
  <c r="J96" i="1" s="1"/>
  <c r="AQ96" i="1" s="1"/>
  <c r="AX93" i="1"/>
  <c r="BC87" i="1"/>
  <c r="AL85" i="1"/>
  <c r="AX70" i="1"/>
  <c r="BC121" i="1"/>
  <c r="H95" i="1"/>
  <c r="BC85" i="1"/>
  <c r="BC109" i="1"/>
  <c r="I80" i="1"/>
  <c r="AR80" i="1"/>
  <c r="AS80" i="1" s="1"/>
  <c r="AV80" i="1" s="1"/>
  <c r="F80" i="1" s="1"/>
  <c r="BC120" i="1"/>
  <c r="I81" i="1"/>
  <c r="AR94" i="1"/>
  <c r="AS94" i="1" s="1"/>
  <c r="AV94" i="1" s="1"/>
  <c r="F94" i="1" s="1"/>
  <c r="AY94" i="1" s="1"/>
  <c r="I94" i="1"/>
  <c r="AX82" i="1"/>
  <c r="H78" i="1"/>
  <c r="AP76" i="1"/>
  <c r="J76" i="1" s="1"/>
  <c r="AQ76" i="1" s="1"/>
  <c r="I53" i="1"/>
  <c r="AR53" i="1"/>
  <c r="AS53" i="1" s="1"/>
  <c r="AV53" i="1" s="1"/>
  <c r="F53" i="1" s="1"/>
  <c r="AY53" i="1" s="1"/>
  <c r="G53" i="1" s="1"/>
  <c r="AR91" i="1"/>
  <c r="AS91" i="1" s="1"/>
  <c r="AV91" i="1" s="1"/>
  <c r="F91" i="1" s="1"/>
  <c r="AY91" i="1" s="1"/>
  <c r="G91" i="1" s="1"/>
  <c r="I91" i="1"/>
  <c r="E61" i="1"/>
  <c r="AL61" i="1"/>
  <c r="BB122" i="1"/>
  <c r="BD122" i="1" s="1"/>
  <c r="AR89" i="1"/>
  <c r="AS89" i="1" s="1"/>
  <c r="AV89" i="1" s="1"/>
  <c r="F89" i="1" s="1"/>
  <c r="BB79" i="1"/>
  <c r="BC78" i="1"/>
  <c r="E34" i="1"/>
  <c r="AL34" i="1"/>
  <c r="BC20" i="1"/>
  <c r="H125" i="1"/>
  <c r="AX81" i="1"/>
  <c r="BC133" i="1"/>
  <c r="H120" i="1"/>
  <c r="I54" i="1"/>
  <c r="BC130" i="1"/>
  <c r="BC113" i="1"/>
  <c r="I64" i="1"/>
  <c r="AR64" i="1"/>
  <c r="AS64" i="1" s="1"/>
  <c r="AV64" i="1" s="1"/>
  <c r="F64" i="1" s="1"/>
  <c r="AY64" i="1" s="1"/>
  <c r="G64" i="1" s="1"/>
  <c r="BC40" i="1"/>
  <c r="H107" i="1"/>
  <c r="BB107" i="1"/>
  <c r="AL132" i="1"/>
  <c r="AP105" i="1"/>
  <c r="J105" i="1" s="1"/>
  <c r="AQ105" i="1" s="1"/>
  <c r="I44" i="1"/>
  <c r="AR44" i="1"/>
  <c r="AS44" i="1" s="1"/>
  <c r="AV44" i="1" s="1"/>
  <c r="F44" i="1" s="1"/>
  <c r="AY44" i="1" s="1"/>
  <c r="G44" i="1" s="1"/>
  <c r="BC43" i="1"/>
  <c r="AR21" i="1"/>
  <c r="AS21" i="1" s="1"/>
  <c r="AV21" i="1" s="1"/>
  <c r="F21" i="1" s="1"/>
  <c r="AY21" i="1" s="1"/>
  <c r="G21" i="1" s="1"/>
  <c r="I21" i="1"/>
  <c r="BC19" i="1"/>
  <c r="H119" i="1"/>
  <c r="H87" i="1"/>
  <c r="I70" i="1"/>
  <c r="AR70" i="1"/>
  <c r="AS70" i="1" s="1"/>
  <c r="AV70" i="1" s="1"/>
  <c r="F70" i="1" s="1"/>
  <c r="AY70" i="1" s="1"/>
  <c r="I121" i="1"/>
  <c r="AR121" i="1"/>
  <c r="AS121" i="1" s="1"/>
  <c r="AV121" i="1" s="1"/>
  <c r="F121" i="1" s="1"/>
  <c r="AY121" i="1" s="1"/>
  <c r="G121" i="1" s="1"/>
  <c r="BB126" i="1"/>
  <c r="H126" i="1"/>
  <c r="BC132" i="1"/>
  <c r="N111" i="1"/>
  <c r="BC111" i="1" s="1"/>
  <c r="AP111" i="1"/>
  <c r="J111" i="1" s="1"/>
  <c r="AQ111" i="1" s="1"/>
  <c r="H102" i="1"/>
  <c r="BB102" i="1"/>
  <c r="BD102" i="1" s="1"/>
  <c r="BC64" i="1"/>
  <c r="BC55" i="1"/>
  <c r="BC26" i="1"/>
  <c r="BC15" i="1"/>
  <c r="F54" i="1"/>
  <c r="AY54" i="1" s="1"/>
  <c r="G54" i="1" s="1"/>
  <c r="H131" i="1"/>
  <c r="I46" i="1"/>
  <c r="AR46" i="1"/>
  <c r="AS46" i="1" s="1"/>
  <c r="AV46" i="1" s="1"/>
  <c r="F46" i="1" s="1"/>
  <c r="AY46" i="1" s="1"/>
  <c r="AZ102" i="1"/>
  <c r="BA102" i="1"/>
  <c r="AR78" i="1"/>
  <c r="AS78" i="1" s="1"/>
  <c r="AV78" i="1" s="1"/>
  <c r="F78" i="1" s="1"/>
  <c r="AY78" i="1" s="1"/>
  <c r="G78" i="1" s="1"/>
  <c r="I78" i="1"/>
  <c r="BC107" i="1"/>
  <c r="E127" i="1"/>
  <c r="BE133" i="1" s="1"/>
  <c r="AL127" i="1"/>
  <c r="AP133" i="1"/>
  <c r="J133" i="1" s="1"/>
  <c r="AQ133" i="1" s="1"/>
  <c r="AR124" i="1"/>
  <c r="AS124" i="1" s="1"/>
  <c r="AV124" i="1" s="1"/>
  <c r="F124" i="1" s="1"/>
  <c r="BC108" i="1"/>
  <c r="BC102" i="1"/>
  <c r="AP87" i="1"/>
  <c r="J87" i="1" s="1"/>
  <c r="AQ87" i="1" s="1"/>
  <c r="E52" i="1"/>
  <c r="AL52" i="1"/>
  <c r="N99" i="1"/>
  <c r="BC99" i="1" s="1"/>
  <c r="AP99" i="1"/>
  <c r="J99" i="1" s="1"/>
  <c r="AQ99" i="1" s="1"/>
  <c r="AP119" i="1"/>
  <c r="J119" i="1" s="1"/>
  <c r="AQ119" i="1" s="1"/>
  <c r="BC116" i="1"/>
  <c r="I109" i="1"/>
  <c r="AR109" i="1"/>
  <c r="AS109" i="1" s="1"/>
  <c r="AV109" i="1" s="1"/>
  <c r="F109" i="1" s="1"/>
  <c r="AY109" i="1" s="1"/>
  <c r="G109" i="1" s="1"/>
  <c r="AX103" i="1"/>
  <c r="AP74" i="1"/>
  <c r="J74" i="1" s="1"/>
  <c r="AQ74" i="1" s="1"/>
  <c r="H69" i="1"/>
  <c r="I58" i="1"/>
  <c r="AR58" i="1"/>
  <c r="AS58" i="1" s="1"/>
  <c r="AV58" i="1" s="1"/>
  <c r="F58" i="1" s="1"/>
  <c r="AY58" i="1" s="1"/>
  <c r="H21" i="1"/>
  <c r="H88" i="1"/>
  <c r="BC88" i="1"/>
  <c r="I116" i="1"/>
  <c r="AR116" i="1"/>
  <c r="AS116" i="1" s="1"/>
  <c r="AV116" i="1" s="1"/>
  <c r="F116" i="1" s="1"/>
  <c r="AY116" i="1" s="1"/>
  <c r="G116" i="1" s="1"/>
  <c r="I97" i="1"/>
  <c r="AR97" i="1"/>
  <c r="AS97" i="1" s="1"/>
  <c r="AV97" i="1" s="1"/>
  <c r="F97" i="1" s="1"/>
  <c r="AY97" i="1" s="1"/>
  <c r="G97" i="1" s="1"/>
  <c r="BC80" i="1"/>
  <c r="AX123" i="1"/>
  <c r="BC24" i="1"/>
  <c r="BC105" i="1"/>
  <c r="BC97" i="1"/>
  <c r="AP95" i="1"/>
  <c r="J95" i="1" s="1"/>
  <c r="AQ95" i="1" s="1"/>
  <c r="BC86" i="1"/>
  <c r="BC69" i="1"/>
  <c r="AP56" i="1"/>
  <c r="J56" i="1" s="1"/>
  <c r="AQ56" i="1" s="1"/>
  <c r="AR47" i="1"/>
  <c r="AS47" i="1" s="1"/>
  <c r="AV47" i="1" s="1"/>
  <c r="F47" i="1" s="1"/>
  <c r="AY47" i="1" s="1"/>
  <c r="G47" i="1" s="1"/>
  <c r="I47" i="1"/>
  <c r="AX35" i="1"/>
  <c r="BC21" i="1"/>
  <c r="AL16" i="1"/>
  <c r="AP16" i="1" s="1"/>
  <c r="J16" i="1" s="1"/>
  <c r="AQ16" i="1" s="1"/>
  <c r="BC125" i="1"/>
  <c r="N128" i="1"/>
  <c r="BC128" i="1" s="1"/>
  <c r="E112" i="1"/>
  <c r="BE116" i="1" s="1"/>
  <c r="AL112" i="1"/>
  <c r="H74" i="1"/>
  <c r="AP37" i="1"/>
  <c r="J37" i="1" s="1"/>
  <c r="AQ37" i="1" s="1"/>
  <c r="AP35" i="1"/>
  <c r="J35" i="1" s="1"/>
  <c r="AQ35" i="1" s="1"/>
  <c r="BC16" i="1"/>
  <c r="AP120" i="1"/>
  <c r="J120" i="1" s="1"/>
  <c r="AQ120" i="1" s="1"/>
  <c r="BC114" i="1"/>
  <c r="H109" i="1"/>
  <c r="AP86" i="1"/>
  <c r="J86" i="1" s="1"/>
  <c r="AQ86" i="1" s="1"/>
  <c r="H37" i="1"/>
  <c r="BC37" i="1"/>
  <c r="AR82" i="1"/>
  <c r="AS82" i="1" s="1"/>
  <c r="AV82" i="1" s="1"/>
  <c r="F82" i="1" s="1"/>
  <c r="AY82" i="1" s="1"/>
  <c r="G82" i="1" s="1"/>
  <c r="I82" i="1"/>
  <c r="H62" i="1"/>
  <c r="BC59" i="1"/>
  <c r="I43" i="1"/>
  <c r="AR17" i="1"/>
  <c r="AS17" i="1" s="1"/>
  <c r="AV17" i="1" s="1"/>
  <c r="BC104" i="1"/>
  <c r="H91" i="1"/>
  <c r="BC62" i="1"/>
  <c r="BC38" i="1"/>
  <c r="H23" i="1"/>
  <c r="I17" i="1"/>
  <c r="I13" i="1"/>
  <c r="AR13" i="1"/>
  <c r="AS13" i="1" s="1"/>
  <c r="AV13" i="1" s="1"/>
  <c r="F13" i="1" s="1"/>
  <c r="AY13" i="1" s="1"/>
  <c r="G13" i="1" s="1"/>
  <c r="AR72" i="1"/>
  <c r="AS72" i="1" s="1"/>
  <c r="AV72" i="1" s="1"/>
  <c r="F72" i="1" s="1"/>
  <c r="AY72" i="1" s="1"/>
  <c r="G72" i="1" s="1"/>
  <c r="BB72" i="1"/>
  <c r="BD72" i="1" s="1"/>
  <c r="I72" i="1"/>
  <c r="I39" i="1"/>
  <c r="AR39" i="1"/>
  <c r="AS39" i="1" s="1"/>
  <c r="AV39" i="1" s="1"/>
  <c r="F39" i="1" s="1"/>
  <c r="AY39" i="1" s="1"/>
  <c r="G39" i="1" s="1"/>
  <c r="BC126" i="1"/>
  <c r="AL115" i="1"/>
  <c r="BC57" i="1"/>
  <c r="BC23" i="1"/>
  <c r="H68" i="1"/>
  <c r="I63" i="1"/>
  <c r="BC53" i="1"/>
  <c r="E18" i="1"/>
  <c r="AL18" i="1"/>
  <c r="AP113" i="1"/>
  <c r="J113" i="1" s="1"/>
  <c r="AQ113" i="1" s="1"/>
  <c r="I90" i="1"/>
  <c r="AR73" i="1"/>
  <c r="AS73" i="1" s="1"/>
  <c r="AV73" i="1" s="1"/>
  <c r="F73" i="1" s="1"/>
  <c r="I73" i="1"/>
  <c r="AX69" i="1"/>
  <c r="H54" i="1"/>
  <c r="BB54" i="1"/>
  <c r="BD54" i="1" s="1"/>
  <c r="H39" i="1"/>
  <c r="BC131" i="1"/>
  <c r="BC91" i="1"/>
  <c r="H82" i="1"/>
  <c r="BC54" i="1"/>
  <c r="BC39" i="1"/>
  <c r="H36" i="1"/>
  <c r="AR68" i="1"/>
  <c r="AS68" i="1" s="1"/>
  <c r="AV68" i="1" s="1"/>
  <c r="F68" i="1" s="1"/>
  <c r="AY68" i="1" s="1"/>
  <c r="G68" i="1" s="1"/>
  <c r="I68" i="1"/>
  <c r="BC82" i="1"/>
  <c r="BC76" i="1"/>
  <c r="H57" i="1"/>
  <c r="AL51" i="1"/>
  <c r="I20" i="1"/>
  <c r="AR20" i="1"/>
  <c r="AS20" i="1" s="1"/>
  <c r="AV20" i="1" s="1"/>
  <c r="F20" i="1" s="1"/>
  <c r="AY20" i="1" s="1"/>
  <c r="G20" i="1" s="1"/>
  <c r="BB94" i="1"/>
  <c r="BD79" i="1"/>
  <c r="AP69" i="1"/>
  <c r="J69" i="1" s="1"/>
  <c r="AQ69" i="1" s="1"/>
  <c r="BC51" i="1"/>
  <c r="AP60" i="1"/>
  <c r="J60" i="1" s="1"/>
  <c r="AQ60" i="1" s="1"/>
  <c r="AP57" i="1"/>
  <c r="J57" i="1" s="1"/>
  <c r="AQ57" i="1" s="1"/>
  <c r="BB42" i="1"/>
  <c r="BD42" i="1" s="1"/>
  <c r="AP38" i="1"/>
  <c r="J38" i="1" s="1"/>
  <c r="AQ38" i="1" s="1"/>
  <c r="AL76" i="1"/>
  <c r="BC68" i="1"/>
  <c r="BB63" i="1"/>
  <c r="BB75" i="1"/>
  <c r="BB70" i="1"/>
  <c r="AP45" i="1"/>
  <c r="J45" i="1" s="1"/>
  <c r="AQ45" i="1" s="1"/>
  <c r="BC73" i="1"/>
  <c r="H63" i="1"/>
  <c r="BC58" i="1"/>
  <c r="AP48" i="1"/>
  <c r="J48" i="1" s="1"/>
  <c r="AQ48" i="1" s="1"/>
  <c r="BC36" i="1"/>
  <c r="H70" i="1"/>
  <c r="H44" i="1"/>
  <c r="AP22" i="1"/>
  <c r="J22" i="1" s="1"/>
  <c r="AQ22" i="1" s="1"/>
  <c r="AP14" i="1"/>
  <c r="J14" i="1" s="1"/>
  <c r="AQ14" i="1" s="1"/>
  <c r="H75" i="1"/>
  <c r="BC44" i="1"/>
  <c r="H41" i="1"/>
  <c r="E63" i="1"/>
  <c r="AP19" i="1"/>
  <c r="J19" i="1" s="1"/>
  <c r="AQ19" i="1" s="1"/>
  <c r="H13" i="1"/>
  <c r="BB13" i="1"/>
  <c r="E70" i="1"/>
  <c r="N17" i="1"/>
  <c r="BC17" i="1" s="1"/>
  <c r="BC13" i="1"/>
  <c r="BC75" i="1"/>
  <c r="AP55" i="1"/>
  <c r="J55" i="1" s="1"/>
  <c r="AQ55" i="1" s="1"/>
  <c r="BB46" i="1"/>
  <c r="AP27" i="1"/>
  <c r="J27" i="1" s="1"/>
  <c r="AQ27" i="1" s="1"/>
  <c r="AP24" i="1"/>
  <c r="J24" i="1" s="1"/>
  <c r="AQ24" i="1" s="1"/>
  <c r="AY62" i="1" l="1"/>
  <c r="G62" i="1" s="1"/>
  <c r="BB62" i="1"/>
  <c r="BD62" i="1" s="1"/>
  <c r="I59" i="1"/>
  <c r="AR59" i="1"/>
  <c r="AS59" i="1" s="1"/>
  <c r="AV59" i="1" s="1"/>
  <c r="F59" i="1" s="1"/>
  <c r="AY59" i="1" s="1"/>
  <c r="G59" i="1" s="1"/>
  <c r="AY108" i="1"/>
  <c r="G108" i="1" s="1"/>
  <c r="BB108" i="1"/>
  <c r="BD108" i="1" s="1"/>
  <c r="H92" i="1"/>
  <c r="G41" i="1"/>
  <c r="BD107" i="1"/>
  <c r="BD13" i="1"/>
  <c r="BD75" i="1"/>
  <c r="I65" i="1"/>
  <c r="I104" i="1"/>
  <c r="AR104" i="1"/>
  <c r="AS104" i="1" s="1"/>
  <c r="AV104" i="1" s="1"/>
  <c r="F104" i="1" s="1"/>
  <c r="AY104" i="1" s="1"/>
  <c r="G104" i="1" s="1"/>
  <c r="BB59" i="1"/>
  <c r="BD59" i="1" s="1"/>
  <c r="BD94" i="1"/>
  <c r="BB20" i="1"/>
  <c r="BD20" i="1" s="1"/>
  <c r="I114" i="1"/>
  <c r="AR114" i="1"/>
  <c r="AS114" i="1" s="1"/>
  <c r="AV114" i="1" s="1"/>
  <c r="F114" i="1" s="1"/>
  <c r="AY114" i="1" s="1"/>
  <c r="G114" i="1" s="1"/>
  <c r="H59" i="1"/>
  <c r="H103" i="1"/>
  <c r="BD46" i="1"/>
  <c r="I23" i="1"/>
  <c r="AZ36" i="1"/>
  <c r="BB131" i="1"/>
  <c r="BD131" i="1" s="1"/>
  <c r="BE65" i="1"/>
  <c r="AP26" i="1"/>
  <c r="J26" i="1" s="1"/>
  <c r="AQ26" i="1" s="1"/>
  <c r="H15" i="1"/>
  <c r="AP15" i="1"/>
  <c r="J15" i="1" s="1"/>
  <c r="AQ15" i="1" s="1"/>
  <c r="BE82" i="1"/>
  <c r="BD126" i="1"/>
  <c r="G58" i="1"/>
  <c r="BC14" i="1"/>
  <c r="G94" i="1"/>
  <c r="I108" i="1"/>
  <c r="AP40" i="1"/>
  <c r="J40" i="1" s="1"/>
  <c r="AQ40" i="1" s="1"/>
  <c r="BB58" i="1"/>
  <c r="BD58" i="1" s="1"/>
  <c r="AR131" i="1"/>
  <c r="AS131" i="1" s="1"/>
  <c r="AV131" i="1" s="1"/>
  <c r="F131" i="1" s="1"/>
  <c r="AY131" i="1" s="1"/>
  <c r="G131" i="1" s="1"/>
  <c r="BB93" i="1"/>
  <c r="BD93" i="1" s="1"/>
  <c r="I130" i="1"/>
  <c r="AR130" i="1"/>
  <c r="AS130" i="1" s="1"/>
  <c r="AV130" i="1" s="1"/>
  <c r="F130" i="1" s="1"/>
  <c r="AY130" i="1" s="1"/>
  <c r="G130" i="1" s="1"/>
  <c r="BB36" i="1"/>
  <c r="BD36" i="1" s="1"/>
  <c r="BB110" i="1"/>
  <c r="BD110" i="1" s="1"/>
  <c r="G46" i="1"/>
  <c r="I62" i="1"/>
  <c r="BB129" i="1"/>
  <c r="BD129" i="1" s="1"/>
  <c r="I77" i="1"/>
  <c r="I110" i="1"/>
  <c r="I93" i="1"/>
  <c r="AR90" i="1"/>
  <c r="AS90" i="1" s="1"/>
  <c r="AV90" i="1" s="1"/>
  <c r="F90" i="1" s="1"/>
  <c r="AY90" i="1" s="1"/>
  <c r="G90" i="1" s="1"/>
  <c r="AP92" i="1"/>
  <c r="J92" i="1" s="1"/>
  <c r="AQ92" i="1" s="1"/>
  <c r="BB106" i="1"/>
  <c r="BD106" i="1" s="1"/>
  <c r="BB77" i="1"/>
  <c r="BD77" i="1" s="1"/>
  <c r="BB116" i="1"/>
  <c r="BD116" i="1" s="1"/>
  <c r="BB82" i="1"/>
  <c r="BD82" i="1" s="1"/>
  <c r="BB109" i="1"/>
  <c r="BD109" i="1" s="1"/>
  <c r="BE48" i="1"/>
  <c r="BE99" i="1"/>
  <c r="F17" i="1"/>
  <c r="AR16" i="1"/>
  <c r="AS16" i="1" s="1"/>
  <c r="AV16" i="1" s="1"/>
  <c r="F16" i="1" s="1"/>
  <c r="AY16" i="1" s="1"/>
  <c r="G16" i="1" s="1"/>
  <c r="I16" i="1"/>
  <c r="AR48" i="1"/>
  <c r="AS48" i="1" s="1"/>
  <c r="AV48" i="1" s="1"/>
  <c r="F48" i="1" s="1"/>
  <c r="AY48" i="1" s="1"/>
  <c r="G48" i="1" s="1"/>
  <c r="I48" i="1"/>
  <c r="BB48" i="1"/>
  <c r="BD48" i="1" s="1"/>
  <c r="BA41" i="1"/>
  <c r="AZ41" i="1"/>
  <c r="AR60" i="1"/>
  <c r="AS60" i="1" s="1"/>
  <c r="AV60" i="1" s="1"/>
  <c r="F60" i="1" s="1"/>
  <c r="AY60" i="1" s="1"/>
  <c r="G60" i="1" s="1"/>
  <c r="BB60" i="1"/>
  <c r="BD60" i="1" s="1"/>
  <c r="I60" i="1"/>
  <c r="H112" i="1"/>
  <c r="AP112" i="1"/>
  <c r="J112" i="1" s="1"/>
  <c r="AQ112" i="1" s="1"/>
  <c r="I99" i="1"/>
  <c r="AR99" i="1"/>
  <c r="AS99" i="1" s="1"/>
  <c r="AV99" i="1" s="1"/>
  <c r="F99" i="1" s="1"/>
  <c r="AY99" i="1" s="1"/>
  <c r="G99" i="1" s="1"/>
  <c r="AZ78" i="1"/>
  <c r="BA78" i="1"/>
  <c r="BC61" i="1"/>
  <c r="I88" i="1"/>
  <c r="AR88" i="1"/>
  <c r="AS88" i="1" s="1"/>
  <c r="AV88" i="1" s="1"/>
  <c r="F88" i="1" s="1"/>
  <c r="AZ68" i="1"/>
  <c r="BA68" i="1"/>
  <c r="AP115" i="1"/>
  <c r="J115" i="1" s="1"/>
  <c r="AQ115" i="1" s="1"/>
  <c r="H115" i="1"/>
  <c r="AR103" i="1"/>
  <c r="AS103" i="1" s="1"/>
  <c r="AV103" i="1" s="1"/>
  <c r="F103" i="1" s="1"/>
  <c r="I103" i="1"/>
  <c r="BC112" i="1"/>
  <c r="I95" i="1"/>
  <c r="AR95" i="1"/>
  <c r="AS95" i="1" s="1"/>
  <c r="AV95" i="1" s="1"/>
  <c r="F95" i="1" s="1"/>
  <c r="AR19" i="1"/>
  <c r="AS19" i="1" s="1"/>
  <c r="AV19" i="1" s="1"/>
  <c r="F19" i="1" s="1"/>
  <c r="I19" i="1"/>
  <c r="H98" i="1"/>
  <c r="BC63" i="1"/>
  <c r="BD63" i="1"/>
  <c r="AY73" i="1"/>
  <c r="G73" i="1" s="1"/>
  <c r="BB73" i="1"/>
  <c r="BD73" i="1" s="1"/>
  <c r="AZ39" i="1"/>
  <c r="BA39" i="1"/>
  <c r="BB21" i="1"/>
  <c r="BD21" i="1" s="1"/>
  <c r="BA46" i="1"/>
  <c r="AZ46" i="1"/>
  <c r="AR111" i="1"/>
  <c r="AS111" i="1" s="1"/>
  <c r="AV111" i="1" s="1"/>
  <c r="F111" i="1" s="1"/>
  <c r="AY111" i="1" s="1"/>
  <c r="G111" i="1" s="1"/>
  <c r="I111" i="1"/>
  <c r="AZ91" i="1"/>
  <c r="BA91" i="1"/>
  <c r="I125" i="1"/>
  <c r="AR125" i="1"/>
  <c r="AS125" i="1" s="1"/>
  <c r="AV125" i="1" s="1"/>
  <c r="F125" i="1" s="1"/>
  <c r="BC98" i="1"/>
  <c r="AZ107" i="1"/>
  <c r="BA107" i="1"/>
  <c r="BC70" i="1"/>
  <c r="BD70" i="1"/>
  <c r="AR45" i="1"/>
  <c r="AS45" i="1" s="1"/>
  <c r="AV45" i="1" s="1"/>
  <c r="F45" i="1" s="1"/>
  <c r="AY45" i="1" s="1"/>
  <c r="G45" i="1" s="1"/>
  <c r="I45" i="1"/>
  <c r="H52" i="1"/>
  <c r="AR105" i="1"/>
  <c r="AS105" i="1" s="1"/>
  <c r="AV105" i="1" s="1"/>
  <c r="F105" i="1" s="1"/>
  <c r="AY105" i="1" s="1"/>
  <c r="G105" i="1" s="1"/>
  <c r="I105" i="1"/>
  <c r="AR24" i="1"/>
  <c r="AS24" i="1" s="1"/>
  <c r="AV24" i="1" s="1"/>
  <c r="F24" i="1" s="1"/>
  <c r="AY24" i="1" s="1"/>
  <c r="G24" i="1" s="1"/>
  <c r="BB24" i="1"/>
  <c r="BD24" i="1" s="1"/>
  <c r="I24" i="1"/>
  <c r="AZ54" i="1"/>
  <c r="BA54" i="1"/>
  <c r="BB78" i="1"/>
  <c r="BD78" i="1" s="1"/>
  <c r="H16" i="1"/>
  <c r="BA121" i="1"/>
  <c r="AZ121" i="1"/>
  <c r="AR14" i="1"/>
  <c r="AS14" i="1" s="1"/>
  <c r="AV14" i="1" s="1"/>
  <c r="F14" i="1" s="1"/>
  <c r="I14" i="1"/>
  <c r="H76" i="1"/>
  <c r="H51" i="1"/>
  <c r="AP51" i="1"/>
  <c r="J51" i="1" s="1"/>
  <c r="AQ51" i="1" s="1"/>
  <c r="BB23" i="1"/>
  <c r="BD23" i="1" s="1"/>
  <c r="AZ82" i="1"/>
  <c r="BA82" i="1"/>
  <c r="I120" i="1"/>
  <c r="AR120" i="1"/>
  <c r="AS120" i="1" s="1"/>
  <c r="AV120" i="1" s="1"/>
  <c r="F120" i="1" s="1"/>
  <c r="G70" i="1"/>
  <c r="AZ94" i="1"/>
  <c r="BA94" i="1"/>
  <c r="H85" i="1"/>
  <c r="AP85" i="1"/>
  <c r="J85" i="1" s="1"/>
  <c r="AQ85" i="1" s="1"/>
  <c r="AR57" i="1"/>
  <c r="AS57" i="1" s="1"/>
  <c r="AV57" i="1" s="1"/>
  <c r="F57" i="1" s="1"/>
  <c r="AY57" i="1" s="1"/>
  <c r="G57" i="1" s="1"/>
  <c r="I57" i="1"/>
  <c r="H61" i="1"/>
  <c r="BA58" i="1"/>
  <c r="AZ58" i="1"/>
  <c r="BA20" i="1"/>
  <c r="AZ20" i="1"/>
  <c r="AR55" i="1"/>
  <c r="AS55" i="1" s="1"/>
  <c r="AV55" i="1" s="1"/>
  <c r="F55" i="1" s="1"/>
  <c r="AY55" i="1" s="1"/>
  <c r="G55" i="1" s="1"/>
  <c r="I55" i="1"/>
  <c r="AR22" i="1"/>
  <c r="AS22" i="1" s="1"/>
  <c r="AV22" i="1" s="1"/>
  <c r="F22" i="1" s="1"/>
  <c r="AY22" i="1" s="1"/>
  <c r="G22" i="1" s="1"/>
  <c r="BB22" i="1"/>
  <c r="BD22" i="1" s="1"/>
  <c r="I22" i="1"/>
  <c r="BB25" i="1"/>
  <c r="BD25" i="1" s="1"/>
  <c r="BB121" i="1"/>
  <c r="BD121" i="1" s="1"/>
  <c r="BB47" i="1"/>
  <c r="BD47" i="1" s="1"/>
  <c r="AZ97" i="1"/>
  <c r="BA97" i="1"/>
  <c r="BB64" i="1"/>
  <c r="BD64" i="1" s="1"/>
  <c r="BA131" i="1"/>
  <c r="AZ131" i="1"/>
  <c r="AP61" i="1"/>
  <c r="J61" i="1" s="1"/>
  <c r="AQ61" i="1" s="1"/>
  <c r="BB43" i="1"/>
  <c r="BD43" i="1" s="1"/>
  <c r="AY43" i="1"/>
  <c r="G43" i="1" s="1"/>
  <c r="AR69" i="1"/>
  <c r="AS69" i="1" s="1"/>
  <c r="AV69" i="1" s="1"/>
  <c r="F69" i="1" s="1"/>
  <c r="AY69" i="1" s="1"/>
  <c r="G69" i="1" s="1"/>
  <c r="I69" i="1"/>
  <c r="BC52" i="1"/>
  <c r="BB44" i="1"/>
  <c r="BD44" i="1" s="1"/>
  <c r="AR38" i="1"/>
  <c r="AS38" i="1" s="1"/>
  <c r="AV38" i="1" s="1"/>
  <c r="F38" i="1" s="1"/>
  <c r="AY38" i="1" s="1"/>
  <c r="G38" i="1" s="1"/>
  <c r="BB38" i="1"/>
  <c r="BD38" i="1" s="1"/>
  <c r="I38" i="1"/>
  <c r="AZ109" i="1"/>
  <c r="BA109" i="1"/>
  <c r="AY124" i="1"/>
  <c r="G124" i="1" s="1"/>
  <c r="BB124" i="1"/>
  <c r="BD124" i="1" s="1"/>
  <c r="AZ64" i="1"/>
  <c r="BA64" i="1"/>
  <c r="AZ77" i="1"/>
  <c r="BA77" i="1"/>
  <c r="G63" i="1"/>
  <c r="BA129" i="1"/>
  <c r="AZ129" i="1"/>
  <c r="I76" i="1"/>
  <c r="AR76" i="1"/>
  <c r="AS76" i="1" s="1"/>
  <c r="AV76" i="1" s="1"/>
  <c r="F76" i="1" s="1"/>
  <c r="AY76" i="1" s="1"/>
  <c r="G76" i="1" s="1"/>
  <c r="AR27" i="1"/>
  <c r="AS27" i="1" s="1"/>
  <c r="AV27" i="1" s="1"/>
  <c r="F27" i="1" s="1"/>
  <c r="AY27" i="1" s="1"/>
  <c r="G27" i="1" s="1"/>
  <c r="I27" i="1"/>
  <c r="BB27" i="1"/>
  <c r="BD27" i="1" s="1"/>
  <c r="I87" i="1"/>
  <c r="AR87" i="1"/>
  <c r="AS87" i="1" s="1"/>
  <c r="AV87" i="1" s="1"/>
  <c r="F87" i="1" s="1"/>
  <c r="AY87" i="1" s="1"/>
  <c r="G87" i="1" s="1"/>
  <c r="BB45" i="1"/>
  <c r="BD45" i="1" s="1"/>
  <c r="BC34" i="1"/>
  <c r="AZ23" i="1"/>
  <c r="BA23" i="1"/>
  <c r="AZ47" i="1"/>
  <c r="BA47" i="1"/>
  <c r="AZ116" i="1"/>
  <c r="BA116" i="1"/>
  <c r="AR133" i="1"/>
  <c r="AS133" i="1" s="1"/>
  <c r="AV133" i="1" s="1"/>
  <c r="F133" i="1" s="1"/>
  <c r="AY133" i="1" s="1"/>
  <c r="G133" i="1" s="1"/>
  <c r="I133" i="1"/>
  <c r="BA75" i="1"/>
  <c r="AZ75" i="1"/>
  <c r="AR113" i="1"/>
  <c r="AS113" i="1" s="1"/>
  <c r="AV113" i="1" s="1"/>
  <c r="F113" i="1" s="1"/>
  <c r="AY113" i="1" s="1"/>
  <c r="G113" i="1" s="1"/>
  <c r="I113" i="1"/>
  <c r="BB69" i="1"/>
  <c r="BD69" i="1" s="1"/>
  <c r="BA25" i="1"/>
  <c r="AZ25" i="1"/>
  <c r="BB68" i="1"/>
  <c r="BD68" i="1" s="1"/>
  <c r="AR35" i="1"/>
  <c r="AS35" i="1" s="1"/>
  <c r="AV35" i="1" s="1"/>
  <c r="F35" i="1" s="1"/>
  <c r="AY35" i="1" s="1"/>
  <c r="G35" i="1" s="1"/>
  <c r="I35" i="1"/>
  <c r="AP127" i="1"/>
  <c r="J127" i="1" s="1"/>
  <c r="AQ127" i="1" s="1"/>
  <c r="H127" i="1"/>
  <c r="BB89" i="1"/>
  <c r="BD89" i="1" s="1"/>
  <c r="AY89" i="1"/>
  <c r="G89" i="1" s="1"/>
  <c r="AR96" i="1"/>
  <c r="AS96" i="1" s="1"/>
  <c r="AV96" i="1" s="1"/>
  <c r="F96" i="1" s="1"/>
  <c r="I96" i="1"/>
  <c r="AZ79" i="1"/>
  <c r="BA79" i="1"/>
  <c r="AZ108" i="1"/>
  <c r="BA108" i="1"/>
  <c r="AZ71" i="1"/>
  <c r="BA71" i="1"/>
  <c r="H18" i="1"/>
  <c r="AP18" i="1"/>
  <c r="J18" i="1" s="1"/>
  <c r="AQ18" i="1" s="1"/>
  <c r="BB71" i="1"/>
  <c r="BD71" i="1" s="1"/>
  <c r="BA123" i="1"/>
  <c r="AZ123" i="1"/>
  <c r="I37" i="1"/>
  <c r="AR37" i="1"/>
  <c r="AS37" i="1" s="1"/>
  <c r="AV37" i="1" s="1"/>
  <c r="F37" i="1" s="1"/>
  <c r="I56" i="1"/>
  <c r="AR56" i="1"/>
  <c r="AS56" i="1" s="1"/>
  <c r="AV56" i="1" s="1"/>
  <c r="F56" i="1" s="1"/>
  <c r="I119" i="1"/>
  <c r="AR119" i="1"/>
  <c r="AS119" i="1" s="1"/>
  <c r="AV119" i="1" s="1"/>
  <c r="F119" i="1" s="1"/>
  <c r="BC127" i="1"/>
  <c r="AZ59" i="1"/>
  <c r="BA59" i="1"/>
  <c r="BA53" i="1"/>
  <c r="AZ53" i="1"/>
  <c r="AR98" i="1"/>
  <c r="AS98" i="1" s="1"/>
  <c r="AV98" i="1" s="1"/>
  <c r="F98" i="1" s="1"/>
  <c r="AY98" i="1" s="1"/>
  <c r="G98" i="1" s="1"/>
  <c r="I98" i="1"/>
  <c r="BC18" i="1"/>
  <c r="BB39" i="1"/>
  <c r="BD39" i="1" s="1"/>
  <c r="BB91" i="1"/>
  <c r="BD91" i="1" s="1"/>
  <c r="BB65" i="1"/>
  <c r="BD65" i="1" s="1"/>
  <c r="AZ62" i="1"/>
  <c r="BA62" i="1"/>
  <c r="AZ106" i="1"/>
  <c r="BA106" i="1"/>
  <c r="AZ21" i="1"/>
  <c r="BA21" i="1"/>
  <c r="AZ44" i="1"/>
  <c r="BA44" i="1"/>
  <c r="AR86" i="1"/>
  <c r="AS86" i="1" s="1"/>
  <c r="AV86" i="1" s="1"/>
  <c r="F86" i="1" s="1"/>
  <c r="AY86" i="1" s="1"/>
  <c r="G86" i="1" s="1"/>
  <c r="I86" i="1"/>
  <c r="AZ72" i="1"/>
  <c r="BA72" i="1"/>
  <c r="H132" i="1"/>
  <c r="AP132" i="1"/>
  <c r="J132" i="1" s="1"/>
  <c r="AQ132" i="1" s="1"/>
  <c r="AZ13" i="1"/>
  <c r="BA13" i="1"/>
  <c r="AR74" i="1"/>
  <c r="AS74" i="1" s="1"/>
  <c r="AV74" i="1" s="1"/>
  <c r="F74" i="1" s="1"/>
  <c r="AY74" i="1" s="1"/>
  <c r="G74" i="1" s="1"/>
  <c r="I74" i="1"/>
  <c r="H34" i="1"/>
  <c r="AP34" i="1"/>
  <c r="J34" i="1" s="1"/>
  <c r="AQ34" i="1" s="1"/>
  <c r="AP52" i="1"/>
  <c r="J52" i="1" s="1"/>
  <c r="AQ52" i="1" s="1"/>
  <c r="BB41" i="1"/>
  <c r="BD41" i="1" s="1"/>
  <c r="BB53" i="1"/>
  <c r="BD53" i="1" s="1"/>
  <c r="AZ65" i="1"/>
  <c r="BA65" i="1"/>
  <c r="AY80" i="1"/>
  <c r="G80" i="1" s="1"/>
  <c r="BB80" i="1"/>
  <c r="BD80" i="1" s="1"/>
  <c r="F128" i="1"/>
  <c r="BA110" i="1"/>
  <c r="AZ110" i="1"/>
  <c r="I92" i="1" l="1"/>
  <c r="AR92" i="1"/>
  <c r="AS92" i="1" s="1"/>
  <c r="AV92" i="1" s="1"/>
  <c r="F92" i="1" s="1"/>
  <c r="AY92" i="1" s="1"/>
  <c r="G92" i="1" s="1"/>
  <c r="AZ90" i="1"/>
  <c r="BA90" i="1"/>
  <c r="BB90" i="1"/>
  <c r="BD90" i="1" s="1"/>
  <c r="BB133" i="1"/>
  <c r="BD133" i="1" s="1"/>
  <c r="BB16" i="1"/>
  <c r="BD16" i="1" s="1"/>
  <c r="AZ104" i="1"/>
  <c r="BA104" i="1"/>
  <c r="AR15" i="1"/>
  <c r="AS15" i="1" s="1"/>
  <c r="AV15" i="1" s="1"/>
  <c r="F15" i="1" s="1"/>
  <c r="AY15" i="1" s="1"/>
  <c r="G15" i="1" s="1"/>
  <c r="I15" i="1"/>
  <c r="BB15" i="1"/>
  <c r="BD15" i="1" s="1"/>
  <c r="BB57" i="1"/>
  <c r="BD57" i="1" s="1"/>
  <c r="AZ130" i="1"/>
  <c r="BA130" i="1"/>
  <c r="BB55" i="1"/>
  <c r="BD55" i="1" s="1"/>
  <c r="BB92" i="1"/>
  <c r="BD92" i="1" s="1"/>
  <c r="BB114" i="1"/>
  <c r="BD114" i="1" s="1"/>
  <c r="BB130" i="1"/>
  <c r="BD130" i="1" s="1"/>
  <c r="I26" i="1"/>
  <c r="AR26" i="1"/>
  <c r="AS26" i="1" s="1"/>
  <c r="AV26" i="1" s="1"/>
  <c r="F26" i="1" s="1"/>
  <c r="BB104" i="1"/>
  <c r="BD104" i="1" s="1"/>
  <c r="BA114" i="1"/>
  <c r="AZ114" i="1"/>
  <c r="AY17" i="1"/>
  <c r="G17" i="1" s="1"/>
  <c r="BB17" i="1"/>
  <c r="BD17" i="1" s="1"/>
  <c r="AR40" i="1"/>
  <c r="AS40" i="1" s="1"/>
  <c r="AV40" i="1" s="1"/>
  <c r="F40" i="1" s="1"/>
  <c r="I40" i="1"/>
  <c r="AR85" i="1"/>
  <c r="AS85" i="1" s="1"/>
  <c r="AV85" i="1" s="1"/>
  <c r="F85" i="1" s="1"/>
  <c r="AY85" i="1" s="1"/>
  <c r="G85" i="1" s="1"/>
  <c r="I85" i="1"/>
  <c r="AZ35" i="1"/>
  <c r="BA35" i="1"/>
  <c r="AY19" i="1"/>
  <c r="G19" i="1" s="1"/>
  <c r="BB19" i="1"/>
  <c r="BD19" i="1" s="1"/>
  <c r="BB99" i="1"/>
  <c r="BD99" i="1" s="1"/>
  <c r="BB111" i="1"/>
  <c r="BD111" i="1" s="1"/>
  <c r="AY95" i="1"/>
  <c r="G95" i="1" s="1"/>
  <c r="BB95" i="1"/>
  <c r="BD95" i="1" s="1"/>
  <c r="AZ74" i="1"/>
  <c r="BA74" i="1"/>
  <c r="BA87" i="1"/>
  <c r="AZ87" i="1"/>
  <c r="AZ38" i="1"/>
  <c r="BA38" i="1"/>
  <c r="AZ22" i="1"/>
  <c r="BA22" i="1"/>
  <c r="BA70" i="1"/>
  <c r="AZ70" i="1"/>
  <c r="I112" i="1"/>
  <c r="AR112" i="1"/>
  <c r="AS112" i="1" s="1"/>
  <c r="AV112" i="1" s="1"/>
  <c r="F112" i="1" s="1"/>
  <c r="AZ99" i="1"/>
  <c r="BA99" i="1"/>
  <c r="I18" i="1"/>
  <c r="AR18" i="1"/>
  <c r="AS18" i="1" s="1"/>
  <c r="AV18" i="1" s="1"/>
  <c r="F18" i="1" s="1"/>
  <c r="AY18" i="1" s="1"/>
  <c r="G18" i="1" s="1"/>
  <c r="BB18" i="1"/>
  <c r="BD18" i="1" s="1"/>
  <c r="AZ69" i="1"/>
  <c r="BA69" i="1"/>
  <c r="BB113" i="1"/>
  <c r="BD113" i="1" s="1"/>
  <c r="BA133" i="1"/>
  <c r="AZ133" i="1"/>
  <c r="BA63" i="1"/>
  <c r="AZ63" i="1"/>
  <c r="BB76" i="1"/>
  <c r="BD76" i="1" s="1"/>
  <c r="AZ48" i="1"/>
  <c r="BA48" i="1"/>
  <c r="I34" i="1"/>
  <c r="AR34" i="1"/>
  <c r="AS34" i="1" s="1"/>
  <c r="AV34" i="1" s="1"/>
  <c r="F34" i="1" s="1"/>
  <c r="AY34" i="1" s="1"/>
  <c r="G34" i="1" s="1"/>
  <c r="AZ105" i="1"/>
  <c r="BA105" i="1"/>
  <c r="AZ45" i="1"/>
  <c r="BA45" i="1"/>
  <c r="AZ73" i="1"/>
  <c r="BA73" i="1"/>
  <c r="AY88" i="1"/>
  <c r="G88" i="1" s="1"/>
  <c r="BB88" i="1"/>
  <c r="BD88" i="1" s="1"/>
  <c r="BB74" i="1"/>
  <c r="BD74" i="1" s="1"/>
  <c r="AY120" i="1"/>
  <c r="G120" i="1" s="1"/>
  <c r="BB120" i="1"/>
  <c r="BD120" i="1" s="1"/>
  <c r="AZ113" i="1"/>
  <c r="BA113" i="1"/>
  <c r="AY96" i="1"/>
  <c r="G96" i="1" s="1"/>
  <c r="BB96" i="1"/>
  <c r="BD96" i="1" s="1"/>
  <c r="BB86" i="1"/>
  <c r="BD86" i="1" s="1"/>
  <c r="AZ24" i="1"/>
  <c r="BA24" i="1"/>
  <c r="AY103" i="1"/>
  <c r="G103" i="1" s="1"/>
  <c r="BB103" i="1"/>
  <c r="BD103" i="1" s="1"/>
  <c r="AY119" i="1"/>
  <c r="G119" i="1" s="1"/>
  <c r="BB119" i="1"/>
  <c r="BD119" i="1" s="1"/>
  <c r="AZ89" i="1"/>
  <c r="BA89" i="1"/>
  <c r="BB105" i="1"/>
  <c r="BD105" i="1" s="1"/>
  <c r="AY14" i="1"/>
  <c r="G14" i="1" s="1"/>
  <c r="BB14" i="1"/>
  <c r="BD14" i="1" s="1"/>
  <c r="BB87" i="1"/>
  <c r="BD87" i="1" s="1"/>
  <c r="AY37" i="1"/>
  <c r="G37" i="1" s="1"/>
  <c r="BB37" i="1"/>
  <c r="BD37" i="1" s="1"/>
  <c r="AZ27" i="1"/>
  <c r="BA27" i="1"/>
  <c r="AY128" i="1"/>
  <c r="G128" i="1" s="1"/>
  <c r="BB128" i="1"/>
  <c r="BD128" i="1" s="1"/>
  <c r="AZ43" i="1"/>
  <c r="BA43" i="1"/>
  <c r="AZ86" i="1"/>
  <c r="BA86" i="1"/>
  <c r="AR127" i="1"/>
  <c r="AS127" i="1" s="1"/>
  <c r="AV127" i="1" s="1"/>
  <c r="F127" i="1" s="1"/>
  <c r="AY127" i="1" s="1"/>
  <c r="G127" i="1" s="1"/>
  <c r="I127" i="1"/>
  <c r="AZ111" i="1"/>
  <c r="BA111" i="1"/>
  <c r="I132" i="1"/>
  <c r="AR132" i="1"/>
  <c r="AS132" i="1" s="1"/>
  <c r="AV132" i="1" s="1"/>
  <c r="F132" i="1" s="1"/>
  <c r="AY132" i="1" s="1"/>
  <c r="G132" i="1" s="1"/>
  <c r="AZ98" i="1"/>
  <c r="BA98" i="1"/>
  <c r="AZ76" i="1"/>
  <c r="BA76" i="1"/>
  <c r="I115" i="1"/>
  <c r="AR115" i="1"/>
  <c r="AS115" i="1" s="1"/>
  <c r="AV115" i="1" s="1"/>
  <c r="F115" i="1" s="1"/>
  <c r="AY115" i="1" s="1"/>
  <c r="G115" i="1" s="1"/>
  <c r="BA80" i="1"/>
  <c r="AZ80" i="1"/>
  <c r="AY56" i="1"/>
  <c r="G56" i="1" s="1"/>
  <c r="BB56" i="1"/>
  <c r="BD56" i="1" s="1"/>
  <c r="AZ57" i="1"/>
  <c r="BA57" i="1"/>
  <c r="BB98" i="1"/>
  <c r="BD98" i="1" s="1"/>
  <c r="AZ16" i="1"/>
  <c r="BA16" i="1"/>
  <c r="AZ55" i="1"/>
  <c r="BA55" i="1"/>
  <c r="AZ60" i="1"/>
  <c r="BA60" i="1"/>
  <c r="I51" i="1"/>
  <c r="AR51" i="1"/>
  <c r="AS51" i="1" s="1"/>
  <c r="AV51" i="1" s="1"/>
  <c r="F51" i="1" s="1"/>
  <c r="AY51" i="1" s="1"/>
  <c r="G51" i="1" s="1"/>
  <c r="I61" i="1"/>
  <c r="AR61" i="1"/>
  <c r="AS61" i="1" s="1"/>
  <c r="AV61" i="1" s="1"/>
  <c r="F61" i="1" s="1"/>
  <c r="AY61" i="1" s="1"/>
  <c r="G61" i="1" s="1"/>
  <c r="AR52" i="1"/>
  <c r="AS52" i="1" s="1"/>
  <c r="AV52" i="1" s="1"/>
  <c r="F52" i="1" s="1"/>
  <c r="I52" i="1"/>
  <c r="BB127" i="1"/>
  <c r="BD127" i="1" s="1"/>
  <c r="BA124" i="1"/>
  <c r="AZ124" i="1"/>
  <c r="BB85" i="1"/>
  <c r="BD85" i="1" s="1"/>
  <c r="AY125" i="1"/>
  <c r="G125" i="1" s="1"/>
  <c r="BB125" i="1"/>
  <c r="BD125" i="1" s="1"/>
  <c r="BB35" i="1"/>
  <c r="BD35" i="1" s="1"/>
  <c r="AY40" i="1" l="1"/>
  <c r="G40" i="1" s="1"/>
  <c r="BB40" i="1"/>
  <c r="BD40" i="1" s="1"/>
  <c r="BA17" i="1"/>
  <c r="AZ17" i="1"/>
  <c r="AZ15" i="1"/>
  <c r="BA15" i="1"/>
  <c r="AZ92" i="1"/>
  <c r="BA92" i="1"/>
  <c r="AY26" i="1"/>
  <c r="G26" i="1" s="1"/>
  <c r="BB26" i="1"/>
  <c r="BD26" i="1" s="1"/>
  <c r="AZ96" i="1"/>
  <c r="BA96" i="1"/>
  <c r="AZ56" i="1"/>
  <c r="BA56" i="1"/>
  <c r="BA128" i="1"/>
  <c r="AZ128" i="1"/>
  <c r="AY52" i="1"/>
  <c r="G52" i="1" s="1"/>
  <c r="BB52" i="1"/>
  <c r="BD52" i="1" s="1"/>
  <c r="AY112" i="1"/>
  <c r="G112" i="1" s="1"/>
  <c r="BB112" i="1"/>
  <c r="BD112" i="1" s="1"/>
  <c r="AZ95" i="1"/>
  <c r="BA95" i="1"/>
  <c r="AZ85" i="1"/>
  <c r="BA85" i="1"/>
  <c r="AZ61" i="1"/>
  <c r="BA61" i="1"/>
  <c r="BA14" i="1"/>
  <c r="AZ14" i="1"/>
  <c r="AZ119" i="1"/>
  <c r="BA119" i="1"/>
  <c r="BB115" i="1"/>
  <c r="BD115" i="1" s="1"/>
  <c r="AZ51" i="1"/>
  <c r="BA51" i="1"/>
  <c r="AZ34" i="1"/>
  <c r="BA34" i="1"/>
  <c r="BB51" i="1"/>
  <c r="BD51" i="1" s="1"/>
  <c r="AZ120" i="1"/>
  <c r="BA120" i="1"/>
  <c r="AZ88" i="1"/>
  <c r="BA88" i="1"/>
  <c r="BA127" i="1"/>
  <c r="AZ127" i="1"/>
  <c r="AZ103" i="1"/>
  <c r="BA103" i="1"/>
  <c r="BB34" i="1"/>
  <c r="BD34" i="1" s="1"/>
  <c r="AZ125" i="1"/>
  <c r="BA125" i="1"/>
  <c r="AZ115" i="1"/>
  <c r="BA115" i="1"/>
  <c r="AZ37" i="1"/>
  <c r="BA37" i="1"/>
  <c r="BA19" i="1"/>
  <c r="AZ19" i="1"/>
  <c r="AZ132" i="1"/>
  <c r="BA132" i="1"/>
  <c r="BB61" i="1"/>
  <c r="BD61" i="1" s="1"/>
  <c r="AZ18" i="1"/>
  <c r="BA18" i="1"/>
  <c r="BB132" i="1"/>
  <c r="BD132" i="1" s="1"/>
  <c r="BA26" i="1" l="1"/>
  <c r="AZ26" i="1"/>
  <c r="AZ40" i="1"/>
  <c r="BA40" i="1"/>
  <c r="AZ52" i="1"/>
  <c r="BA52" i="1"/>
  <c r="AZ112" i="1"/>
  <c r="BA112" i="1"/>
</calcChain>
</file>

<file path=xl/sharedStrings.xml><?xml version="1.0" encoding="utf-8"?>
<sst xmlns="http://schemas.openxmlformats.org/spreadsheetml/2006/main" count="380" uniqueCount="143">
  <si>
    <t>OPEN 6.2.4</t>
  </si>
  <si>
    <t>Thr Jul  2 2015 11:06:36</t>
  </si>
  <si>
    <t>Unit=</t>
  </si>
  <si>
    <t>PSC-3840</t>
  </si>
  <si>
    <t>LightSource=</t>
  </si>
  <si>
    <t>6400-02 or -02B LED Source</t>
  </si>
  <si>
    <t>A/D AvgTime=</t>
  </si>
  <si>
    <t>Config=</t>
  </si>
  <si>
    <t>/User/Configs/UserPrefs/2x3 LED.xml</t>
  </si>
  <si>
    <t>Remark=</t>
  </si>
  <si>
    <t/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</si>
  <si>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</si>
  <si>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</si>
  <si>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</si>
  <si>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</si>
  <si>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</si>
  <si>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</si>
  <si>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</si>
  <si>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</si>
  <si>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</si>
  <si>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</si>
  <si>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</si>
  <si>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</si>
  <si>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</si>
  <si>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</si>
  <si>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</si>
  <si>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</si>
  <si>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</si>
  <si>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</si>
  <si>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</si>
  <si>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</si>
  <si>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</si>
  <si>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</si>
  <si>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</si>
  <si>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</si>
  <si>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</si>
  <si>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</si>
  <si>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</si>
  <si>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</si>
  <si>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</si>
  <si>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</si>
  <si>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</si>
  <si>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</si>
  <si>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</si>
  <si>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</si>
  <si>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</si>
  <si>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</si>
  <si>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</si>
  <si>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</si>
  <si>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</si>
  <si>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</si>
  <si>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</si>
  <si>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</si>
  <si>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</si>
  <si>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</si>
  <si>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</si>
  <si>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</si>
  <si>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</si>
  <si>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</si>
  <si>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</si>
  <si>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</si>
  <si>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</si>
  <si>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</si>
  <si>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</si>
  <si>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</si>
  <si>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</si>
  <si>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</si>
  <si>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</si>
  <si>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</si>
  <si>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 xml:space="preserve">"11:27:36 Flow: Fixed -&gt; 500 umol/s"
</t>
  </si>
  <si>
    <t xml:space="preserve">"11:31:22 Flow: Fixed -&gt; 500 umol/s"
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</si>
  <si>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</si>
  <si>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</si>
  <si>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</si>
  <si>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</si>
  <si>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</si>
  <si>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</si>
  <si>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</si>
  <si>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</si>
  <si>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 xml:space="preserve">"11:32:08 Lamp: ParIn -&gt;  1500 uml"
</t>
  </si>
  <si>
    <t xml:space="preserve">"11:32:08 CO2 Mixer: CO2R -&gt; 400 uml"
</t>
  </si>
  <si>
    <t xml:space="preserve">"11:32:08 Coolers: Tblock -&gt; 0.00 C"
</t>
  </si>
  <si>
    <t xml:space="preserve">"11:32:08 Flow: Fixed -&gt; 500 umol/s"
</t>
  </si>
  <si>
    <t xml:space="preserve">"11:32:11 Coolers: Tblock -&gt; 10.00 C"
</t>
  </si>
  <si>
    <t xml:space="preserve">"11:33:37 Flow: Fixed -&gt; 500 umol/s"
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</si>
  <si>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</si>
  <si>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</si>
  <si>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</si>
  <si>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</si>
  <si>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</si>
  <si>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</si>
  <si>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</si>
  <si>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</si>
  <si>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 xml:space="preserve">"11:34:27 Coolers: Tblock -&gt; 15.00 C"
</t>
  </si>
  <si>
    <t xml:space="preserve">"11:36:00 Flow: Fixed -&gt; 500 umol/s"
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</si>
  <si>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</si>
  <si>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</si>
  <si>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</si>
  <si>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</si>
  <si>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</si>
  <si>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</si>
  <si>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</si>
  <si>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</si>
  <si>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 xml:space="preserve">"11:36:46 Coolers: Tblock -&gt; 20.00 C"
</t>
  </si>
  <si>
    <t xml:space="preserve">"11:39:07 Flow: Fixed -&gt; 500 umol/s"
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</si>
  <si>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</si>
  <si>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</si>
  <si>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</si>
  <si>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</si>
  <si>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</si>
  <si>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</si>
  <si>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</si>
  <si>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</si>
  <si>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 xml:space="preserve">"11:39:49 Coolers: Tblock -&gt; 25.00 C"
</t>
  </si>
  <si>
    <t xml:space="preserve">"11:42:09 Flow: Fixed -&gt; 500 umol/s"
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</si>
  <si>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</si>
  <si>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</si>
  <si>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</si>
  <si>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</si>
  <si>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</si>
  <si>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</si>
  <si>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</si>
  <si>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</si>
  <si>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 xml:space="preserve">"11:42:42 Coolers: Tblock -&gt; 30.00 C"
</t>
  </si>
  <si>
    <t xml:space="preserve">"11:45:57 Flow: Fixed -&gt; 500 umol/s"
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</si>
  <si>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</si>
  <si>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</si>
  <si>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</si>
  <si>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</si>
  <si>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</si>
  <si>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</si>
  <si>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</si>
  <si>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</si>
  <si>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 xml:space="preserve">"11:47:24 Coolers: Tblock -&gt; 35.00 C"
</t>
  </si>
  <si>
    <t xml:space="preserve">"11:52:31 Flow: Fixed -&gt; 500 umol/s"
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</si>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</sst>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3"/>
  <sheetViews>
    <sheetView tabSelected="1" topLeftCell="BC1" workbookViewId="0">
      <selection activeCell="BH133" sqref="BH133:DJ133"/>
    </sheetView>
  </sheetViews>
  <sheetFormatPr defaultRowHeight="15" x14ac:dyDescent="0.25"/>
  <sheetData>
    <row r="1" spans="1:114" x14ac:dyDescent="0.25">
      <c r="A1" s="1" t="s">
        <v>0</v>
      </c>
    </row>
    <row r="2" spans="1:114" x14ac:dyDescent="0.25">
      <c r="A2" s="1" t="s">
        <v>1</v>
      </c>
    </row>
    <row r="3" spans="1:114" x14ac:dyDescent="0.25">
      <c r="A3" s="1" t="s">
        <v>2</v>
      </c>
      <c r="B3" s="1" t="s">
        <v>3</v>
      </c>
    </row>
    <row r="4" spans="1:114" x14ac:dyDescent="0.25">
      <c r="A4" s="1" t="s">
        <v>4</v>
      </c>
      <c r="B4" s="1" t="s">
        <v>5</v>
      </c>
      <c r="C4" s="1">
        <v>1</v>
      </c>
      <c r="D4" s="1">
        <v>0.15999999642372131</v>
      </c>
    </row>
    <row r="5" spans="1:114" x14ac:dyDescent="0.25">
      <c r="A5" s="1" t="s">
        <v>6</v>
      </c>
      <c r="B5" s="1">
        <v>4</v>
      </c>
    </row>
    <row r="6" spans="1:114" x14ac:dyDescent="0.25">
      <c r="A6" s="1" t="s">
        <v>7</v>
      </c>
      <c r="B6" s="1" t="s">
        <v>8</v>
      </c>
    </row>
    <row r="7" spans="1:114" x14ac:dyDescent="0.25">
      <c r="A7" s="1" t="s">
        <v>9</v>
      </c>
      <c r="B7" s="1" t="s">
        <v>10</v>
      </c>
    </row>
    <row r="9" spans="1:1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29</v>
      </c>
      <c r="T9" s="1" t="s">
        <v>30</v>
      </c>
      <c r="U9" s="1" t="s">
        <v>31</v>
      </c>
      <c r="V9" s="1" t="s">
        <v>32</v>
      </c>
      <c r="W9" s="1" t="s">
        <v>33</v>
      </c>
      <c r="X9" s="1" t="s">
        <v>34</v>
      </c>
      <c r="Y9" s="1" t="s">
        <v>35</v>
      </c>
      <c r="Z9" s="1" t="s">
        <v>36</v>
      </c>
      <c r="AA9" s="1" t="s">
        <v>37</v>
      </c>
      <c r="AB9" s="1" t="s">
        <v>38</v>
      </c>
      <c r="AC9" s="1" t="s">
        <v>39</v>
      </c>
      <c r="AD9" s="1" t="s">
        <v>40</v>
      </c>
      <c r="AE9" s="1" t="s">
        <v>41</v>
      </c>
      <c r="AF9" s="1" t="s">
        <v>42</v>
      </c>
      <c r="AG9" s="1" t="s">
        <v>43</v>
      </c>
      <c r="AH9" s="1" t="s">
        <v>44</v>
      </c>
      <c r="AI9" s="1" t="s">
        <v>45</v>
      </c>
      <c r="AJ9" s="1" t="s">
        <v>46</v>
      </c>
      <c r="AK9" s="1" t="s">
        <v>47</v>
      </c>
      <c r="AL9" s="1" t="s">
        <v>48</v>
      </c>
      <c r="AM9" s="1" t="s">
        <v>49</v>
      </c>
      <c r="AN9" s="1" t="s">
        <v>50</v>
      </c>
      <c r="AO9" s="1" t="s">
        <v>51</v>
      </c>
      <c r="AP9" s="1" t="s">
        <v>52</v>
      </c>
      <c r="AQ9" s="1" t="s">
        <v>53</v>
      </c>
      <c r="AR9" s="1" t="s">
        <v>54</v>
      </c>
      <c r="AS9" s="1" t="s">
        <v>55</v>
      </c>
      <c r="AT9" s="1" t="s">
        <v>56</v>
      </c>
      <c r="AU9" s="1" t="s">
        <v>57</v>
      </c>
      <c r="AV9" s="1" t="s">
        <v>58</v>
      </c>
      <c r="AW9" s="1" t="s">
        <v>59</v>
      </c>
      <c r="AX9" s="1" t="s">
        <v>60</v>
      </c>
      <c r="AY9" s="1" t="s">
        <v>61</v>
      </c>
      <c r="AZ9" s="1" t="s">
        <v>62</v>
      </c>
      <c r="BA9" s="1" t="s">
        <v>63</v>
      </c>
      <c r="BB9" s="1" t="s">
        <v>64</v>
      </c>
      <c r="BC9" s="1" t="s">
        <v>65</v>
      </c>
      <c r="BD9" s="1" t="s">
        <v>66</v>
      </c>
      <c r="BE9" s="2" t="s">
        <v>15</v>
      </c>
      <c r="BF9" s="2" t="s">
        <v>25</v>
      </c>
      <c r="BG9" s="2" t="s">
        <v>26</v>
      </c>
      <c r="BH9" s="3" t="s">
        <v>12</v>
      </c>
      <c r="BI9" s="3" t="s">
        <v>13</v>
      </c>
      <c r="BJ9" s="3" t="s">
        <v>14</v>
      </c>
      <c r="BK9" s="3" t="s">
        <v>15</v>
      </c>
      <c r="BL9" s="3" t="s">
        <v>16</v>
      </c>
      <c r="BM9" s="3" t="s">
        <v>17</v>
      </c>
      <c r="BN9" s="3" t="s">
        <v>18</v>
      </c>
      <c r="BO9" s="3" t="s">
        <v>19</v>
      </c>
      <c r="BP9" s="3" t="s">
        <v>20</v>
      </c>
      <c r="BQ9" s="3" t="s">
        <v>21</v>
      </c>
      <c r="BR9" s="3" t="s">
        <v>22</v>
      </c>
      <c r="BS9" s="3" t="s">
        <v>23</v>
      </c>
      <c r="BT9" s="3" t="s">
        <v>24</v>
      </c>
      <c r="BU9" s="3" t="s">
        <v>25</v>
      </c>
      <c r="BV9" s="3" t="s">
        <v>26</v>
      </c>
      <c r="BW9" s="3" t="s">
        <v>27</v>
      </c>
      <c r="BX9" s="3" t="s">
        <v>28</v>
      </c>
      <c r="BY9" s="3" t="s">
        <v>29</v>
      </c>
      <c r="BZ9" s="3" t="s">
        <v>30</v>
      </c>
      <c r="CA9" s="3" t="s">
        <v>31</v>
      </c>
      <c r="CB9" s="3" t="s">
        <v>32</v>
      </c>
      <c r="CC9" s="3" t="s">
        <v>33</v>
      </c>
      <c r="CD9" s="3" t="s">
        <v>34</v>
      </c>
      <c r="CE9" s="3" t="s">
        <v>35</v>
      </c>
      <c r="CF9" s="3" t="s">
        <v>36</v>
      </c>
      <c r="CG9" s="3" t="s">
        <v>37</v>
      </c>
      <c r="CH9" s="3" t="s">
        <v>38</v>
      </c>
      <c r="CI9" s="3" t="s">
        <v>39</v>
      </c>
      <c r="CJ9" s="3" t="s">
        <v>40</v>
      </c>
      <c r="CK9" s="3" t="s">
        <v>41</v>
      </c>
      <c r="CL9" s="3" t="s">
        <v>42</v>
      </c>
      <c r="CM9" s="3" t="s">
        <v>43</v>
      </c>
      <c r="CN9" s="3" t="s">
        <v>44</v>
      </c>
      <c r="CO9" s="3" t="s">
        <v>45</v>
      </c>
      <c r="CP9" s="3" t="s">
        <v>46</v>
      </c>
      <c r="CQ9" s="3" t="s">
        <v>47</v>
      </c>
      <c r="CR9" s="3" t="s">
        <v>48</v>
      </c>
      <c r="CS9" s="3" t="s">
        <v>49</v>
      </c>
      <c r="CT9" s="3" t="s">
        <v>50</v>
      </c>
      <c r="CU9" s="3" t="s">
        <v>51</v>
      </c>
      <c r="CV9" s="3" t="s">
        <v>52</v>
      </c>
      <c r="CW9" s="3" t="s">
        <v>53</v>
      </c>
      <c r="CX9" s="3" t="s">
        <v>54</v>
      </c>
      <c r="CY9" s="3" t="s">
        <v>55</v>
      </c>
      <c r="CZ9" s="3" t="s">
        <v>56</v>
      </c>
      <c r="DA9" s="3" t="s">
        <v>57</v>
      </c>
      <c r="DB9" s="3" t="s">
        <v>58</v>
      </c>
      <c r="DC9" s="3" t="s">
        <v>59</v>
      </c>
      <c r="DD9" s="3" t="s">
        <v>60</v>
      </c>
      <c r="DE9" s="3" t="s">
        <v>61</v>
      </c>
      <c r="DF9" s="3" t="s">
        <v>62</v>
      </c>
      <c r="DG9" s="3" t="s">
        <v>63</v>
      </c>
      <c r="DH9" s="3" t="s">
        <v>64</v>
      </c>
      <c r="DI9" s="3" t="s">
        <v>65</v>
      </c>
      <c r="DJ9" s="3" t="s">
        <v>66</v>
      </c>
    </row>
    <row r="10" spans="1:114" x14ac:dyDescent="0.25">
      <c r="A10" s="1" t="s">
        <v>67</v>
      </c>
      <c r="B10" s="1" t="s">
        <v>67</v>
      </c>
      <c r="C10" s="1" t="s">
        <v>67</v>
      </c>
      <c r="D10" s="1" t="s">
        <v>67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67</v>
      </c>
      <c r="L10" s="1" t="s">
        <v>68</v>
      </c>
      <c r="M10" s="1" t="s">
        <v>67</v>
      </c>
      <c r="N10" s="1" t="s">
        <v>68</v>
      </c>
      <c r="O10" s="1" t="s">
        <v>67</v>
      </c>
      <c r="P10" s="1" t="s">
        <v>67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67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68</v>
      </c>
      <c r="AW10" s="1" t="s">
        <v>68</v>
      </c>
      <c r="AX10" s="1" t="s">
        <v>68</v>
      </c>
      <c r="AY10" s="1" t="s">
        <v>68</v>
      </c>
      <c r="AZ10" s="1" t="s">
        <v>68</v>
      </c>
      <c r="BA10" s="1" t="s">
        <v>68</v>
      </c>
      <c r="BB10" s="1" t="s">
        <v>68</v>
      </c>
      <c r="BC10" s="1" t="s">
        <v>68</v>
      </c>
      <c r="BD10" s="1" t="s">
        <v>68</v>
      </c>
      <c r="BE10" s="2" t="s">
        <v>68</v>
      </c>
      <c r="BF10" s="2" t="s">
        <v>67</v>
      </c>
      <c r="BG10" s="2" t="s">
        <v>67</v>
      </c>
      <c r="BH10" s="3" t="s">
        <v>67</v>
      </c>
      <c r="BI10" s="3" t="s">
        <v>67</v>
      </c>
      <c r="BJ10" s="3" t="s">
        <v>67</v>
      </c>
      <c r="BK10" s="3" t="s">
        <v>68</v>
      </c>
      <c r="BL10" s="3" t="s">
        <v>68</v>
      </c>
      <c r="BM10" s="3" t="s">
        <v>68</v>
      </c>
      <c r="BN10" s="3" t="s">
        <v>68</v>
      </c>
      <c r="BO10" s="3" t="s">
        <v>68</v>
      </c>
      <c r="BP10" s="3" t="s">
        <v>68</v>
      </c>
      <c r="BQ10" s="3" t="s">
        <v>67</v>
      </c>
      <c r="BR10" s="3" t="s">
        <v>68</v>
      </c>
      <c r="BS10" s="3" t="s">
        <v>67</v>
      </c>
      <c r="BT10" s="3" t="s">
        <v>68</v>
      </c>
      <c r="BU10" s="3" t="s">
        <v>67</v>
      </c>
      <c r="BV10" s="3" t="s">
        <v>67</v>
      </c>
      <c r="BW10" s="3" t="s">
        <v>67</v>
      </c>
      <c r="BX10" s="3" t="s">
        <v>67</v>
      </c>
      <c r="BY10" s="3" t="s">
        <v>67</v>
      </c>
      <c r="BZ10" s="3" t="s">
        <v>67</v>
      </c>
      <c r="CA10" s="3" t="s">
        <v>67</v>
      </c>
      <c r="CB10" s="3" t="s">
        <v>67</v>
      </c>
      <c r="CC10" s="3" t="s">
        <v>67</v>
      </c>
      <c r="CD10" s="3" t="s">
        <v>67</v>
      </c>
      <c r="CE10" s="3" t="s">
        <v>67</v>
      </c>
      <c r="CF10" s="3" t="s">
        <v>67</v>
      </c>
      <c r="CG10" s="3" t="s">
        <v>67</v>
      </c>
      <c r="CH10" s="3" t="s">
        <v>67</v>
      </c>
      <c r="CI10" s="3" t="s">
        <v>67</v>
      </c>
      <c r="CJ10" s="3" t="s">
        <v>67</v>
      </c>
      <c r="CK10" s="3" t="s">
        <v>67</v>
      </c>
      <c r="CL10" s="3" t="s">
        <v>67</v>
      </c>
      <c r="CM10" s="3" t="s">
        <v>67</v>
      </c>
      <c r="CN10" s="3" t="s">
        <v>67</v>
      </c>
      <c r="CO10" s="3" t="s">
        <v>67</v>
      </c>
      <c r="CP10" s="3" t="s">
        <v>67</v>
      </c>
      <c r="CQ10" s="3" t="s">
        <v>68</v>
      </c>
      <c r="CR10" s="3" t="s">
        <v>68</v>
      </c>
      <c r="CS10" s="3" t="s">
        <v>68</v>
      </c>
      <c r="CT10" s="3" t="s">
        <v>68</v>
      </c>
      <c r="CU10" s="3" t="s">
        <v>68</v>
      </c>
      <c r="CV10" s="3" t="s">
        <v>68</v>
      </c>
      <c r="CW10" s="3" t="s">
        <v>68</v>
      </c>
      <c r="CX10" s="3" t="s">
        <v>68</v>
      </c>
      <c r="CY10" s="3" t="s">
        <v>68</v>
      </c>
      <c r="CZ10" s="3" t="s">
        <v>68</v>
      </c>
      <c r="DA10" s="3" t="s">
        <v>68</v>
      </c>
      <c r="DB10" s="3" t="s">
        <v>68</v>
      </c>
      <c r="DC10" s="3" t="s">
        <v>68</v>
      </c>
      <c r="DD10" s="3" t="s">
        <v>68</v>
      </c>
      <c r="DE10" s="3" t="s">
        <v>68</v>
      </c>
      <c r="DF10" s="3" t="s">
        <v>68</v>
      </c>
      <c r="DG10" s="3" t="s">
        <v>68</v>
      </c>
      <c r="DH10" s="3" t="s">
        <v>68</v>
      </c>
      <c r="DI10" s="3" t="s">
        <v>68</v>
      </c>
      <c r="DJ10" s="3" t="s">
        <v>68</v>
      </c>
    </row>
    <row r="11" spans="1:114" x14ac:dyDescent="0.25">
      <c r="A11" s="1" t="s">
        <v>9</v>
      </c>
      <c r="B11" s="1" t="s">
        <v>69</v>
      </c>
    </row>
    <row r="12" spans="1:114" x14ac:dyDescent="0.25">
      <c r="A12" s="1" t="s">
        <v>9</v>
      </c>
      <c r="B12" s="1" t="s">
        <v>70</v>
      </c>
    </row>
    <row r="13" spans="1:114" x14ac:dyDescent="0.25">
      <c r="A13" s="1">
        <v>1</v>
      </c>
      <c r="B13" s="1" t="s">
        <v>71</v>
      </c>
      <c r="C13" s="1">
        <v>1531.0000084713101</v>
      </c>
      <c r="D13" s="1">
        <v>0</v>
      </c>
      <c r="E13">
        <f t="shared" ref="E13:E27" si="0">(R13-S13*(1000-T13)/(1000-U13))*AK13</f>
        <v>16.705607280297222</v>
      </c>
      <c r="F13">
        <f t="shared" ref="F13:F27" si="1">IF(AV13&lt;&gt;0,1/(1/AV13-1/N13),0)</f>
        <v>0.46002396062741896</v>
      </c>
      <c r="G13">
        <f t="shared" ref="G13:G27" si="2">((AY13-AL13/2)*S13-E13)/(AY13+AL13/2)</f>
        <v>303.9989238074366</v>
      </c>
      <c r="H13">
        <f t="shared" ref="H13:H27" si="3">AL13*1000</f>
        <v>5.4969600538801258</v>
      </c>
      <c r="I13">
        <f t="shared" ref="I13:I27" si="4">(AQ13-AW13)</f>
        <v>0.93728165604098135</v>
      </c>
      <c r="J13">
        <f t="shared" ref="J13:J27" si="5">(P13+AP13*D13)</f>
        <v>11.71340274810791</v>
      </c>
      <c r="K13" s="1">
        <v>6</v>
      </c>
      <c r="L13">
        <f t="shared" ref="L13:L27" si="6">(K13*AE13+AF13)</f>
        <v>1.4200000166893005</v>
      </c>
      <c r="M13" s="1">
        <v>1</v>
      </c>
      <c r="N13">
        <f t="shared" ref="N13:N27" si="7">L13*(M13+1)*(M13+1)/(M13*M13+1)</f>
        <v>2.8400000333786011</v>
      </c>
      <c r="O13" s="1">
        <v>7.3223791122436523</v>
      </c>
      <c r="P13" s="1">
        <v>11.71340274810791</v>
      </c>
      <c r="Q13" s="1">
        <v>4.8675265312194824</v>
      </c>
      <c r="R13" s="1">
        <v>400.11740112304688</v>
      </c>
      <c r="S13" s="1">
        <v>377.58023071289062</v>
      </c>
      <c r="T13" s="1">
        <v>-6.421082466840744E-2</v>
      </c>
      <c r="U13" s="1">
        <v>6.4892745018005371</v>
      </c>
      <c r="V13" s="1">
        <v>-0.42725524306297302</v>
      </c>
      <c r="W13" s="1">
        <v>43.179271697998047</v>
      </c>
      <c r="X13" s="1">
        <v>500.00466918945312</v>
      </c>
      <c r="Y13" s="1">
        <v>1499.3948974609375</v>
      </c>
      <c r="Z13" s="1">
        <v>156.13839721679687</v>
      </c>
      <c r="AA13" s="1">
        <v>68.416572570800781</v>
      </c>
      <c r="AB13" s="1">
        <v>-0.61300015449523926</v>
      </c>
      <c r="AC13" s="1">
        <v>0.2596639096736908</v>
      </c>
      <c r="AD13" s="1">
        <v>1</v>
      </c>
      <c r="AE13" s="1">
        <v>-0.21956524252891541</v>
      </c>
      <c r="AF13" s="1">
        <v>2.737391471862793</v>
      </c>
      <c r="AG13" s="1">
        <v>1</v>
      </c>
      <c r="AH13" s="1">
        <v>0</v>
      </c>
      <c r="AI13" s="1">
        <v>0.15999999642372131</v>
      </c>
      <c r="AJ13" s="1">
        <v>111115</v>
      </c>
      <c r="AK13">
        <f t="shared" ref="AK13:AK27" si="8">X13*0.000001/(K13*0.0001)</f>
        <v>0.83334111531575505</v>
      </c>
      <c r="AL13">
        <f t="shared" ref="AL13:AL27" si="9">(U13-T13)/(1000-U13)*AK13</f>
        <v>5.4969600538801256E-3</v>
      </c>
      <c r="AM13">
        <f t="shared" ref="AM13:AM27" si="10">(P13+273.15)</f>
        <v>284.86340274810789</v>
      </c>
      <c r="AN13">
        <f t="shared" ref="AN13:AN27" si="11">(O13+273.15)</f>
        <v>280.47237911224363</v>
      </c>
      <c r="AO13">
        <f t="shared" ref="AO13:AO27" si="12">(Y13*AG13+Z13*AH13)*AI13</f>
        <v>239.90317823149599</v>
      </c>
      <c r="AP13">
        <f t="shared" ref="AP13:AP27" si="13">((AO13+0.00000010773*(AN13^4-AM13^4))-AL13*44100)/(L13*51.4+0.00000043092*AM13^3)</f>
        <v>-0.54552910868551696</v>
      </c>
      <c r="AQ13">
        <f t="shared" ref="AQ13:AQ27" si="14">0.61365*EXP(17.502*J13/(240.97+J13))</f>
        <v>1.3812555759252649</v>
      </c>
      <c r="AR13">
        <f t="shared" ref="AR13:AR27" si="15">AQ13*1000/AA13</f>
        <v>20.188903419502267</v>
      </c>
      <c r="AS13">
        <f t="shared" ref="AS13:AS27" si="16">(AR13-U13)</f>
        <v>13.69962891770173</v>
      </c>
      <c r="AT13">
        <f t="shared" ref="AT13:AT27" si="17">IF(D13,P13,(O13+P13)/2)</f>
        <v>9.5178909301757812</v>
      </c>
      <c r="AU13">
        <f t="shared" ref="AU13:AU27" si="18">0.61365*EXP(17.502*AT13/(240.97+AT13))</f>
        <v>1.1932731918635506</v>
      </c>
      <c r="AV13">
        <f t="shared" ref="AV13:AV27" si="19">IF(AS13&lt;&gt;0,(1000-(AR13+U13)/2)/AS13*AL13,0)</f>
        <v>0.39589653466454244</v>
      </c>
      <c r="AW13">
        <f t="shared" ref="AW13:AW27" si="20">U13*AA13/1000</f>
        <v>0.44397391988428353</v>
      </c>
      <c r="AX13">
        <f t="shared" ref="AX13:AX27" si="21">(AU13-AW13)</f>
        <v>0.74929927197926705</v>
      </c>
      <c r="AY13">
        <f t="shared" ref="AY13:AY27" si="22">1/(1.6/F13+1.37/N13)</f>
        <v>0.25249502563398896</v>
      </c>
      <c r="AZ13">
        <f t="shared" ref="AZ13:AZ27" si="23">G13*AA13*0.001</f>
        <v>20.798564432116823</v>
      </c>
      <c r="BA13">
        <f t="shared" ref="BA13:BA27" si="24">G13/S13</f>
        <v>0.80512404802939819</v>
      </c>
      <c r="BB13">
        <f t="shared" ref="BB13:BB27" si="25">(1-AL13*AA13/AQ13/F13)*100</f>
        <v>40.812581575973837</v>
      </c>
      <c r="BC13">
        <f t="shared" ref="BC13:BC27" si="26">(S13-E13/(N13/1.35))</f>
        <v>369.63918509199618</v>
      </c>
      <c r="BD13">
        <f t="shared" ref="BD13:BD27" si="27">E13*BB13/100/BC13</f>
        <v>1.8444986013418086E-2</v>
      </c>
    </row>
    <row r="14" spans="1:114" x14ac:dyDescent="0.25">
      <c r="A14" s="1">
        <v>2</v>
      </c>
      <c r="B14" s="1" t="s">
        <v>71</v>
      </c>
      <c r="C14" s="1">
        <v>1531.0000084713101</v>
      </c>
      <c r="D14" s="1">
        <v>0</v>
      </c>
      <c r="E14">
        <f t="shared" si="0"/>
        <v>16.705607280297222</v>
      </c>
      <c r="F14">
        <f t="shared" si="1"/>
        <v>0.46002396062741896</v>
      </c>
      <c r="G14">
        <f t="shared" si="2"/>
        <v>303.9989238074366</v>
      </c>
      <c r="H14">
        <f t="shared" si="3"/>
        <v>5.4969600538801258</v>
      </c>
      <c r="I14">
        <f t="shared" si="4"/>
        <v>0.93728165604098135</v>
      </c>
      <c r="J14">
        <f t="shared" si="5"/>
        <v>11.71340274810791</v>
      </c>
      <c r="K14" s="1">
        <v>6</v>
      </c>
      <c r="L14">
        <f t="shared" si="6"/>
        <v>1.4200000166893005</v>
      </c>
      <c r="M14" s="1">
        <v>1</v>
      </c>
      <c r="N14">
        <f t="shared" si="7"/>
        <v>2.8400000333786011</v>
      </c>
      <c r="O14" s="1">
        <v>7.3223791122436523</v>
      </c>
      <c r="P14" s="1">
        <v>11.71340274810791</v>
      </c>
      <c r="Q14" s="1">
        <v>4.8675265312194824</v>
      </c>
      <c r="R14" s="1">
        <v>400.11740112304688</v>
      </c>
      <c r="S14" s="1">
        <v>377.58023071289062</v>
      </c>
      <c r="T14" s="1">
        <v>-6.421082466840744E-2</v>
      </c>
      <c r="U14" s="1">
        <v>6.4892745018005371</v>
      </c>
      <c r="V14" s="1">
        <v>-0.42725524306297302</v>
      </c>
      <c r="W14" s="1">
        <v>43.179271697998047</v>
      </c>
      <c r="X14" s="1">
        <v>500.00466918945312</v>
      </c>
      <c r="Y14" s="1">
        <v>1499.3948974609375</v>
      </c>
      <c r="Z14" s="1">
        <v>156.13839721679687</v>
      </c>
      <c r="AA14" s="1">
        <v>68.416572570800781</v>
      </c>
      <c r="AB14" s="1">
        <v>-0.61300015449523926</v>
      </c>
      <c r="AC14" s="1">
        <v>0.2596639096736908</v>
      </c>
      <c r="AD14" s="1">
        <v>1</v>
      </c>
      <c r="AE14" s="1">
        <v>-0.21956524252891541</v>
      </c>
      <c r="AF14" s="1">
        <v>2.737391471862793</v>
      </c>
      <c r="AG14" s="1">
        <v>1</v>
      </c>
      <c r="AH14" s="1">
        <v>0</v>
      </c>
      <c r="AI14" s="1">
        <v>0.15999999642372131</v>
      </c>
      <c r="AJ14" s="1">
        <v>111115</v>
      </c>
      <c r="AK14">
        <f t="shared" si="8"/>
        <v>0.83334111531575505</v>
      </c>
      <c r="AL14">
        <f t="shared" si="9"/>
        <v>5.4969600538801256E-3</v>
      </c>
      <c r="AM14">
        <f t="shared" si="10"/>
        <v>284.86340274810789</v>
      </c>
      <c r="AN14">
        <f t="shared" si="11"/>
        <v>280.47237911224363</v>
      </c>
      <c r="AO14">
        <f t="shared" si="12"/>
        <v>239.90317823149599</v>
      </c>
      <c r="AP14">
        <f t="shared" si="13"/>
        <v>-0.54552910868551696</v>
      </c>
      <c r="AQ14">
        <f t="shared" si="14"/>
        <v>1.3812555759252649</v>
      </c>
      <c r="AR14">
        <f t="shared" si="15"/>
        <v>20.188903419502267</v>
      </c>
      <c r="AS14">
        <f t="shared" si="16"/>
        <v>13.69962891770173</v>
      </c>
      <c r="AT14">
        <f t="shared" si="17"/>
        <v>9.5178909301757812</v>
      </c>
      <c r="AU14">
        <f t="shared" si="18"/>
        <v>1.1932731918635506</v>
      </c>
      <c r="AV14">
        <f t="shared" si="19"/>
        <v>0.39589653466454244</v>
      </c>
      <c r="AW14">
        <f t="shared" si="20"/>
        <v>0.44397391988428353</v>
      </c>
      <c r="AX14">
        <f t="shared" si="21"/>
        <v>0.74929927197926705</v>
      </c>
      <c r="AY14">
        <f t="shared" si="22"/>
        <v>0.25249502563398896</v>
      </c>
      <c r="AZ14">
        <f t="shared" si="23"/>
        <v>20.798564432116823</v>
      </c>
      <c r="BA14">
        <f t="shared" si="24"/>
        <v>0.80512404802939819</v>
      </c>
      <c r="BB14">
        <f t="shared" si="25"/>
        <v>40.812581575973837</v>
      </c>
      <c r="BC14">
        <f t="shared" si="26"/>
        <v>369.63918509199618</v>
      </c>
      <c r="BD14">
        <f t="shared" si="27"/>
        <v>1.8444986013418086E-2</v>
      </c>
    </row>
    <row r="15" spans="1:114" x14ac:dyDescent="0.25">
      <c r="A15" s="1">
        <v>3</v>
      </c>
      <c r="B15" s="1" t="s">
        <v>71</v>
      </c>
      <c r="C15" s="1">
        <v>1531.5000084601343</v>
      </c>
      <c r="D15" s="1">
        <v>0</v>
      </c>
      <c r="E15">
        <f t="shared" si="0"/>
        <v>16.707449996771373</v>
      </c>
      <c r="F15">
        <f t="shared" si="1"/>
        <v>0.45932065235388009</v>
      </c>
      <c r="G15">
        <f t="shared" si="2"/>
        <v>303.88112080501594</v>
      </c>
      <c r="H15">
        <f t="shared" si="3"/>
        <v>5.4963394334105464</v>
      </c>
      <c r="I15">
        <f t="shared" si="4"/>
        <v>0.93840541767596042</v>
      </c>
      <c r="J15">
        <f t="shared" si="5"/>
        <v>11.725299835205078</v>
      </c>
      <c r="K15" s="1">
        <v>6</v>
      </c>
      <c r="L15">
        <f t="shared" si="6"/>
        <v>1.4200000166893005</v>
      </c>
      <c r="M15" s="1">
        <v>1</v>
      </c>
      <c r="N15">
        <f t="shared" si="7"/>
        <v>2.8400000333786011</v>
      </c>
      <c r="O15" s="1">
        <v>7.3235378265380859</v>
      </c>
      <c r="P15" s="1">
        <v>11.725299835205078</v>
      </c>
      <c r="Q15" s="1">
        <v>4.8687529563903809</v>
      </c>
      <c r="R15" s="1">
        <v>400.10635375976562</v>
      </c>
      <c r="S15" s="1">
        <v>377.56640625</v>
      </c>
      <c r="T15" s="1">
        <v>-6.4314872026443481E-2</v>
      </c>
      <c r="U15" s="1">
        <v>6.4887070655822754</v>
      </c>
      <c r="V15" s="1">
        <v>-0.42791455984115601</v>
      </c>
      <c r="W15" s="1">
        <v>43.172161102294922</v>
      </c>
      <c r="X15" s="1">
        <v>499.98385620117187</v>
      </c>
      <c r="Y15" s="1">
        <v>1499.3328857421875</v>
      </c>
      <c r="Z15" s="1">
        <v>156.03729248046875</v>
      </c>
      <c r="AA15" s="1">
        <v>68.416709899902344</v>
      </c>
      <c r="AB15" s="1">
        <v>-0.61300015449523926</v>
      </c>
      <c r="AC15" s="1">
        <v>0.2596639096736908</v>
      </c>
      <c r="AD15" s="1">
        <v>1</v>
      </c>
      <c r="AE15" s="1">
        <v>-0.21956524252891541</v>
      </c>
      <c r="AF15" s="1">
        <v>2.737391471862793</v>
      </c>
      <c r="AG15" s="1">
        <v>1</v>
      </c>
      <c r="AH15" s="1">
        <v>0</v>
      </c>
      <c r="AI15" s="1">
        <v>0.15999999642372131</v>
      </c>
      <c r="AJ15" s="1">
        <v>111115</v>
      </c>
      <c r="AK15">
        <f t="shared" si="8"/>
        <v>0.83330642700195301</v>
      </c>
      <c r="AL15">
        <f t="shared" si="9"/>
        <v>5.4963394334105464E-3</v>
      </c>
      <c r="AM15">
        <f t="shared" si="10"/>
        <v>284.87529983520506</v>
      </c>
      <c r="AN15">
        <f t="shared" si="11"/>
        <v>280.47353782653806</v>
      </c>
      <c r="AO15">
        <f t="shared" si="12"/>
        <v>239.89325635671776</v>
      </c>
      <c r="AP15">
        <f t="shared" si="13"/>
        <v>-0.54660650508309583</v>
      </c>
      <c r="AQ15">
        <f t="shared" si="14"/>
        <v>1.3823414066073496</v>
      </c>
      <c r="AR15">
        <f t="shared" si="15"/>
        <v>20.204733735805128</v>
      </c>
      <c r="AS15">
        <f t="shared" si="16"/>
        <v>13.716026670222853</v>
      </c>
      <c r="AT15">
        <f t="shared" si="17"/>
        <v>9.524418830871582</v>
      </c>
      <c r="AU15">
        <f t="shared" si="18"/>
        <v>1.193796882214301</v>
      </c>
      <c r="AV15">
        <f t="shared" si="19"/>
        <v>0.39537553098658401</v>
      </c>
      <c r="AW15">
        <f t="shared" si="20"/>
        <v>0.44393598893138914</v>
      </c>
      <c r="AX15">
        <f t="shared" si="21"/>
        <v>0.74986089328291183</v>
      </c>
      <c r="AY15">
        <f t="shared" si="22"/>
        <v>0.25215595409507185</v>
      </c>
      <c r="AZ15">
        <f t="shared" si="23"/>
        <v>20.790546486173952</v>
      </c>
      <c r="BA15">
        <f t="shared" si="24"/>
        <v>0.80484152131851894</v>
      </c>
      <c r="BB15">
        <f t="shared" si="25"/>
        <v>40.775085725549644</v>
      </c>
      <c r="BC15">
        <f t="shared" si="26"/>
        <v>369.62448468994677</v>
      </c>
      <c r="BD15">
        <f t="shared" si="27"/>
        <v>1.843080569852238E-2</v>
      </c>
    </row>
    <row r="16" spans="1:114" x14ac:dyDescent="0.25">
      <c r="A16" s="1">
        <v>4</v>
      </c>
      <c r="B16" s="1" t="s">
        <v>72</v>
      </c>
      <c r="C16" s="1">
        <v>1532.0000084489584</v>
      </c>
      <c r="D16" s="1">
        <v>0</v>
      </c>
      <c r="E16">
        <f t="shared" si="0"/>
        <v>16.694859020093585</v>
      </c>
      <c r="F16">
        <f t="shared" si="1"/>
        <v>0.45866348728999362</v>
      </c>
      <c r="G16">
        <f t="shared" si="2"/>
        <v>303.83097233198976</v>
      </c>
      <c r="H16">
        <f t="shared" si="3"/>
        <v>5.4943463383978628</v>
      </c>
      <c r="I16">
        <f t="shared" si="4"/>
        <v>0.93921527726873311</v>
      </c>
      <c r="J16">
        <f t="shared" si="5"/>
        <v>11.733151435852051</v>
      </c>
      <c r="K16" s="1">
        <v>6</v>
      </c>
      <c r="L16">
        <f t="shared" si="6"/>
        <v>1.4200000166893005</v>
      </c>
      <c r="M16" s="1">
        <v>1</v>
      </c>
      <c r="N16">
        <f t="shared" si="7"/>
        <v>2.8400000333786011</v>
      </c>
      <c r="O16" s="1">
        <v>7.323822021484375</v>
      </c>
      <c r="P16" s="1">
        <v>11.733151435852051</v>
      </c>
      <c r="Q16" s="1">
        <v>4.8696732521057129</v>
      </c>
      <c r="R16" s="1">
        <v>400.08062744140625</v>
      </c>
      <c r="S16" s="1">
        <v>377.55563354492187</v>
      </c>
      <c r="T16" s="1">
        <v>-6.361650675535202E-2</v>
      </c>
      <c r="U16" s="1">
        <v>6.4873666763305664</v>
      </c>
      <c r="V16" s="1">
        <v>-0.42325872182846069</v>
      </c>
      <c r="W16" s="1">
        <v>43.162296295166016</v>
      </c>
      <c r="X16" s="1">
        <v>499.95877075195312</v>
      </c>
      <c r="Y16" s="1">
        <v>1499.38720703125</v>
      </c>
      <c r="Z16" s="1">
        <v>155.94572448730469</v>
      </c>
      <c r="AA16" s="1">
        <v>68.416534423828125</v>
      </c>
      <c r="AB16" s="1">
        <v>-0.61300015449523926</v>
      </c>
      <c r="AC16" s="1">
        <v>0.2596639096736908</v>
      </c>
      <c r="AD16" s="1">
        <v>1</v>
      </c>
      <c r="AE16" s="1">
        <v>-0.21956524252891541</v>
      </c>
      <c r="AF16" s="1">
        <v>2.737391471862793</v>
      </c>
      <c r="AG16" s="1">
        <v>1</v>
      </c>
      <c r="AH16" s="1">
        <v>0</v>
      </c>
      <c r="AI16" s="1">
        <v>0.15999999642372131</v>
      </c>
      <c r="AJ16" s="1">
        <v>111115</v>
      </c>
      <c r="AK16">
        <f t="shared" si="8"/>
        <v>0.83326461791992179</v>
      </c>
      <c r="AL16">
        <f t="shared" si="9"/>
        <v>5.4943463383978625E-3</v>
      </c>
      <c r="AM16">
        <f t="shared" si="10"/>
        <v>284.88315143585203</v>
      </c>
      <c r="AN16">
        <f t="shared" si="11"/>
        <v>280.47382202148435</v>
      </c>
      <c r="AO16">
        <f t="shared" si="12"/>
        <v>239.90194776277349</v>
      </c>
      <c r="AP16">
        <f t="shared" si="13"/>
        <v>-0.54634712715341638</v>
      </c>
      <c r="AQ16">
        <f t="shared" si="14"/>
        <v>1.3830584227998988</v>
      </c>
      <c r="AR16">
        <f t="shared" si="15"/>
        <v>20.215265716794434</v>
      </c>
      <c r="AS16">
        <f t="shared" si="16"/>
        <v>13.727899040463868</v>
      </c>
      <c r="AT16">
        <f t="shared" si="17"/>
        <v>9.5284867286682129</v>
      </c>
      <c r="AU16">
        <f t="shared" si="18"/>
        <v>1.1941233252004506</v>
      </c>
      <c r="AV16">
        <f t="shared" si="19"/>
        <v>0.39488850895259148</v>
      </c>
      <c r="AW16">
        <f t="shared" si="20"/>
        <v>0.44384314553116566</v>
      </c>
      <c r="AX16">
        <f t="shared" si="21"/>
        <v>0.75028017966928495</v>
      </c>
      <c r="AY16">
        <f t="shared" si="22"/>
        <v>0.25183901446471962</v>
      </c>
      <c r="AZ16">
        <f t="shared" si="23"/>
        <v>20.787062177576747</v>
      </c>
      <c r="BA16">
        <f t="shared" si="24"/>
        <v>0.80473166160779774</v>
      </c>
      <c r="BB16">
        <f t="shared" si="25"/>
        <v>40.742625021420849</v>
      </c>
      <c r="BC16">
        <f t="shared" si="26"/>
        <v>369.61969713216274</v>
      </c>
      <c r="BD16">
        <f t="shared" si="27"/>
        <v>1.840249278159941E-2</v>
      </c>
    </row>
    <row r="17" spans="1:114" x14ac:dyDescent="0.25">
      <c r="A17" s="1">
        <v>5</v>
      </c>
      <c r="B17" s="1" t="s">
        <v>72</v>
      </c>
      <c r="C17" s="1">
        <v>1532.5000084377825</v>
      </c>
      <c r="D17" s="1">
        <v>0</v>
      </c>
      <c r="E17">
        <f t="shared" si="0"/>
        <v>16.676911980408967</v>
      </c>
      <c r="F17">
        <f t="shared" si="1"/>
        <v>0.45829739031793704</v>
      </c>
      <c r="G17">
        <f t="shared" si="2"/>
        <v>303.84511339825184</v>
      </c>
      <c r="H17">
        <f t="shared" si="3"/>
        <v>5.4944564548609502</v>
      </c>
      <c r="I17">
        <f t="shared" si="4"/>
        <v>0.93986778563454609</v>
      </c>
      <c r="J17">
        <f t="shared" si="5"/>
        <v>11.740189552307129</v>
      </c>
      <c r="K17" s="1">
        <v>6</v>
      </c>
      <c r="L17">
        <f t="shared" si="6"/>
        <v>1.4200000166893005</v>
      </c>
      <c r="M17" s="1">
        <v>1</v>
      </c>
      <c r="N17">
        <f t="shared" si="7"/>
        <v>2.8400000333786011</v>
      </c>
      <c r="O17" s="1">
        <v>7.3243532180786133</v>
      </c>
      <c r="P17" s="1">
        <v>11.740189552307129</v>
      </c>
      <c r="Q17" s="1">
        <v>4.8709864616394043</v>
      </c>
      <c r="R17" s="1">
        <v>400.05398559570312</v>
      </c>
      <c r="S17" s="1">
        <v>377.55044555664062</v>
      </c>
      <c r="T17" s="1">
        <v>-6.3853710889816284E-2</v>
      </c>
      <c r="U17" s="1">
        <v>6.487281322479248</v>
      </c>
      <c r="V17" s="1">
        <v>-0.42481791973114014</v>
      </c>
      <c r="W17" s="1">
        <v>43.159801483154297</v>
      </c>
      <c r="X17" s="1">
        <v>499.95724487304687</v>
      </c>
      <c r="Y17" s="1">
        <v>1499.4556884765625</v>
      </c>
      <c r="Z17" s="1">
        <v>155.764404296875</v>
      </c>
      <c r="AA17" s="1">
        <v>68.415969848632812</v>
      </c>
      <c r="AB17" s="1">
        <v>-0.61300015449523926</v>
      </c>
      <c r="AC17" s="1">
        <v>0.2596639096736908</v>
      </c>
      <c r="AD17" s="1">
        <v>1</v>
      </c>
      <c r="AE17" s="1">
        <v>-0.21956524252891541</v>
      </c>
      <c r="AF17" s="1">
        <v>2.737391471862793</v>
      </c>
      <c r="AG17" s="1">
        <v>1</v>
      </c>
      <c r="AH17" s="1">
        <v>0</v>
      </c>
      <c r="AI17" s="1">
        <v>0.15999999642372131</v>
      </c>
      <c r="AJ17" s="1">
        <v>111115</v>
      </c>
      <c r="AK17">
        <f t="shared" si="8"/>
        <v>0.8332620747884113</v>
      </c>
      <c r="AL17">
        <f t="shared" si="9"/>
        <v>5.4944564548609501E-3</v>
      </c>
      <c r="AM17">
        <f t="shared" si="10"/>
        <v>284.89018955230711</v>
      </c>
      <c r="AN17">
        <f t="shared" si="11"/>
        <v>280.47435321807859</v>
      </c>
      <c r="AO17">
        <f t="shared" si="12"/>
        <v>239.91290479377858</v>
      </c>
      <c r="AP17">
        <f t="shared" si="13"/>
        <v>-0.54705319491838977</v>
      </c>
      <c r="AQ17">
        <f t="shared" si="14"/>
        <v>1.3837014289928851</v>
      </c>
      <c r="AR17">
        <f t="shared" si="15"/>
        <v>20.224831016124757</v>
      </c>
      <c r="AS17">
        <f t="shared" si="16"/>
        <v>13.737549693645509</v>
      </c>
      <c r="AT17">
        <f t="shared" si="17"/>
        <v>9.5322713851928711</v>
      </c>
      <c r="AU17">
        <f t="shared" si="18"/>
        <v>1.1944271091132745</v>
      </c>
      <c r="AV17">
        <f t="shared" si="19"/>
        <v>0.39461711198305144</v>
      </c>
      <c r="AW17">
        <f t="shared" si="20"/>
        <v>0.44383364335833903</v>
      </c>
      <c r="AX17">
        <f t="shared" si="21"/>
        <v>0.75059346575493557</v>
      </c>
      <c r="AY17">
        <f t="shared" si="22"/>
        <v>0.25166240420917024</v>
      </c>
      <c r="AZ17">
        <f t="shared" si="23"/>
        <v>20.787858116909213</v>
      </c>
      <c r="BA17">
        <f t="shared" si="24"/>
        <v>0.80478017434273852</v>
      </c>
      <c r="BB17">
        <f t="shared" si="25"/>
        <v>40.722149116671133</v>
      </c>
      <c r="BC17">
        <f t="shared" si="26"/>
        <v>369.62304030701159</v>
      </c>
      <c r="BD17">
        <f t="shared" si="27"/>
        <v>1.8373305297952516E-2</v>
      </c>
    </row>
    <row r="18" spans="1:114" x14ac:dyDescent="0.25">
      <c r="A18" s="1">
        <v>6</v>
      </c>
      <c r="B18" s="1" t="s">
        <v>73</v>
      </c>
      <c r="C18" s="1">
        <v>1533.0000084266067</v>
      </c>
      <c r="D18" s="1">
        <v>0</v>
      </c>
      <c r="E18">
        <f t="shared" si="0"/>
        <v>16.672644221270339</v>
      </c>
      <c r="F18">
        <f t="shared" si="1"/>
        <v>0.45792743768616551</v>
      </c>
      <c r="G18">
        <f t="shared" si="2"/>
        <v>303.7779643595818</v>
      </c>
      <c r="H18">
        <f t="shared" si="3"/>
        <v>5.4953906957784451</v>
      </c>
      <c r="I18">
        <f t="shared" si="4"/>
        <v>0.94067221800729528</v>
      </c>
      <c r="J18">
        <f t="shared" si="5"/>
        <v>11.749544143676758</v>
      </c>
      <c r="K18" s="1">
        <v>6</v>
      </c>
      <c r="L18">
        <f t="shared" si="6"/>
        <v>1.4200000166893005</v>
      </c>
      <c r="M18" s="1">
        <v>1</v>
      </c>
      <c r="N18">
        <f t="shared" si="7"/>
        <v>2.8400000333786011</v>
      </c>
      <c r="O18" s="1">
        <v>7.3248424530029297</v>
      </c>
      <c r="P18" s="1">
        <v>11.749544143676758</v>
      </c>
      <c r="Q18" s="1">
        <v>4.8728060722351074</v>
      </c>
      <c r="R18" s="1">
        <v>400.01809692382813</v>
      </c>
      <c r="S18" s="1">
        <v>377.51882934570312</v>
      </c>
      <c r="T18" s="1">
        <v>-6.4387314021587372E-2</v>
      </c>
      <c r="U18" s="1">
        <v>6.4880414009094238</v>
      </c>
      <c r="V18" s="1">
        <v>-0.42835229635238647</v>
      </c>
      <c r="W18" s="1">
        <v>43.163280487060547</v>
      </c>
      <c r="X18" s="1">
        <v>499.94314575195312</v>
      </c>
      <c r="Y18" s="1">
        <v>1499.518310546875</v>
      </c>
      <c r="Z18" s="1">
        <v>155.51792907714844</v>
      </c>
      <c r="AA18" s="1">
        <v>68.415756225585937</v>
      </c>
      <c r="AB18" s="1">
        <v>-0.61300015449523926</v>
      </c>
      <c r="AC18" s="1">
        <v>0.2596639096736908</v>
      </c>
      <c r="AD18" s="1">
        <v>1</v>
      </c>
      <c r="AE18" s="1">
        <v>-0.21956524252891541</v>
      </c>
      <c r="AF18" s="1">
        <v>2.737391471862793</v>
      </c>
      <c r="AG18" s="1">
        <v>1</v>
      </c>
      <c r="AH18" s="1">
        <v>0</v>
      </c>
      <c r="AI18" s="1">
        <v>0.15999999642372131</v>
      </c>
      <c r="AJ18" s="1">
        <v>111115</v>
      </c>
      <c r="AK18">
        <f t="shared" si="8"/>
        <v>0.83323857625325515</v>
      </c>
      <c r="AL18">
        <f t="shared" si="9"/>
        <v>5.4953906957784454E-3</v>
      </c>
      <c r="AM18">
        <f t="shared" si="10"/>
        <v>284.89954414367674</v>
      </c>
      <c r="AN18">
        <f t="shared" si="11"/>
        <v>280.47484245300291</v>
      </c>
      <c r="AO18">
        <f t="shared" si="12"/>
        <v>239.92292432480463</v>
      </c>
      <c r="AP18">
        <f t="shared" si="13"/>
        <v>-0.548490212840264</v>
      </c>
      <c r="AQ18">
        <f t="shared" si="14"/>
        <v>1.3845564768734235</v>
      </c>
      <c r="AR18">
        <f t="shared" si="15"/>
        <v>20.23739198771921</v>
      </c>
      <c r="AS18">
        <f t="shared" si="16"/>
        <v>13.749350586809786</v>
      </c>
      <c r="AT18">
        <f t="shared" si="17"/>
        <v>9.5371932983398437</v>
      </c>
      <c r="AU18">
        <f t="shared" si="18"/>
        <v>1.1948222793413452</v>
      </c>
      <c r="AV18">
        <f t="shared" si="19"/>
        <v>0.39434279550538576</v>
      </c>
      <c r="AW18">
        <f t="shared" si="20"/>
        <v>0.4438842588661282</v>
      </c>
      <c r="AX18">
        <f t="shared" si="21"/>
        <v>0.75093802047521696</v>
      </c>
      <c r="AY18">
        <f t="shared" si="22"/>
        <v>0.25148389912915264</v>
      </c>
      <c r="AZ18">
        <f t="shared" si="23"/>
        <v>20.783199156329882</v>
      </c>
      <c r="BA18">
        <f t="shared" si="24"/>
        <v>0.8046697031935458</v>
      </c>
      <c r="BB18">
        <f t="shared" si="25"/>
        <v>40.701000725935835</v>
      </c>
      <c r="BC18">
        <f t="shared" si="26"/>
        <v>369.5934527843732</v>
      </c>
      <c r="BD18">
        <f t="shared" si="27"/>
        <v>1.8360533701041949E-2</v>
      </c>
    </row>
    <row r="19" spans="1:114" x14ac:dyDescent="0.25">
      <c r="A19" s="1">
        <v>7</v>
      </c>
      <c r="B19" s="1" t="s">
        <v>73</v>
      </c>
      <c r="C19" s="1">
        <v>1533.5000084154308</v>
      </c>
      <c r="D19" s="1">
        <v>0</v>
      </c>
      <c r="E19">
        <f t="shared" si="0"/>
        <v>16.621065637697104</v>
      </c>
      <c r="F19">
        <f t="shared" si="1"/>
        <v>0.45764126912388764</v>
      </c>
      <c r="G19">
        <f t="shared" si="2"/>
        <v>303.94801825911691</v>
      </c>
      <c r="H19">
        <f t="shared" si="3"/>
        <v>5.4957199475822103</v>
      </c>
      <c r="I19">
        <f t="shared" si="4"/>
        <v>0.94123131575209618</v>
      </c>
      <c r="J19">
        <f t="shared" si="5"/>
        <v>11.755688667297363</v>
      </c>
      <c r="K19" s="1">
        <v>6</v>
      </c>
      <c r="L19">
        <f t="shared" si="6"/>
        <v>1.4200000166893005</v>
      </c>
      <c r="M19" s="1">
        <v>1</v>
      </c>
      <c r="N19">
        <f t="shared" si="7"/>
        <v>2.8400000333786011</v>
      </c>
      <c r="O19" s="1">
        <v>7.3262653350830078</v>
      </c>
      <c r="P19" s="1">
        <v>11.755688667297363</v>
      </c>
      <c r="Q19" s="1">
        <v>4.8743882179260254</v>
      </c>
      <c r="R19" s="1">
        <v>399.96490478515625</v>
      </c>
      <c r="S19" s="1">
        <v>377.52658081054687</v>
      </c>
      <c r="T19" s="1">
        <v>-6.4960785210132599E-2</v>
      </c>
      <c r="U19" s="1">
        <v>6.4880814552307129</v>
      </c>
      <c r="V19" s="1">
        <v>-0.43212544918060303</v>
      </c>
      <c r="W19" s="1">
        <v>43.159347534179688</v>
      </c>
      <c r="X19" s="1">
        <v>499.92626953125</v>
      </c>
      <c r="Y19" s="1">
        <v>1499.5299072265625</v>
      </c>
      <c r="Z19" s="1">
        <v>155.35115051269531</v>
      </c>
      <c r="AA19" s="1">
        <v>68.415763854980469</v>
      </c>
      <c r="AB19" s="1">
        <v>-0.61300015449523926</v>
      </c>
      <c r="AC19" s="1">
        <v>0.2596639096736908</v>
      </c>
      <c r="AD19" s="1">
        <v>1</v>
      </c>
      <c r="AE19" s="1">
        <v>-0.21956524252891541</v>
      </c>
      <c r="AF19" s="1">
        <v>2.737391471862793</v>
      </c>
      <c r="AG19" s="1">
        <v>1</v>
      </c>
      <c r="AH19" s="1">
        <v>0</v>
      </c>
      <c r="AI19" s="1">
        <v>0.15999999642372131</v>
      </c>
      <c r="AJ19" s="1">
        <v>111115</v>
      </c>
      <c r="AK19">
        <f t="shared" si="8"/>
        <v>0.83321044921874998</v>
      </c>
      <c r="AL19">
        <f t="shared" si="9"/>
        <v>5.4957199475822102E-3</v>
      </c>
      <c r="AM19">
        <f t="shared" si="10"/>
        <v>284.90568866729734</v>
      </c>
      <c r="AN19">
        <f t="shared" si="11"/>
        <v>280.47626533508299</v>
      </c>
      <c r="AO19">
        <f t="shared" si="12"/>
        <v>239.92477979351315</v>
      </c>
      <c r="AP19">
        <f t="shared" si="13"/>
        <v>-0.54921367530766363</v>
      </c>
      <c r="AQ19">
        <f t="shared" si="14"/>
        <v>1.3851183644650387</v>
      </c>
      <c r="AR19">
        <f t="shared" si="15"/>
        <v>20.245602569037253</v>
      </c>
      <c r="AS19">
        <f t="shared" si="16"/>
        <v>13.75752111380654</v>
      </c>
      <c r="AT19">
        <f t="shared" si="17"/>
        <v>9.5409770011901855</v>
      </c>
      <c r="AU19">
        <f t="shared" si="18"/>
        <v>1.1951261433396128</v>
      </c>
      <c r="AV19">
        <f t="shared" si="19"/>
        <v>0.39413056192647722</v>
      </c>
      <c r="AW19">
        <f t="shared" si="20"/>
        <v>0.44388704871294249</v>
      </c>
      <c r="AX19">
        <f t="shared" si="21"/>
        <v>0.75123909462667027</v>
      </c>
      <c r="AY19">
        <f t="shared" si="22"/>
        <v>0.25134579652475914</v>
      </c>
      <c r="AZ19">
        <f t="shared" si="23"/>
        <v>20.794835841405035</v>
      </c>
      <c r="BA19">
        <f t="shared" si="24"/>
        <v>0.80510362371450162</v>
      </c>
      <c r="BB19">
        <f t="shared" si="25"/>
        <v>40.684430401766278</v>
      </c>
      <c r="BC19">
        <f t="shared" si="26"/>
        <v>369.62572223759918</v>
      </c>
      <c r="BD19">
        <f t="shared" si="27"/>
        <v>1.8294684256454332E-2</v>
      </c>
    </row>
    <row r="20" spans="1:114" x14ac:dyDescent="0.25">
      <c r="A20" s="1">
        <v>8</v>
      </c>
      <c r="B20" s="1" t="s">
        <v>74</v>
      </c>
      <c r="C20" s="1">
        <v>1534.0000084042549</v>
      </c>
      <c r="D20" s="1">
        <v>0</v>
      </c>
      <c r="E20">
        <f t="shared" si="0"/>
        <v>16.610053163426162</v>
      </c>
      <c r="F20">
        <f t="shared" si="1"/>
        <v>0.45742272592545824</v>
      </c>
      <c r="G20">
        <f t="shared" si="2"/>
        <v>303.91842309447213</v>
      </c>
      <c r="H20">
        <f t="shared" si="3"/>
        <v>5.4946730047934711</v>
      </c>
      <c r="I20">
        <f t="shared" si="4"/>
        <v>0.94144090497841315</v>
      </c>
      <c r="J20">
        <f t="shared" si="5"/>
        <v>11.75743293762207</v>
      </c>
      <c r="K20" s="1">
        <v>6</v>
      </c>
      <c r="L20">
        <f t="shared" si="6"/>
        <v>1.4200000166893005</v>
      </c>
      <c r="M20" s="1">
        <v>1</v>
      </c>
      <c r="N20">
        <f t="shared" si="7"/>
        <v>2.8400000333786011</v>
      </c>
      <c r="O20" s="1">
        <v>7.3274846076965332</v>
      </c>
      <c r="P20" s="1">
        <v>11.75743293762207</v>
      </c>
      <c r="Q20" s="1">
        <v>4.8758034706115723</v>
      </c>
      <c r="R20" s="1">
        <v>399.9071044921875</v>
      </c>
      <c r="S20" s="1">
        <v>377.4818115234375</v>
      </c>
      <c r="T20" s="1">
        <v>-6.474468857049942E-2</v>
      </c>
      <c r="U20" s="1">
        <v>6.4873332977294922</v>
      </c>
      <c r="V20" s="1">
        <v>-0.43065312504768372</v>
      </c>
      <c r="W20" s="1">
        <v>43.150882720947266</v>
      </c>
      <c r="X20" s="1">
        <v>499.90496826171875</v>
      </c>
      <c r="Y20" s="1">
        <v>1499.514892578125</v>
      </c>
      <c r="Z20" s="1">
        <v>155.2518310546875</v>
      </c>
      <c r="AA20" s="1">
        <v>68.415939331054687</v>
      </c>
      <c r="AB20" s="1">
        <v>-0.61300015449523926</v>
      </c>
      <c r="AC20" s="1">
        <v>0.2596639096736908</v>
      </c>
      <c r="AD20" s="1">
        <v>1</v>
      </c>
      <c r="AE20" s="1">
        <v>-0.21956524252891541</v>
      </c>
      <c r="AF20" s="1">
        <v>2.737391471862793</v>
      </c>
      <c r="AG20" s="1">
        <v>1</v>
      </c>
      <c r="AH20" s="1">
        <v>0</v>
      </c>
      <c r="AI20" s="1">
        <v>0.15999999642372131</v>
      </c>
      <c r="AJ20" s="1">
        <v>111115</v>
      </c>
      <c r="AK20">
        <f t="shared" si="8"/>
        <v>0.83317494710286455</v>
      </c>
      <c r="AL20">
        <f t="shared" si="9"/>
        <v>5.4946730047934714E-3</v>
      </c>
      <c r="AM20">
        <f t="shared" si="10"/>
        <v>284.90743293762205</v>
      </c>
      <c r="AN20">
        <f t="shared" si="11"/>
        <v>280.47748460769651</v>
      </c>
      <c r="AO20">
        <f t="shared" si="12"/>
        <v>239.92237744981685</v>
      </c>
      <c r="AP20">
        <f t="shared" si="13"/>
        <v>-0.54875464282706754</v>
      </c>
      <c r="AQ20">
        <f t="shared" si="14"/>
        <v>1.3852779062962051</v>
      </c>
      <c r="AR20">
        <f t="shared" si="15"/>
        <v>20.247882581762838</v>
      </c>
      <c r="AS20">
        <f t="shared" si="16"/>
        <v>13.760549284033345</v>
      </c>
      <c r="AT20">
        <f t="shared" si="17"/>
        <v>9.5424587726593018</v>
      </c>
      <c r="AU20">
        <f t="shared" si="18"/>
        <v>1.1952451609334089</v>
      </c>
      <c r="AV20">
        <f t="shared" si="19"/>
        <v>0.39396845710211897</v>
      </c>
      <c r="AW20">
        <f t="shared" si="20"/>
        <v>0.44383700131779186</v>
      </c>
      <c r="AX20">
        <f t="shared" si="21"/>
        <v>0.75140815961561702</v>
      </c>
      <c r="AY20">
        <f t="shared" si="22"/>
        <v>0.25124031526335133</v>
      </c>
      <c r="AZ20">
        <f t="shared" si="23"/>
        <v>20.792864396021216</v>
      </c>
      <c r="BA20">
        <f t="shared" si="24"/>
        <v>0.8051207073207608</v>
      </c>
      <c r="BB20">
        <f t="shared" si="25"/>
        <v>40.674077407735965</v>
      </c>
      <c r="BC20">
        <f t="shared" si="26"/>
        <v>369.58618775333878</v>
      </c>
      <c r="BD20">
        <f t="shared" si="27"/>
        <v>1.8279865712046001E-2</v>
      </c>
    </row>
    <row r="21" spans="1:114" x14ac:dyDescent="0.25">
      <c r="A21" s="1">
        <v>9</v>
      </c>
      <c r="B21" s="1" t="s">
        <v>74</v>
      </c>
      <c r="C21" s="1">
        <v>1534.500008393079</v>
      </c>
      <c r="D21" s="1">
        <v>0</v>
      </c>
      <c r="E21">
        <f t="shared" si="0"/>
        <v>16.597887584821478</v>
      </c>
      <c r="F21">
        <f t="shared" si="1"/>
        <v>0.45762461757468637</v>
      </c>
      <c r="G21">
        <f t="shared" si="2"/>
        <v>303.95979332485541</v>
      </c>
      <c r="H21">
        <f t="shared" si="3"/>
        <v>5.4949607882413254</v>
      </c>
      <c r="I21">
        <f t="shared" si="4"/>
        <v>0.94112601067064094</v>
      </c>
      <c r="J21">
        <f t="shared" si="5"/>
        <v>11.754522323608398</v>
      </c>
      <c r="K21" s="1">
        <v>6</v>
      </c>
      <c r="L21">
        <f t="shared" si="6"/>
        <v>1.4200000166893005</v>
      </c>
      <c r="M21" s="1">
        <v>1</v>
      </c>
      <c r="N21">
        <f t="shared" si="7"/>
        <v>2.8400000333786011</v>
      </c>
      <c r="O21" s="1">
        <v>7.3288917541503906</v>
      </c>
      <c r="P21" s="1">
        <v>11.754522323608398</v>
      </c>
      <c r="Q21" s="1">
        <v>4.8771543502807617</v>
      </c>
      <c r="R21" s="1">
        <v>399.85760498046875</v>
      </c>
      <c r="S21" s="1">
        <v>377.44671630859375</v>
      </c>
      <c r="T21" s="1">
        <v>-6.4404204487800598E-2</v>
      </c>
      <c r="U21" s="1">
        <v>6.4880990982055664</v>
      </c>
      <c r="V21" s="1">
        <v>-0.42834356427192688</v>
      </c>
      <c r="W21" s="1">
        <v>43.151462554931641</v>
      </c>
      <c r="X21" s="1">
        <v>499.8983154296875</v>
      </c>
      <c r="Y21" s="1">
        <v>1499.5467529296875</v>
      </c>
      <c r="Z21" s="1">
        <v>155.23753356933594</v>
      </c>
      <c r="AA21" s="1">
        <v>68.415367126464844</v>
      </c>
      <c r="AB21" s="1">
        <v>-0.61300015449523926</v>
      </c>
      <c r="AC21" s="1">
        <v>0.2596639096736908</v>
      </c>
      <c r="AD21" s="1">
        <v>1</v>
      </c>
      <c r="AE21" s="1">
        <v>-0.21956524252891541</v>
      </c>
      <c r="AF21" s="1">
        <v>2.737391471862793</v>
      </c>
      <c r="AG21" s="1">
        <v>1</v>
      </c>
      <c r="AH21" s="1">
        <v>0</v>
      </c>
      <c r="AI21" s="1">
        <v>0.15999999642372131</v>
      </c>
      <c r="AJ21" s="1">
        <v>111115</v>
      </c>
      <c r="AK21">
        <f t="shared" si="8"/>
        <v>0.83316385904947909</v>
      </c>
      <c r="AL21">
        <f t="shared" si="9"/>
        <v>5.4949607882413256E-3</v>
      </c>
      <c r="AM21">
        <f t="shared" si="10"/>
        <v>284.90452232360838</v>
      </c>
      <c r="AN21">
        <f t="shared" si="11"/>
        <v>280.47889175415037</v>
      </c>
      <c r="AO21">
        <f t="shared" si="12"/>
        <v>239.92747510595291</v>
      </c>
      <c r="AP21">
        <f t="shared" si="13"/>
        <v>-0.54833725220542184</v>
      </c>
      <c r="AQ21">
        <f t="shared" si="14"/>
        <v>1.3850116924272602</v>
      </c>
      <c r="AR21">
        <f t="shared" si="15"/>
        <v>20.244160787255378</v>
      </c>
      <c r="AS21">
        <f t="shared" si="16"/>
        <v>13.756061689049812</v>
      </c>
      <c r="AT21">
        <f t="shared" si="17"/>
        <v>9.5417070388793945</v>
      </c>
      <c r="AU21">
        <f t="shared" si="18"/>
        <v>1.1951847795037867</v>
      </c>
      <c r="AV21">
        <f t="shared" si="19"/>
        <v>0.39411821136504144</v>
      </c>
      <c r="AW21">
        <f t="shared" si="20"/>
        <v>0.4438856817566193</v>
      </c>
      <c r="AX21">
        <f t="shared" si="21"/>
        <v>0.75129909774716741</v>
      </c>
      <c r="AY21">
        <f t="shared" si="22"/>
        <v>0.25133775997877505</v>
      </c>
      <c r="AZ21">
        <f t="shared" si="23"/>
        <v>20.795520852004362</v>
      </c>
      <c r="BA21">
        <f t="shared" si="24"/>
        <v>0.80530517339656305</v>
      </c>
      <c r="BB21">
        <f t="shared" si="25"/>
        <v>40.686242028955618</v>
      </c>
      <c r="BC21">
        <f t="shared" si="26"/>
        <v>369.55687547191872</v>
      </c>
      <c r="BD21">
        <f t="shared" si="27"/>
        <v>1.8273389463613385E-2</v>
      </c>
    </row>
    <row r="22" spans="1:114" x14ac:dyDescent="0.25">
      <c r="A22" s="1">
        <v>10</v>
      </c>
      <c r="B22" s="1" t="s">
        <v>75</v>
      </c>
      <c r="C22" s="1">
        <v>1535.0000083819032</v>
      </c>
      <c r="D22" s="1">
        <v>0</v>
      </c>
      <c r="E22">
        <f t="shared" si="0"/>
        <v>16.577070710898337</v>
      </c>
      <c r="F22">
        <f t="shared" si="1"/>
        <v>0.45769460706424647</v>
      </c>
      <c r="G22">
        <f t="shared" si="2"/>
        <v>304.05877820068224</v>
      </c>
      <c r="H22">
        <f t="shared" si="3"/>
        <v>5.4929244037479439</v>
      </c>
      <c r="I22">
        <f t="shared" si="4"/>
        <v>0.94065861334933032</v>
      </c>
      <c r="J22">
        <f t="shared" si="5"/>
        <v>11.748496055603027</v>
      </c>
      <c r="K22" s="1">
        <v>6</v>
      </c>
      <c r="L22">
        <f t="shared" si="6"/>
        <v>1.4200000166893005</v>
      </c>
      <c r="M22" s="1">
        <v>1</v>
      </c>
      <c r="N22">
        <f t="shared" si="7"/>
        <v>2.8400000333786011</v>
      </c>
      <c r="O22" s="1">
        <v>7.330319881439209</v>
      </c>
      <c r="P22" s="1">
        <v>11.748496055603027</v>
      </c>
      <c r="Q22" s="1">
        <v>4.8779783248901367</v>
      </c>
      <c r="R22" s="1">
        <v>399.83642578125</v>
      </c>
      <c r="S22" s="1">
        <v>377.45138549804687</v>
      </c>
      <c r="T22" s="1">
        <v>-6.3220731914043427E-2</v>
      </c>
      <c r="U22" s="1">
        <v>6.4868707656860352</v>
      </c>
      <c r="V22" s="1">
        <v>-0.42043179273605347</v>
      </c>
      <c r="W22" s="1">
        <v>43.139118194580078</v>
      </c>
      <c r="X22" s="1">
        <v>499.89767456054687</v>
      </c>
      <c r="Y22" s="1">
        <v>1499.521240234375</v>
      </c>
      <c r="Z22" s="1">
        <v>155.06085205078125</v>
      </c>
      <c r="AA22" s="1">
        <v>68.415428161621094</v>
      </c>
      <c r="AB22" s="1">
        <v>-0.61300015449523926</v>
      </c>
      <c r="AC22" s="1">
        <v>0.2596639096736908</v>
      </c>
      <c r="AD22" s="1">
        <v>1</v>
      </c>
      <c r="AE22" s="1">
        <v>-0.21956524252891541</v>
      </c>
      <c r="AF22" s="1">
        <v>2.737391471862793</v>
      </c>
      <c r="AG22" s="1">
        <v>1</v>
      </c>
      <c r="AH22" s="1">
        <v>0</v>
      </c>
      <c r="AI22" s="1">
        <v>0.15999999642372131</v>
      </c>
      <c r="AJ22" s="1">
        <v>111115</v>
      </c>
      <c r="AK22">
        <f t="shared" si="8"/>
        <v>0.83316279093424472</v>
      </c>
      <c r="AL22">
        <f t="shared" si="9"/>
        <v>5.4929244037479437E-3</v>
      </c>
      <c r="AM22">
        <f t="shared" si="10"/>
        <v>284.898496055603</v>
      </c>
      <c r="AN22">
        <f t="shared" si="11"/>
        <v>280.48031988143919</v>
      </c>
      <c r="AO22">
        <f t="shared" si="12"/>
        <v>239.92339307479415</v>
      </c>
      <c r="AP22">
        <f t="shared" si="13"/>
        <v>-0.54642041401383667</v>
      </c>
      <c r="AQ22">
        <f t="shared" si="14"/>
        <v>1.3844606542128433</v>
      </c>
      <c r="AR22">
        <f t="shared" si="15"/>
        <v>20.236088429385614</v>
      </c>
      <c r="AS22">
        <f t="shared" si="16"/>
        <v>13.749217663699579</v>
      </c>
      <c r="AT22">
        <f t="shared" si="17"/>
        <v>9.5394079685211182</v>
      </c>
      <c r="AU22">
        <f t="shared" si="18"/>
        <v>1.1950001282096936</v>
      </c>
      <c r="AV22">
        <f t="shared" si="19"/>
        <v>0.39417012218120606</v>
      </c>
      <c r="AW22">
        <f t="shared" si="20"/>
        <v>0.44380204086351294</v>
      </c>
      <c r="AX22">
        <f t="shared" si="21"/>
        <v>0.75119808734618065</v>
      </c>
      <c r="AY22">
        <f t="shared" si="22"/>
        <v>0.25137153856574196</v>
      </c>
      <c r="AZ22">
        <f t="shared" si="23"/>
        <v>20.802311496899058</v>
      </c>
      <c r="BA22">
        <f t="shared" si="24"/>
        <v>0.80555745688806224</v>
      </c>
      <c r="BB22">
        <f t="shared" si="25"/>
        <v>40.693641529990153</v>
      </c>
      <c r="BC22">
        <f t="shared" si="26"/>
        <v>369.57144000625419</v>
      </c>
      <c r="BD22">
        <f t="shared" si="27"/>
        <v>1.825307099258482E-2</v>
      </c>
    </row>
    <row r="23" spans="1:114" x14ac:dyDescent="0.25">
      <c r="A23" s="1">
        <v>11</v>
      </c>
      <c r="B23" s="1" t="s">
        <v>76</v>
      </c>
      <c r="C23" s="1">
        <v>1535.5000083707273</v>
      </c>
      <c r="D23" s="1">
        <v>0</v>
      </c>
      <c r="E23">
        <f t="shared" si="0"/>
        <v>16.549444152051482</v>
      </c>
      <c r="F23">
        <f t="shared" si="1"/>
        <v>0.45793148507637915</v>
      </c>
      <c r="G23">
        <f t="shared" si="2"/>
        <v>304.21079637367308</v>
      </c>
      <c r="H23">
        <f t="shared" si="3"/>
        <v>5.493221133390465</v>
      </c>
      <c r="I23">
        <f t="shared" si="4"/>
        <v>0.9402925555888525</v>
      </c>
      <c r="J23">
        <f t="shared" si="5"/>
        <v>11.744433403015137</v>
      </c>
      <c r="K23" s="1">
        <v>6</v>
      </c>
      <c r="L23">
        <f t="shared" si="6"/>
        <v>1.4200000166893005</v>
      </c>
      <c r="M23" s="1">
        <v>1</v>
      </c>
      <c r="N23">
        <f t="shared" si="7"/>
        <v>2.8400000333786011</v>
      </c>
      <c r="O23" s="1">
        <v>7.3306913375854492</v>
      </c>
      <c r="P23" s="1">
        <v>11.744433403015137</v>
      </c>
      <c r="Q23" s="1">
        <v>4.8786239624023437</v>
      </c>
      <c r="R23" s="1">
        <v>399.81439208984375</v>
      </c>
      <c r="S23" s="1">
        <v>377.46237182617187</v>
      </c>
      <c r="T23" s="1">
        <v>-6.3629932701587677E-2</v>
      </c>
      <c r="U23" s="1">
        <v>6.4867959022521973</v>
      </c>
      <c r="V23" s="1">
        <v>-0.42314207553863525</v>
      </c>
      <c r="W23" s="1">
        <v>43.137500762939453</v>
      </c>
      <c r="X23" s="1">
        <v>499.89920043945312</v>
      </c>
      <c r="Y23" s="1">
        <v>1499.56982421875</v>
      </c>
      <c r="Z23" s="1">
        <v>154.89041137695312</v>
      </c>
      <c r="AA23" s="1">
        <v>68.415397644042969</v>
      </c>
      <c r="AB23" s="1">
        <v>-0.61300015449523926</v>
      </c>
      <c r="AC23" s="1">
        <v>0.2596639096736908</v>
      </c>
      <c r="AD23" s="1">
        <v>1</v>
      </c>
      <c r="AE23" s="1">
        <v>-0.21956524252891541</v>
      </c>
      <c r="AF23" s="1">
        <v>2.737391471862793</v>
      </c>
      <c r="AG23" s="1">
        <v>1</v>
      </c>
      <c r="AH23" s="1">
        <v>0</v>
      </c>
      <c r="AI23" s="1">
        <v>0.15999999642372131</v>
      </c>
      <c r="AJ23" s="1">
        <v>111115</v>
      </c>
      <c r="AK23">
        <f t="shared" si="8"/>
        <v>0.83316533406575499</v>
      </c>
      <c r="AL23">
        <f t="shared" si="9"/>
        <v>5.4932211333904649E-3</v>
      </c>
      <c r="AM23">
        <f t="shared" si="10"/>
        <v>284.89443340301511</v>
      </c>
      <c r="AN23">
        <f t="shared" si="11"/>
        <v>280.48069133758543</v>
      </c>
      <c r="AO23">
        <f t="shared" si="12"/>
        <v>239.9311665121204</v>
      </c>
      <c r="AP23">
        <f t="shared" si="13"/>
        <v>-0.54595666365803652</v>
      </c>
      <c r="AQ23">
        <f t="shared" si="14"/>
        <v>1.3840892766771851</v>
      </c>
      <c r="AR23">
        <f t="shared" si="15"/>
        <v>20.230669181789079</v>
      </c>
      <c r="AS23">
        <f t="shared" si="16"/>
        <v>13.743873279536881</v>
      </c>
      <c r="AT23">
        <f t="shared" si="17"/>
        <v>9.537562370300293</v>
      </c>
      <c r="AU23">
        <f t="shared" si="18"/>
        <v>1.1948519160086615</v>
      </c>
      <c r="AV23">
        <f t="shared" si="19"/>
        <v>0.39434579694101746</v>
      </c>
      <c r="AW23">
        <f t="shared" si="20"/>
        <v>0.44379672108833257</v>
      </c>
      <c r="AX23">
        <f t="shared" si="21"/>
        <v>0.75105519492032891</v>
      </c>
      <c r="AY23">
        <f t="shared" si="22"/>
        <v>0.25148585221634812</v>
      </c>
      <c r="AZ23">
        <f t="shared" si="23"/>
        <v>20.812702601515831</v>
      </c>
      <c r="BA23">
        <f t="shared" si="24"/>
        <v>0.80593674781911118</v>
      </c>
      <c r="BB23">
        <f t="shared" si="25"/>
        <v>40.705238123879553</v>
      </c>
      <c r="BC23">
        <f t="shared" si="26"/>
        <v>369.59555867733866</v>
      </c>
      <c r="BD23">
        <f t="shared" si="27"/>
        <v>1.8226654763868665E-2</v>
      </c>
    </row>
    <row r="24" spans="1:114" x14ac:dyDescent="0.25">
      <c r="A24" s="1">
        <v>12</v>
      </c>
      <c r="B24" s="1" t="s">
        <v>76</v>
      </c>
      <c r="C24" s="1">
        <v>1536.0000083595514</v>
      </c>
      <c r="D24" s="1">
        <v>0</v>
      </c>
      <c r="E24">
        <f t="shared" si="0"/>
        <v>16.546531654512886</v>
      </c>
      <c r="F24">
        <f t="shared" si="1"/>
        <v>0.45801618037228825</v>
      </c>
      <c r="G24">
        <f t="shared" si="2"/>
        <v>304.24025342810097</v>
      </c>
      <c r="H24">
        <f t="shared" si="3"/>
        <v>5.4953454988132879</v>
      </c>
      <c r="I24">
        <f t="shared" si="4"/>
        <v>0.94050477372163011</v>
      </c>
      <c r="J24">
        <f t="shared" si="5"/>
        <v>11.748289108276367</v>
      </c>
      <c r="K24" s="1">
        <v>6</v>
      </c>
      <c r="L24">
        <f t="shared" si="6"/>
        <v>1.4200000166893005</v>
      </c>
      <c r="M24" s="1">
        <v>1</v>
      </c>
      <c r="N24">
        <f t="shared" si="7"/>
        <v>2.8400000333786011</v>
      </c>
      <c r="O24" s="1">
        <v>7.3322300910949707</v>
      </c>
      <c r="P24" s="1">
        <v>11.748289108276367</v>
      </c>
      <c r="Q24" s="1">
        <v>4.8791904449462891</v>
      </c>
      <c r="R24" s="1">
        <v>399.8199462890625</v>
      </c>
      <c r="S24" s="1">
        <v>377.47164916992187</v>
      </c>
      <c r="T24" s="1">
        <v>-6.3745364546775818E-2</v>
      </c>
      <c r="U24" s="1">
        <v>6.4888334274291992</v>
      </c>
      <c r="V24" s="1">
        <v>-0.4238659143447876</v>
      </c>
      <c r="W24" s="1">
        <v>43.146595001220703</v>
      </c>
      <c r="X24" s="1">
        <v>499.92718505859375</v>
      </c>
      <c r="Y24" s="1">
        <v>1499.5341796875</v>
      </c>
      <c r="Z24" s="1">
        <v>154.74842834472656</v>
      </c>
      <c r="AA24" s="1">
        <v>68.41552734375</v>
      </c>
      <c r="AB24" s="1">
        <v>-0.61300015449523926</v>
      </c>
      <c r="AC24" s="1">
        <v>0.2596639096736908</v>
      </c>
      <c r="AD24" s="1">
        <v>1</v>
      </c>
      <c r="AE24" s="1">
        <v>-0.21956524252891541</v>
      </c>
      <c r="AF24" s="1">
        <v>2.737391471862793</v>
      </c>
      <c r="AG24" s="1">
        <v>1</v>
      </c>
      <c r="AH24" s="1">
        <v>0</v>
      </c>
      <c r="AI24" s="1">
        <v>0.15999999642372131</v>
      </c>
      <c r="AJ24" s="1">
        <v>111115</v>
      </c>
      <c r="AK24">
        <f t="shared" si="8"/>
        <v>0.8332119750976561</v>
      </c>
      <c r="AL24">
        <f t="shared" si="9"/>
        <v>5.495345498813288E-3</v>
      </c>
      <c r="AM24">
        <f t="shared" si="10"/>
        <v>284.89828910827634</v>
      </c>
      <c r="AN24">
        <f t="shared" si="11"/>
        <v>280.48223009109495</v>
      </c>
      <c r="AO24">
        <f t="shared" si="12"/>
        <v>239.92546338724787</v>
      </c>
      <c r="AP24">
        <f t="shared" si="13"/>
        <v>-0.54743890464104916</v>
      </c>
      <c r="AQ24">
        <f t="shared" si="14"/>
        <v>1.3844417345049516</v>
      </c>
      <c r="AR24">
        <f t="shared" si="15"/>
        <v>20.235782551947619</v>
      </c>
      <c r="AS24">
        <f t="shared" si="16"/>
        <v>13.746949124518419</v>
      </c>
      <c r="AT24">
        <f t="shared" si="17"/>
        <v>9.5402595996856689</v>
      </c>
      <c r="AU24">
        <f t="shared" si="18"/>
        <v>1.1950685245753221</v>
      </c>
      <c r="AV24">
        <f t="shared" si="19"/>
        <v>0.3944086030025471</v>
      </c>
      <c r="AW24">
        <f t="shared" si="20"/>
        <v>0.4439369607833214</v>
      </c>
      <c r="AX24">
        <f t="shared" si="21"/>
        <v>0.75113156379200063</v>
      </c>
      <c r="AY24">
        <f t="shared" si="22"/>
        <v>0.25152672136915932</v>
      </c>
      <c r="AZ24">
        <f t="shared" si="23"/>
        <v>20.814757377479673</v>
      </c>
      <c r="BA24">
        <f t="shared" si="24"/>
        <v>0.80599497762849148</v>
      </c>
      <c r="BB24">
        <f t="shared" si="25"/>
        <v>40.708262441138046</v>
      </c>
      <c r="BC24">
        <f t="shared" si="26"/>
        <v>369.60622048293055</v>
      </c>
      <c r="BD24">
        <f t="shared" si="27"/>
        <v>1.8224275343699647E-2</v>
      </c>
    </row>
    <row r="25" spans="1:114" x14ac:dyDescent="0.25">
      <c r="A25" s="1">
        <v>13</v>
      </c>
      <c r="B25" s="1" t="s">
        <v>77</v>
      </c>
      <c r="C25" s="1">
        <v>1536.5000083483756</v>
      </c>
      <c r="D25" s="1">
        <v>0</v>
      </c>
      <c r="E25">
        <f t="shared" si="0"/>
        <v>16.558365071696205</v>
      </c>
      <c r="F25">
        <f t="shared" si="1"/>
        <v>0.45799121194851411</v>
      </c>
      <c r="G25">
        <f t="shared" si="2"/>
        <v>304.20268244035617</v>
      </c>
      <c r="H25">
        <f t="shared" si="3"/>
        <v>5.4958663947354127</v>
      </c>
      <c r="I25">
        <f t="shared" si="4"/>
        <v>0.94063677015695624</v>
      </c>
      <c r="J25">
        <f t="shared" si="5"/>
        <v>11.750205993652344</v>
      </c>
      <c r="K25" s="1">
        <v>6</v>
      </c>
      <c r="L25">
        <f t="shared" si="6"/>
        <v>1.4200000166893005</v>
      </c>
      <c r="M25" s="1">
        <v>1</v>
      </c>
      <c r="N25">
        <f t="shared" si="7"/>
        <v>2.8400000333786011</v>
      </c>
      <c r="O25" s="1">
        <v>7.3336358070373535</v>
      </c>
      <c r="P25" s="1">
        <v>11.750205993652344</v>
      </c>
      <c r="Q25" s="1">
        <v>4.8801579475402832</v>
      </c>
      <c r="R25" s="1">
        <v>399.8482666015625</v>
      </c>
      <c r="S25" s="1">
        <v>377.48507690429688</v>
      </c>
      <c r="T25" s="1">
        <v>-6.3838668167591095E-2</v>
      </c>
      <c r="U25" s="1">
        <v>6.489464282989502</v>
      </c>
      <c r="V25" s="1">
        <v>-0.42444562911987305</v>
      </c>
      <c r="W25" s="1">
        <v>43.146652221679688</v>
      </c>
      <c r="X25" s="1">
        <v>499.91900634765625</v>
      </c>
      <c r="Y25" s="1">
        <v>1499.5023193359375</v>
      </c>
      <c r="Z25" s="1">
        <v>154.67059326171875</v>
      </c>
      <c r="AA25" s="1">
        <v>68.415542602539063</v>
      </c>
      <c r="AB25" s="1">
        <v>-0.61300015449523926</v>
      </c>
      <c r="AC25" s="1">
        <v>0.2596639096736908</v>
      </c>
      <c r="AD25" s="1">
        <v>1</v>
      </c>
      <c r="AE25" s="1">
        <v>-0.21956524252891541</v>
      </c>
      <c r="AF25" s="1">
        <v>2.737391471862793</v>
      </c>
      <c r="AG25" s="1">
        <v>1</v>
      </c>
      <c r="AH25" s="1">
        <v>0</v>
      </c>
      <c r="AI25" s="1">
        <v>0.15999999642372131</v>
      </c>
      <c r="AJ25" s="1">
        <v>111115</v>
      </c>
      <c r="AK25">
        <f t="shared" si="8"/>
        <v>0.83319834391276038</v>
      </c>
      <c r="AL25">
        <f t="shared" si="9"/>
        <v>5.4958663947354131E-3</v>
      </c>
      <c r="AM25">
        <f t="shared" si="10"/>
        <v>284.90020599365232</v>
      </c>
      <c r="AN25">
        <f t="shared" si="11"/>
        <v>280.48363580703733</v>
      </c>
      <c r="AO25">
        <f t="shared" si="12"/>
        <v>239.92036573111181</v>
      </c>
      <c r="AP25">
        <f t="shared" si="13"/>
        <v>-0.54784508851291791</v>
      </c>
      <c r="AQ25">
        <f t="shared" si="14"/>
        <v>1.3846169902774801</v>
      </c>
      <c r="AR25">
        <f t="shared" si="15"/>
        <v>20.238339675553398</v>
      </c>
      <c r="AS25">
        <f t="shared" si="16"/>
        <v>13.748875392563896</v>
      </c>
      <c r="AT25">
        <f t="shared" si="17"/>
        <v>9.5419209003448486</v>
      </c>
      <c r="AU25">
        <f t="shared" si="18"/>
        <v>1.1952019572011432</v>
      </c>
      <c r="AV25">
        <f t="shared" si="19"/>
        <v>0.3943900879251348</v>
      </c>
      <c r="AW25">
        <f t="shared" si="20"/>
        <v>0.44398022012052391</v>
      </c>
      <c r="AX25">
        <f t="shared" si="21"/>
        <v>0.75122173708061935</v>
      </c>
      <c r="AY25">
        <f t="shared" si="22"/>
        <v>0.25151467321265042</v>
      </c>
      <c r="AZ25">
        <f t="shared" si="23"/>
        <v>20.812191580304852</v>
      </c>
      <c r="BA25">
        <f t="shared" si="24"/>
        <v>0.80586677739708412</v>
      </c>
      <c r="BB25">
        <f t="shared" si="25"/>
        <v>40.706902190260088</v>
      </c>
      <c r="BC25">
        <f t="shared" si="26"/>
        <v>369.61402317751339</v>
      </c>
      <c r="BD25">
        <f t="shared" si="27"/>
        <v>1.8236314239636883E-2</v>
      </c>
    </row>
    <row r="26" spans="1:114" x14ac:dyDescent="0.25">
      <c r="A26" s="1">
        <v>14</v>
      </c>
      <c r="B26" s="1" t="s">
        <v>77</v>
      </c>
      <c r="C26" s="1">
        <v>1537.0000083371997</v>
      </c>
      <c r="D26" s="1">
        <v>0</v>
      </c>
      <c r="E26">
        <f t="shared" si="0"/>
        <v>16.577537740781409</v>
      </c>
      <c r="F26">
        <f t="shared" si="1"/>
        <v>0.45797021573029817</v>
      </c>
      <c r="G26">
        <f t="shared" si="2"/>
        <v>304.1535856109013</v>
      </c>
      <c r="H26">
        <f t="shared" si="3"/>
        <v>5.4952424114454708</v>
      </c>
      <c r="I26">
        <f t="shared" si="4"/>
        <v>0.94056993734050076</v>
      </c>
      <c r="J26">
        <f t="shared" si="5"/>
        <v>11.748702049255371</v>
      </c>
      <c r="K26" s="1">
        <v>6</v>
      </c>
      <c r="L26">
        <f t="shared" si="6"/>
        <v>1.4200000166893005</v>
      </c>
      <c r="M26" s="1">
        <v>1</v>
      </c>
      <c r="N26">
        <f t="shared" si="7"/>
        <v>2.8400000333786011</v>
      </c>
      <c r="O26" s="1">
        <v>7.3346819877624512</v>
      </c>
      <c r="P26" s="1">
        <v>11.748702049255371</v>
      </c>
      <c r="Q26" s="1">
        <v>4.8805322647094727</v>
      </c>
      <c r="R26" s="1">
        <v>399.89944458007813</v>
      </c>
      <c r="S26" s="1">
        <v>377.51409912109375</v>
      </c>
      <c r="T26" s="1">
        <v>-6.3920274376869202E-2</v>
      </c>
      <c r="U26" s="1">
        <v>6.4884219169616699</v>
      </c>
      <c r="V26" s="1">
        <v>-0.42495837807655334</v>
      </c>
      <c r="W26" s="1">
        <v>43.136692047119141</v>
      </c>
      <c r="X26" s="1">
        <v>499.93606567382812</v>
      </c>
      <c r="Y26" s="1">
        <v>1499.4918212890625</v>
      </c>
      <c r="Z26" s="1">
        <v>154.63420104980469</v>
      </c>
      <c r="AA26" s="1">
        <v>68.415641784667969</v>
      </c>
      <c r="AB26" s="1">
        <v>-0.61300015449523926</v>
      </c>
      <c r="AC26" s="1">
        <v>0.2596639096736908</v>
      </c>
      <c r="AD26" s="1">
        <v>1</v>
      </c>
      <c r="AE26" s="1">
        <v>-0.21956524252891541</v>
      </c>
      <c r="AF26" s="1">
        <v>2.737391471862793</v>
      </c>
      <c r="AG26" s="1">
        <v>1</v>
      </c>
      <c r="AH26" s="1">
        <v>0</v>
      </c>
      <c r="AI26" s="1">
        <v>0.15999999642372131</v>
      </c>
      <c r="AJ26" s="1">
        <v>111115</v>
      </c>
      <c r="AK26">
        <f t="shared" si="8"/>
        <v>0.83322677612304674</v>
      </c>
      <c r="AL26">
        <f t="shared" si="9"/>
        <v>5.4952424114454706E-3</v>
      </c>
      <c r="AM26">
        <f t="shared" si="10"/>
        <v>284.89870204925535</v>
      </c>
      <c r="AN26">
        <f t="shared" si="11"/>
        <v>280.48468198776243</v>
      </c>
      <c r="AO26">
        <f t="shared" si="12"/>
        <v>239.91868604364936</v>
      </c>
      <c r="AP26">
        <f t="shared" si="13"/>
        <v>-0.54723406677957309</v>
      </c>
      <c r="AQ26">
        <f t="shared" si="14"/>
        <v>1.384479486959139</v>
      </c>
      <c r="AR26">
        <f t="shared" si="15"/>
        <v>20.236300513216886</v>
      </c>
      <c r="AS26">
        <f t="shared" si="16"/>
        <v>13.747878596255216</v>
      </c>
      <c r="AT26">
        <f t="shared" si="17"/>
        <v>9.5416920185089111</v>
      </c>
      <c r="AU26">
        <f t="shared" si="18"/>
        <v>1.1951835730516136</v>
      </c>
      <c r="AV26">
        <f t="shared" si="19"/>
        <v>0.39437451817883418</v>
      </c>
      <c r="AW26">
        <f t="shared" si="20"/>
        <v>0.44390954961863827</v>
      </c>
      <c r="AX26">
        <f t="shared" si="21"/>
        <v>0.75127402343297534</v>
      </c>
      <c r="AY26">
        <f t="shared" si="22"/>
        <v>0.2515045416638681</v>
      </c>
      <c r="AZ26">
        <f t="shared" si="23"/>
        <v>20.808862760677766</v>
      </c>
      <c r="BA26">
        <f t="shared" si="24"/>
        <v>0.80567477166816792</v>
      </c>
      <c r="BB26">
        <f t="shared" si="25"/>
        <v>40.704941667892591</v>
      </c>
      <c r="BC26">
        <f t="shared" si="26"/>
        <v>369.63393162566206</v>
      </c>
      <c r="BD26">
        <f t="shared" si="27"/>
        <v>1.8255567170688491E-2</v>
      </c>
    </row>
    <row r="27" spans="1:114" x14ac:dyDescent="0.25">
      <c r="A27" s="1">
        <v>15</v>
      </c>
      <c r="B27" s="1" t="s">
        <v>78</v>
      </c>
      <c r="C27" s="1">
        <v>1537.5000083260238</v>
      </c>
      <c r="D27" s="1">
        <v>0</v>
      </c>
      <c r="E27">
        <f t="shared" si="0"/>
        <v>16.627138112664596</v>
      </c>
      <c r="F27">
        <f t="shared" si="1"/>
        <v>0.45790055027827836</v>
      </c>
      <c r="G27">
        <f t="shared" si="2"/>
        <v>303.95011733181622</v>
      </c>
      <c r="H27">
        <f t="shared" si="3"/>
        <v>5.4947090187305472</v>
      </c>
      <c r="I27">
        <f t="shared" si="4"/>
        <v>0.94060375384379913</v>
      </c>
      <c r="J27">
        <f t="shared" si="5"/>
        <v>11.74839973449707</v>
      </c>
      <c r="K27" s="1">
        <v>6</v>
      </c>
      <c r="L27">
        <f t="shared" si="6"/>
        <v>1.4200000166893005</v>
      </c>
      <c r="M27" s="1">
        <v>1</v>
      </c>
      <c r="N27">
        <f t="shared" si="7"/>
        <v>2.8400000333786011</v>
      </c>
      <c r="O27" s="1">
        <v>7.3347344398498535</v>
      </c>
      <c r="P27" s="1">
        <v>11.74839973449707</v>
      </c>
      <c r="Q27" s="1">
        <v>4.8808860778808594</v>
      </c>
      <c r="R27" s="1">
        <v>399.95797729492187</v>
      </c>
      <c r="S27" s="1">
        <v>377.51473999023437</v>
      </c>
      <c r="T27" s="1">
        <v>-6.3788890838623047E-2</v>
      </c>
      <c r="U27" s="1">
        <v>6.4875149726867676</v>
      </c>
      <c r="V27" s="1">
        <v>-0.42408394813537598</v>
      </c>
      <c r="W27" s="1">
        <v>43.130565643310547</v>
      </c>
      <c r="X27" s="1">
        <v>499.96722412109375</v>
      </c>
      <c r="Y27" s="1">
        <v>1499.4306640625</v>
      </c>
      <c r="Z27" s="1">
        <v>154.63893127441406</v>
      </c>
      <c r="AA27" s="1">
        <v>68.415733337402344</v>
      </c>
      <c r="AB27" s="1">
        <v>-0.61300015449523926</v>
      </c>
      <c r="AC27" s="1">
        <v>0.2596639096736908</v>
      </c>
      <c r="AD27" s="1">
        <v>1</v>
      </c>
      <c r="AE27" s="1">
        <v>-0.21956524252891541</v>
      </c>
      <c r="AF27" s="1">
        <v>2.737391471862793</v>
      </c>
      <c r="AG27" s="1">
        <v>1</v>
      </c>
      <c r="AH27" s="1">
        <v>0</v>
      </c>
      <c r="AI27" s="1">
        <v>0.15999999642372131</v>
      </c>
      <c r="AJ27" s="1">
        <v>111115</v>
      </c>
      <c r="AK27">
        <f t="shared" si="8"/>
        <v>0.83327870686848937</v>
      </c>
      <c r="AL27">
        <f t="shared" si="9"/>
        <v>5.494709018730547E-3</v>
      </c>
      <c r="AM27">
        <f t="shared" si="10"/>
        <v>284.89839973449705</v>
      </c>
      <c r="AN27">
        <f t="shared" si="11"/>
        <v>280.48473443984983</v>
      </c>
      <c r="AO27">
        <f t="shared" si="12"/>
        <v>239.90890088761807</v>
      </c>
      <c r="AP27">
        <f t="shared" si="13"/>
        <v>-0.54702634184772858</v>
      </c>
      <c r="AQ27">
        <f t="shared" si="14"/>
        <v>1.3844518482375421</v>
      </c>
      <c r="AR27">
        <f t="shared" si="15"/>
        <v>20.235869451401072</v>
      </c>
      <c r="AS27">
        <f t="shared" si="16"/>
        <v>13.748354478714305</v>
      </c>
      <c r="AT27">
        <f t="shared" si="17"/>
        <v>9.5415670871734619</v>
      </c>
      <c r="AU27">
        <f t="shared" si="18"/>
        <v>1.195173538475123</v>
      </c>
      <c r="AV27">
        <f t="shared" si="19"/>
        <v>0.39432285634044162</v>
      </c>
      <c r="AW27">
        <f t="shared" si="20"/>
        <v>0.44384809439374295</v>
      </c>
      <c r="AX27">
        <f t="shared" si="21"/>
        <v>0.75132544408138002</v>
      </c>
      <c r="AY27">
        <f t="shared" si="22"/>
        <v>0.25147092437760732</v>
      </c>
      <c r="AZ27">
        <f t="shared" si="23"/>
        <v>20.794970175245695</v>
      </c>
      <c r="BA27">
        <f t="shared" si="24"/>
        <v>0.80513443618036973</v>
      </c>
      <c r="BB27">
        <f t="shared" si="25"/>
        <v>40.700413611026988</v>
      </c>
      <c r="BC27">
        <f t="shared" si="26"/>
        <v>369.61099485351565</v>
      </c>
      <c r="BD27">
        <f t="shared" si="27"/>
        <v>1.8309287542198849E-2</v>
      </c>
      <c r="BE27">
        <f>AVERAGE(E13:E27)</f>
        <v>16.628544907179226</v>
      </c>
      <c r="BF27">
        <f>AVERAGE(O13:O27)</f>
        <v>7.3280165990193682</v>
      </c>
      <c r="BG27">
        <f>AVERAGE(P13:P27)</f>
        <v>11.742077382405599</v>
      </c>
      <c r="BH27" t="e">
        <f>AVERAGE(B13:B27)</f>
        <v>#DIV/0!</v>
      </c>
      <c r="BI27">
        <f t="shared" ref="BI27:DJ27" si="28">AVERAGE(C13:C27)</f>
        <v>1534.0333417368431</v>
      </c>
      <c r="BJ27">
        <f t="shared" si="28"/>
        <v>0</v>
      </c>
      <c r="BK27">
        <f t="shared" si="28"/>
        <v>16.628544907179226</v>
      </c>
      <c r="BL27">
        <f t="shared" si="28"/>
        <v>0.45829665013312343</v>
      </c>
      <c r="BM27">
        <f t="shared" si="28"/>
        <v>303.9983644382458</v>
      </c>
      <c r="BN27">
        <f t="shared" si="28"/>
        <v>5.4951410421125466</v>
      </c>
      <c r="BO27">
        <f t="shared" si="28"/>
        <v>0.93998590973804774</v>
      </c>
      <c r="BP27">
        <f t="shared" si="28"/>
        <v>11.742077382405599</v>
      </c>
      <c r="BQ27">
        <f t="shared" si="28"/>
        <v>6</v>
      </c>
      <c r="BR27">
        <f t="shared" si="28"/>
        <v>1.4200000166893005</v>
      </c>
      <c r="BS27">
        <f t="shared" si="28"/>
        <v>1</v>
      </c>
      <c r="BT27">
        <f t="shared" si="28"/>
        <v>2.8400000333786011</v>
      </c>
      <c r="BU27">
        <f t="shared" si="28"/>
        <v>7.3280165990193682</v>
      </c>
      <c r="BV27">
        <f t="shared" si="28"/>
        <v>11.742077382405599</v>
      </c>
      <c r="BW27">
        <f t="shared" si="28"/>
        <v>4.8747991243998205</v>
      </c>
      <c r="BX27">
        <f t="shared" si="28"/>
        <v>399.95999552408853</v>
      </c>
      <c r="BY27">
        <f t="shared" si="28"/>
        <v>377.51374715169271</v>
      </c>
      <c r="BZ27">
        <f t="shared" si="28"/>
        <v>-6.4056506256262455E-2</v>
      </c>
      <c r="CA27">
        <f t="shared" si="28"/>
        <v>6.4880907058715822</v>
      </c>
      <c r="CB27">
        <f t="shared" si="28"/>
        <v>-0.42606025735537212</v>
      </c>
      <c r="CC27">
        <f t="shared" si="28"/>
        <v>43.154326629638675</v>
      </c>
      <c r="CD27">
        <f t="shared" si="28"/>
        <v>499.94188435872394</v>
      </c>
      <c r="CE27">
        <f t="shared" si="28"/>
        <v>1499.4750325520833</v>
      </c>
      <c r="CF27">
        <f t="shared" si="28"/>
        <v>155.33507181803387</v>
      </c>
      <c r="CG27">
        <f t="shared" si="28"/>
        <v>68.415897115071616</v>
      </c>
      <c r="CH27">
        <f t="shared" si="28"/>
        <v>-0.61300015449523926</v>
      </c>
      <c r="CI27">
        <f t="shared" si="28"/>
        <v>0.2596639096736908</v>
      </c>
      <c r="CJ27">
        <f t="shared" si="28"/>
        <v>1</v>
      </c>
      <c r="CK27">
        <f t="shared" si="28"/>
        <v>-0.21956524252891541</v>
      </c>
      <c r="CL27">
        <f t="shared" si="28"/>
        <v>2.737391471862793</v>
      </c>
      <c r="CM27">
        <f t="shared" si="28"/>
        <v>1</v>
      </c>
      <c r="CN27">
        <f t="shared" si="28"/>
        <v>0</v>
      </c>
      <c r="CO27">
        <f t="shared" si="28"/>
        <v>0.15999999642372131</v>
      </c>
      <c r="CP27">
        <f t="shared" si="28"/>
        <v>111115</v>
      </c>
      <c r="CQ27">
        <f t="shared" si="28"/>
        <v>0.83323647393120659</v>
      </c>
      <c r="CR27">
        <f t="shared" si="28"/>
        <v>5.4951410421125455E-3</v>
      </c>
      <c r="CS27">
        <f t="shared" si="28"/>
        <v>284.89207738240566</v>
      </c>
      <c r="CT27">
        <f t="shared" si="28"/>
        <v>280.47801659901944</v>
      </c>
      <c r="CU27">
        <f t="shared" si="28"/>
        <v>239.91599984579273</v>
      </c>
      <c r="CV27">
        <f t="shared" si="28"/>
        <v>-0.54718548714396631</v>
      </c>
      <c r="CW27">
        <f t="shared" si="28"/>
        <v>1.3838744560787821</v>
      </c>
      <c r="CX27">
        <f t="shared" si="28"/>
        <v>20.227381669119811</v>
      </c>
      <c r="CY27">
        <f t="shared" si="28"/>
        <v>13.73929096324823</v>
      </c>
      <c r="CZ27">
        <f t="shared" si="28"/>
        <v>9.535046990712484</v>
      </c>
      <c r="DA27">
        <f t="shared" si="28"/>
        <v>1.1946501133929894</v>
      </c>
      <c r="DB27">
        <f t="shared" si="28"/>
        <v>0.39461641544796777</v>
      </c>
      <c r="DC27">
        <f t="shared" si="28"/>
        <v>0.44388854634073438</v>
      </c>
      <c r="DD27">
        <f t="shared" si="28"/>
        <v>0.75076156705225483</v>
      </c>
      <c r="DE27">
        <f t="shared" si="28"/>
        <v>0.25166196308922351</v>
      </c>
      <c r="DF27">
        <f t="shared" si="28"/>
        <v>20.798320792185127</v>
      </c>
      <c r="DG27">
        <f t="shared" si="28"/>
        <v>0.80526438856896709</v>
      </c>
      <c r="DH27">
        <f t="shared" si="28"/>
        <v>40.722011542944706</v>
      </c>
      <c r="DI27">
        <f t="shared" si="28"/>
        <v>369.60933329223724</v>
      </c>
      <c r="DJ27">
        <f t="shared" si="28"/>
        <v>1.8320681266049566E-2</v>
      </c>
    </row>
    <row r="28" spans="1:114" x14ac:dyDescent="0.25">
      <c r="A28" s="1" t="s">
        <v>9</v>
      </c>
      <c r="B28" s="1" t="s">
        <v>79</v>
      </c>
    </row>
    <row r="29" spans="1:114" x14ac:dyDescent="0.25">
      <c r="A29" s="1" t="s">
        <v>9</v>
      </c>
      <c r="B29" s="1" t="s">
        <v>80</v>
      </c>
    </row>
    <row r="30" spans="1:114" x14ac:dyDescent="0.25">
      <c r="A30" s="1" t="s">
        <v>9</v>
      </c>
      <c r="B30" s="1" t="s">
        <v>81</v>
      </c>
    </row>
    <row r="31" spans="1:114" x14ac:dyDescent="0.25">
      <c r="A31" s="1" t="s">
        <v>9</v>
      </c>
      <c r="B31" s="1" t="s">
        <v>82</v>
      </c>
    </row>
    <row r="32" spans="1:114" x14ac:dyDescent="0.25">
      <c r="A32" s="1" t="s">
        <v>9</v>
      </c>
      <c r="B32" s="1" t="s">
        <v>83</v>
      </c>
    </row>
    <row r="33" spans="1:114" x14ac:dyDescent="0.25">
      <c r="A33" s="1" t="s">
        <v>9</v>
      </c>
      <c r="B33" s="1" t="s">
        <v>84</v>
      </c>
    </row>
    <row r="34" spans="1:114" x14ac:dyDescent="0.25">
      <c r="A34" s="1">
        <v>16</v>
      </c>
      <c r="B34" s="1" t="s">
        <v>85</v>
      </c>
      <c r="C34" s="1">
        <v>1672.5000083036721</v>
      </c>
      <c r="D34" s="1">
        <v>0</v>
      </c>
      <c r="E34">
        <f t="shared" ref="E34:E48" si="29">(R34-S34*(1000-T34)/(1000-U34))*AK34</f>
        <v>16.976211671336017</v>
      </c>
      <c r="F34">
        <f t="shared" ref="F34:F48" si="30">IF(AV34&lt;&gt;0,1/(1/AV34-1/N34),0)</f>
        <v>0.43731076811861475</v>
      </c>
      <c r="G34">
        <f t="shared" ref="G34:G48" si="31">((AY34-AL34/2)*S34-E34)/(AY34+AL34/2)</f>
        <v>298.20975013126679</v>
      </c>
      <c r="H34">
        <f t="shared" ref="H34:H48" si="32">AL34*1000</f>
        <v>5.9159391909290662</v>
      </c>
      <c r="I34">
        <f t="shared" ref="I34:I48" si="33">(AQ34-AW34)</f>
        <v>1.0523899775532222</v>
      </c>
      <c r="J34">
        <f t="shared" ref="J34:J48" si="34">(P34+AP34*D34)</f>
        <v>13.27365779876709</v>
      </c>
      <c r="K34" s="1">
        <v>6</v>
      </c>
      <c r="L34">
        <f t="shared" ref="L34:L48" si="35">(K34*AE34+AF34)</f>
        <v>1.4200000166893005</v>
      </c>
      <c r="M34" s="1">
        <v>1</v>
      </c>
      <c r="N34">
        <f t="shared" ref="N34:N48" si="36">L34*(M34+1)*(M34+1)/(M34*M34+1)</f>
        <v>2.8400000333786011</v>
      </c>
      <c r="O34" s="1">
        <v>11.092656135559082</v>
      </c>
      <c r="P34" s="1">
        <v>13.27365779876709</v>
      </c>
      <c r="Q34" s="1">
        <v>10.010965347290039</v>
      </c>
      <c r="R34" s="1">
        <v>399.82257080078125</v>
      </c>
      <c r="S34" s="1">
        <v>376.77841186523437</v>
      </c>
      <c r="T34" s="1">
        <v>-6.4614839851856232E-2</v>
      </c>
      <c r="U34" s="1">
        <v>6.9842896461486816</v>
      </c>
      <c r="V34" s="1">
        <v>-0.33348309993743896</v>
      </c>
      <c r="W34" s="1">
        <v>36.046558380126953</v>
      </c>
      <c r="X34" s="1">
        <v>500.04541015625</v>
      </c>
      <c r="Y34" s="1">
        <v>1500.0596923828125</v>
      </c>
      <c r="Z34" s="1">
        <v>155.20204162597656</v>
      </c>
      <c r="AA34" s="1">
        <v>68.417076110839844</v>
      </c>
      <c r="AB34" s="1">
        <v>-0.78902554512023926</v>
      </c>
      <c r="AC34" s="1">
        <v>0.23748812079429626</v>
      </c>
      <c r="AD34" s="1">
        <v>0.66666668653488159</v>
      </c>
      <c r="AE34" s="1">
        <v>-0.21956524252891541</v>
      </c>
      <c r="AF34" s="1">
        <v>2.737391471862793</v>
      </c>
      <c r="AG34" s="1">
        <v>1</v>
      </c>
      <c r="AH34" s="1">
        <v>0</v>
      </c>
      <c r="AI34" s="1">
        <v>0.15999999642372131</v>
      </c>
      <c r="AJ34" s="1">
        <v>111115</v>
      </c>
      <c r="AK34">
        <f t="shared" ref="AK34:AK48" si="37">X34*0.000001/(K34*0.0001)</f>
        <v>0.83340901692708325</v>
      </c>
      <c r="AL34">
        <f t="shared" ref="AL34:AL48" si="38">(U34-T34)/(1000-U34)*AK34</f>
        <v>5.9159391909290662E-3</v>
      </c>
      <c r="AM34">
        <f t="shared" ref="AM34:AM48" si="39">(P34+273.15)</f>
        <v>286.42365779876707</v>
      </c>
      <c r="AN34">
        <f t="shared" ref="AN34:AN48" si="40">(O34+273.15)</f>
        <v>284.24265613555906</v>
      </c>
      <c r="AO34">
        <f t="shared" ref="AO34:AO48" si="41">(Y34*AG34+Z34*AH34)*AI34</f>
        <v>240.00954541661849</v>
      </c>
      <c r="AP34">
        <f t="shared" ref="AP34:AP48" si="42">((AO34+0.00000010773*(AN34^4-AM34^4))-AL34*44100)/(L34*51.4+0.00000043092*AM34^3)</f>
        <v>-0.51395268242631775</v>
      </c>
      <c r="AQ34">
        <f t="shared" ref="AQ34:AQ48" si="43">0.61365*EXP(17.502*J34/(240.97+J34))</f>
        <v>1.5302346538539271</v>
      </c>
      <c r="AR34">
        <f t="shared" ref="AR34:AR48" si="44">AQ34*1000/AA34</f>
        <v>22.366267909123351</v>
      </c>
      <c r="AS34">
        <f t="shared" ref="AS34:AS48" si="45">(AR34-U34)</f>
        <v>15.38197826297467</v>
      </c>
      <c r="AT34">
        <f t="shared" ref="AT34:AT48" si="46">IF(D34,P34,(O34+P34)/2)</f>
        <v>12.183156967163086</v>
      </c>
      <c r="AU34">
        <f t="shared" ref="AU34:AU48" si="47">0.61365*EXP(17.502*AT34/(240.97+AT34))</f>
        <v>1.4247044018137887</v>
      </c>
      <c r="AV34">
        <f t="shared" ref="AV34:AV48" si="48">IF(AS34&lt;&gt;0,(1000-(AR34+U34)/2)/AS34*AL34,0)</f>
        <v>0.37895783197806743</v>
      </c>
      <c r="AW34">
        <f t="shared" ref="AW34:AW48" si="49">U34*AA34/1000</f>
        <v>0.47784467630070504</v>
      </c>
      <c r="AX34">
        <f t="shared" ref="AX34:AX48" si="50">(AU34-AW34)</f>
        <v>0.94685972551308362</v>
      </c>
      <c r="AY34">
        <f t="shared" ref="AY34:AY48" si="51">1/(1.6/F34+1.37/N34)</f>
        <v>0.24148058160977495</v>
      </c>
      <c r="AZ34">
        <f t="shared" ref="AZ34:AZ48" si="52">G34*AA34*0.001</f>
        <v>20.402639171725411</v>
      </c>
      <c r="BA34">
        <f t="shared" ref="BA34:BA48" si="53">G34/S34</f>
        <v>0.79147249614165816</v>
      </c>
      <c r="BB34">
        <f t="shared" ref="BB34:BB48" si="54">(1-AL34*AA34/AQ34/F34)*100</f>
        <v>39.516069277823938</v>
      </c>
      <c r="BC34">
        <f t="shared" ref="BC34:BC48" si="55">(S34-E34/(N34/1.35))</f>
        <v>368.70873387687203</v>
      </c>
      <c r="BD34">
        <f t="shared" ref="BD34:BD48" si="56">E34*BB34/100/BC34</f>
        <v>1.8194121669586973E-2</v>
      </c>
    </row>
    <row r="35" spans="1:114" x14ac:dyDescent="0.25">
      <c r="A35" s="1">
        <v>17</v>
      </c>
      <c r="B35" s="1" t="s">
        <v>86</v>
      </c>
      <c r="C35" s="1">
        <v>1672.5000083036721</v>
      </c>
      <c r="D35" s="1">
        <v>0</v>
      </c>
      <c r="E35">
        <f t="shared" si="29"/>
        <v>16.976211671336017</v>
      </c>
      <c r="F35">
        <f t="shared" si="30"/>
        <v>0.43731076811861475</v>
      </c>
      <c r="G35">
        <f t="shared" si="31"/>
        <v>298.20975013126679</v>
      </c>
      <c r="H35">
        <f t="shared" si="32"/>
        <v>5.9159391909290662</v>
      </c>
      <c r="I35">
        <f t="shared" si="33"/>
        <v>1.0523899775532222</v>
      </c>
      <c r="J35">
        <f t="shared" si="34"/>
        <v>13.27365779876709</v>
      </c>
      <c r="K35" s="1">
        <v>6</v>
      </c>
      <c r="L35">
        <f t="shared" si="35"/>
        <v>1.4200000166893005</v>
      </c>
      <c r="M35" s="1">
        <v>1</v>
      </c>
      <c r="N35">
        <f t="shared" si="36"/>
        <v>2.8400000333786011</v>
      </c>
      <c r="O35" s="1">
        <v>11.092656135559082</v>
      </c>
      <c r="P35" s="1">
        <v>13.27365779876709</v>
      </c>
      <c r="Q35" s="1">
        <v>10.010965347290039</v>
      </c>
      <c r="R35" s="1">
        <v>399.82257080078125</v>
      </c>
      <c r="S35" s="1">
        <v>376.77841186523437</v>
      </c>
      <c r="T35" s="1">
        <v>-6.4614839851856232E-2</v>
      </c>
      <c r="U35" s="1">
        <v>6.9842896461486816</v>
      </c>
      <c r="V35" s="1">
        <v>-0.33348309993743896</v>
      </c>
      <c r="W35" s="1">
        <v>36.046558380126953</v>
      </c>
      <c r="X35" s="1">
        <v>500.04541015625</v>
      </c>
      <c r="Y35" s="1">
        <v>1500.0596923828125</v>
      </c>
      <c r="Z35" s="1">
        <v>155.20204162597656</v>
      </c>
      <c r="AA35" s="1">
        <v>68.417076110839844</v>
      </c>
      <c r="AB35" s="1">
        <v>-0.78902554512023926</v>
      </c>
      <c r="AC35" s="1">
        <v>0.23748812079429626</v>
      </c>
      <c r="AD35" s="1">
        <v>0.66666668653488159</v>
      </c>
      <c r="AE35" s="1">
        <v>-0.21956524252891541</v>
      </c>
      <c r="AF35" s="1">
        <v>2.737391471862793</v>
      </c>
      <c r="AG35" s="1">
        <v>1</v>
      </c>
      <c r="AH35" s="1">
        <v>0</v>
      </c>
      <c r="AI35" s="1">
        <v>0.15999999642372131</v>
      </c>
      <c r="AJ35" s="1">
        <v>111115</v>
      </c>
      <c r="AK35">
        <f t="shared" si="37"/>
        <v>0.83340901692708325</v>
      </c>
      <c r="AL35">
        <f t="shared" si="38"/>
        <v>5.9159391909290662E-3</v>
      </c>
      <c r="AM35">
        <f t="shared" si="39"/>
        <v>286.42365779876707</v>
      </c>
      <c r="AN35">
        <f t="shared" si="40"/>
        <v>284.24265613555906</v>
      </c>
      <c r="AO35">
        <f t="shared" si="41"/>
        <v>240.00954541661849</v>
      </c>
      <c r="AP35">
        <f t="shared" si="42"/>
        <v>-0.51395268242631775</v>
      </c>
      <c r="AQ35">
        <f t="shared" si="43"/>
        <v>1.5302346538539271</v>
      </c>
      <c r="AR35">
        <f t="shared" si="44"/>
        <v>22.366267909123351</v>
      </c>
      <c r="AS35">
        <f t="shared" si="45"/>
        <v>15.38197826297467</v>
      </c>
      <c r="AT35">
        <f t="shared" si="46"/>
        <v>12.183156967163086</v>
      </c>
      <c r="AU35">
        <f t="shared" si="47"/>
        <v>1.4247044018137887</v>
      </c>
      <c r="AV35">
        <f t="shared" si="48"/>
        <v>0.37895783197806743</v>
      </c>
      <c r="AW35">
        <f t="shared" si="49"/>
        <v>0.47784467630070504</v>
      </c>
      <c r="AX35">
        <f t="shared" si="50"/>
        <v>0.94685972551308362</v>
      </c>
      <c r="AY35">
        <f t="shared" si="51"/>
        <v>0.24148058160977495</v>
      </c>
      <c r="AZ35">
        <f t="shared" si="52"/>
        <v>20.402639171725411</v>
      </c>
      <c r="BA35">
        <f t="shared" si="53"/>
        <v>0.79147249614165816</v>
      </c>
      <c r="BB35">
        <f t="shared" si="54"/>
        <v>39.516069277823938</v>
      </c>
      <c r="BC35">
        <f t="shared" si="55"/>
        <v>368.70873387687203</v>
      </c>
      <c r="BD35">
        <f t="shared" si="56"/>
        <v>1.8194121669586973E-2</v>
      </c>
    </row>
    <row r="36" spans="1:114" x14ac:dyDescent="0.25">
      <c r="A36" s="1">
        <v>18</v>
      </c>
      <c r="B36" s="1" t="s">
        <v>86</v>
      </c>
      <c r="C36" s="1">
        <v>1673.0000082924962</v>
      </c>
      <c r="D36" s="1">
        <v>0</v>
      </c>
      <c r="E36">
        <f t="shared" si="29"/>
        <v>16.977276685557005</v>
      </c>
      <c r="F36">
        <f t="shared" si="30"/>
        <v>0.43705902914149514</v>
      </c>
      <c r="G36">
        <f t="shared" si="31"/>
        <v>298.18244272187292</v>
      </c>
      <c r="H36">
        <f t="shared" si="32"/>
        <v>5.9159870537128381</v>
      </c>
      <c r="I36">
        <f t="shared" si="33"/>
        <v>1.0529217708571845</v>
      </c>
      <c r="J36">
        <f t="shared" si="34"/>
        <v>13.279055595397949</v>
      </c>
      <c r="K36" s="1">
        <v>6</v>
      </c>
      <c r="L36">
        <f t="shared" si="35"/>
        <v>1.4200000166893005</v>
      </c>
      <c r="M36" s="1">
        <v>1</v>
      </c>
      <c r="N36">
        <f t="shared" si="36"/>
        <v>2.8400000333786011</v>
      </c>
      <c r="O36" s="1">
        <v>11.094609260559082</v>
      </c>
      <c r="P36" s="1">
        <v>13.279055595397949</v>
      </c>
      <c r="Q36" s="1">
        <v>10.011507987976074</v>
      </c>
      <c r="R36" s="1">
        <v>399.8408203125</v>
      </c>
      <c r="S36" s="1">
        <v>376.79544067382812</v>
      </c>
      <c r="T36" s="1">
        <v>-6.4519539475440979E-2</v>
      </c>
      <c r="U36" s="1">
        <v>6.9843802452087402</v>
      </c>
      <c r="V36" s="1">
        <v>-0.33294877409934998</v>
      </c>
      <c r="W36" s="1">
        <v>36.042427062988281</v>
      </c>
      <c r="X36" s="1">
        <v>500.04974365234375</v>
      </c>
      <c r="Y36" s="1">
        <v>1499.97119140625</v>
      </c>
      <c r="Z36" s="1">
        <v>155.52455139160156</v>
      </c>
      <c r="AA36" s="1">
        <v>68.417221069335938</v>
      </c>
      <c r="AB36" s="1">
        <v>-0.78902554512023926</v>
      </c>
      <c r="AC36" s="1">
        <v>0.23748812079429626</v>
      </c>
      <c r="AD36" s="1">
        <v>0.66666668653488159</v>
      </c>
      <c r="AE36" s="1">
        <v>-0.21956524252891541</v>
      </c>
      <c r="AF36" s="1">
        <v>2.737391471862793</v>
      </c>
      <c r="AG36" s="1">
        <v>1</v>
      </c>
      <c r="AH36" s="1">
        <v>0</v>
      </c>
      <c r="AI36" s="1">
        <v>0.15999999642372131</v>
      </c>
      <c r="AJ36" s="1">
        <v>111115</v>
      </c>
      <c r="AK36">
        <f t="shared" si="37"/>
        <v>0.83341623942057275</v>
      </c>
      <c r="AL36">
        <f t="shared" si="38"/>
        <v>5.9159870537128382E-3</v>
      </c>
      <c r="AM36">
        <f t="shared" si="39"/>
        <v>286.42905559539793</v>
      </c>
      <c r="AN36">
        <f t="shared" si="40"/>
        <v>284.24460926055906</v>
      </c>
      <c r="AO36">
        <f t="shared" si="41"/>
        <v>239.995385260685</v>
      </c>
      <c r="AP36">
        <f t="shared" si="42"/>
        <v>-0.51456997667010973</v>
      </c>
      <c r="AQ36">
        <f t="shared" si="43"/>
        <v>1.5307736581259337</v>
      </c>
      <c r="AR36">
        <f t="shared" si="44"/>
        <v>22.374098716675508</v>
      </c>
      <c r="AS36">
        <f t="shared" si="45"/>
        <v>15.389718471466768</v>
      </c>
      <c r="AT36">
        <f t="shared" si="46"/>
        <v>12.186832427978516</v>
      </c>
      <c r="AU36">
        <f t="shared" si="47"/>
        <v>1.4250490426560625</v>
      </c>
      <c r="AV36">
        <f t="shared" si="48"/>
        <v>0.37876877824586153</v>
      </c>
      <c r="AW36">
        <f t="shared" si="49"/>
        <v>0.47785188726874911</v>
      </c>
      <c r="AX36">
        <f t="shared" si="50"/>
        <v>0.94719715538731331</v>
      </c>
      <c r="AY36">
        <f t="shared" si="51"/>
        <v>0.24135775749207158</v>
      </c>
      <c r="AZ36">
        <f t="shared" si="52"/>
        <v>20.40081410269698</v>
      </c>
      <c r="BA36">
        <f t="shared" si="53"/>
        <v>0.79136425374104691</v>
      </c>
      <c r="BB36">
        <f t="shared" si="54"/>
        <v>39.501923276702286</v>
      </c>
      <c r="BC36">
        <f t="shared" si="55"/>
        <v>368.72525642871176</v>
      </c>
      <c r="BD36">
        <f t="shared" si="56"/>
        <v>1.8187934495609414E-2</v>
      </c>
    </row>
    <row r="37" spans="1:114" x14ac:dyDescent="0.25">
      <c r="A37" s="1">
        <v>19</v>
      </c>
      <c r="B37" s="1" t="s">
        <v>87</v>
      </c>
      <c r="C37" s="1">
        <v>1673.5000082813203</v>
      </c>
      <c r="D37" s="1">
        <v>0</v>
      </c>
      <c r="E37">
        <f t="shared" si="29"/>
        <v>16.953426934859177</v>
      </c>
      <c r="F37">
        <f t="shared" si="30"/>
        <v>0.43661972462598919</v>
      </c>
      <c r="G37">
        <f t="shared" si="31"/>
        <v>298.25003676030173</v>
      </c>
      <c r="H37">
        <f t="shared" si="32"/>
        <v>5.914709061188308</v>
      </c>
      <c r="I37">
        <f t="shared" si="33"/>
        <v>1.0536065889818595</v>
      </c>
      <c r="J37">
        <f t="shared" si="34"/>
        <v>13.285480499267578</v>
      </c>
      <c r="K37" s="1">
        <v>6</v>
      </c>
      <c r="L37">
        <f t="shared" si="35"/>
        <v>1.4200000166893005</v>
      </c>
      <c r="M37" s="1">
        <v>1</v>
      </c>
      <c r="N37">
        <f t="shared" si="36"/>
        <v>2.8400000333786011</v>
      </c>
      <c r="O37" s="1">
        <v>11.095669746398926</v>
      </c>
      <c r="P37" s="1">
        <v>13.285480499267578</v>
      </c>
      <c r="Q37" s="1">
        <v>10.011685371398926</v>
      </c>
      <c r="R37" s="1">
        <v>399.85147094726562</v>
      </c>
      <c r="S37" s="1">
        <v>376.83352661132812</v>
      </c>
      <c r="T37" s="1">
        <v>-6.4079910516738892E-2</v>
      </c>
      <c r="U37" s="1">
        <v>6.983757495880127</v>
      </c>
      <c r="V37" s="1">
        <v>-0.33065652847290039</v>
      </c>
      <c r="W37" s="1">
        <v>36.036643981933594</v>
      </c>
      <c r="X37" s="1">
        <v>500.01739501953125</v>
      </c>
      <c r="Y37" s="1">
        <v>1500.039306640625</v>
      </c>
      <c r="Z37" s="1">
        <v>155.53997802734375</v>
      </c>
      <c r="AA37" s="1">
        <v>68.417160034179688</v>
      </c>
      <c r="AB37" s="1">
        <v>-0.78902554512023926</v>
      </c>
      <c r="AC37" s="1">
        <v>0.23748812079429626</v>
      </c>
      <c r="AD37" s="1">
        <v>0.66666668653488159</v>
      </c>
      <c r="AE37" s="1">
        <v>-0.21956524252891541</v>
      </c>
      <c r="AF37" s="1">
        <v>2.737391471862793</v>
      </c>
      <c r="AG37" s="1">
        <v>1</v>
      </c>
      <c r="AH37" s="1">
        <v>0</v>
      </c>
      <c r="AI37" s="1">
        <v>0.15999999642372131</v>
      </c>
      <c r="AJ37" s="1">
        <v>111115</v>
      </c>
      <c r="AK37">
        <f t="shared" si="37"/>
        <v>0.83336232503255203</v>
      </c>
      <c r="AL37">
        <f t="shared" si="38"/>
        <v>5.9147090611883077E-3</v>
      </c>
      <c r="AM37">
        <f t="shared" si="39"/>
        <v>286.43548049926756</v>
      </c>
      <c r="AN37">
        <f t="shared" si="40"/>
        <v>284.2456697463989</v>
      </c>
      <c r="AO37">
        <f t="shared" si="41"/>
        <v>240.0062836979414</v>
      </c>
      <c r="AP37">
        <f t="shared" si="42"/>
        <v>-0.51441307030619454</v>
      </c>
      <c r="AQ37">
        <f t="shared" si="43"/>
        <v>1.5314154432173923</v>
      </c>
      <c r="AR37">
        <f t="shared" si="44"/>
        <v>22.383499146300888</v>
      </c>
      <c r="AS37">
        <f t="shared" si="45"/>
        <v>15.399741650420761</v>
      </c>
      <c r="AT37">
        <f t="shared" si="46"/>
        <v>12.190575122833252</v>
      </c>
      <c r="AU37">
        <f t="shared" si="47"/>
        <v>1.4254000632882045</v>
      </c>
      <c r="AV37">
        <f t="shared" si="48"/>
        <v>0.37843879488375703</v>
      </c>
      <c r="AW37">
        <f t="shared" si="49"/>
        <v>0.47780885423553265</v>
      </c>
      <c r="AX37">
        <f t="shared" si="50"/>
        <v>0.9475912090526718</v>
      </c>
      <c r="AY37">
        <f t="shared" si="51"/>
        <v>0.24114338018647308</v>
      </c>
      <c r="AZ37">
        <f t="shared" si="52"/>
        <v>20.405420495229539</v>
      </c>
      <c r="BA37">
        <f t="shared" si="53"/>
        <v>0.79146364561113314</v>
      </c>
      <c r="BB37">
        <f t="shared" si="54"/>
        <v>39.47956288567962</v>
      </c>
      <c r="BC37">
        <f t="shared" si="55"/>
        <v>368.77467939545954</v>
      </c>
      <c r="BD37">
        <f t="shared" si="56"/>
        <v>1.814967030544962E-2</v>
      </c>
    </row>
    <row r="38" spans="1:114" x14ac:dyDescent="0.25">
      <c r="A38" s="1">
        <v>20</v>
      </c>
      <c r="B38" s="1" t="s">
        <v>87</v>
      </c>
      <c r="C38" s="1">
        <v>1674.0000082701445</v>
      </c>
      <c r="D38" s="1">
        <v>0</v>
      </c>
      <c r="E38">
        <f t="shared" si="29"/>
        <v>17.001927628504454</v>
      </c>
      <c r="F38">
        <f t="shared" si="30"/>
        <v>0.43642777790714793</v>
      </c>
      <c r="G38">
        <f t="shared" si="31"/>
        <v>298.00560420991923</v>
      </c>
      <c r="H38">
        <f t="shared" si="32"/>
        <v>5.9153401145607196</v>
      </c>
      <c r="I38">
        <f t="shared" si="33"/>
        <v>1.0541101338084196</v>
      </c>
      <c r="J38">
        <f t="shared" si="34"/>
        <v>13.290859222412109</v>
      </c>
      <c r="K38" s="1">
        <v>6</v>
      </c>
      <c r="L38">
        <f t="shared" si="35"/>
        <v>1.4200000166893005</v>
      </c>
      <c r="M38" s="1">
        <v>1</v>
      </c>
      <c r="N38">
        <f t="shared" si="36"/>
        <v>2.8400000333786011</v>
      </c>
      <c r="O38" s="1">
        <v>11.096807479858398</v>
      </c>
      <c r="P38" s="1">
        <v>13.290859222412109</v>
      </c>
      <c r="Q38" s="1">
        <v>10.012079238891602</v>
      </c>
      <c r="R38" s="1">
        <v>399.89566040039062</v>
      </c>
      <c r="S38" s="1">
        <v>376.81854248046875</v>
      </c>
      <c r="T38" s="1">
        <v>-6.4535640180110931E-2</v>
      </c>
      <c r="U38" s="1">
        <v>6.9842929840087891</v>
      </c>
      <c r="V38" s="1">
        <v>-0.33298107981681824</v>
      </c>
      <c r="W38" s="1">
        <v>36.036483764648438</v>
      </c>
      <c r="X38" s="1">
        <v>500.00015258789062</v>
      </c>
      <c r="Y38" s="1">
        <v>1500.0439453125</v>
      </c>
      <c r="Z38" s="1">
        <v>155.58512878417969</v>
      </c>
      <c r="AA38" s="1">
        <v>68.416770935058594</v>
      </c>
      <c r="AB38" s="1">
        <v>-0.78902554512023926</v>
      </c>
      <c r="AC38" s="1">
        <v>0.23748812079429626</v>
      </c>
      <c r="AD38" s="1">
        <v>0.66666668653488159</v>
      </c>
      <c r="AE38" s="1">
        <v>-0.21956524252891541</v>
      </c>
      <c r="AF38" s="1">
        <v>2.737391471862793</v>
      </c>
      <c r="AG38" s="1">
        <v>1</v>
      </c>
      <c r="AH38" s="1">
        <v>0</v>
      </c>
      <c r="AI38" s="1">
        <v>0.15999999642372131</v>
      </c>
      <c r="AJ38" s="1">
        <v>111115</v>
      </c>
      <c r="AK38">
        <f t="shared" si="37"/>
        <v>0.83333358764648424</v>
      </c>
      <c r="AL38">
        <f t="shared" si="38"/>
        <v>5.9153401145607193E-3</v>
      </c>
      <c r="AM38">
        <f t="shared" si="39"/>
        <v>286.44085922241209</v>
      </c>
      <c r="AN38">
        <f t="shared" si="40"/>
        <v>284.24680747985838</v>
      </c>
      <c r="AO38">
        <f t="shared" si="41"/>
        <v>240.00702588542481</v>
      </c>
      <c r="AP38">
        <f t="shared" si="42"/>
        <v>-0.51525533971173532</v>
      </c>
      <c r="AQ38">
        <f t="shared" si="43"/>
        <v>1.5319529070386857</v>
      </c>
      <c r="AR38">
        <f t="shared" si="44"/>
        <v>22.391482177561699</v>
      </c>
      <c r="AS38">
        <f t="shared" si="45"/>
        <v>15.40718919355291</v>
      </c>
      <c r="AT38">
        <f t="shared" si="46"/>
        <v>12.193833351135254</v>
      </c>
      <c r="AU38">
        <f t="shared" si="47"/>
        <v>1.4257057086180125</v>
      </c>
      <c r="AV38">
        <f t="shared" si="48"/>
        <v>0.37829458642559161</v>
      </c>
      <c r="AW38">
        <f t="shared" si="49"/>
        <v>0.47784277323026619</v>
      </c>
      <c r="AX38">
        <f t="shared" si="50"/>
        <v>0.94786293538774635</v>
      </c>
      <c r="AY38">
        <f t="shared" si="51"/>
        <v>0.2410496958746102</v>
      </c>
      <c r="AZ38">
        <f t="shared" si="52"/>
        <v>20.388581160593777</v>
      </c>
      <c r="BA38">
        <f t="shared" si="53"/>
        <v>0.79084644361779366</v>
      </c>
      <c r="BB38">
        <f t="shared" si="54"/>
        <v>39.468073889864172</v>
      </c>
      <c r="BC38">
        <f t="shared" si="55"/>
        <v>368.73664035768059</v>
      </c>
      <c r="BD38">
        <f t="shared" si="56"/>
        <v>1.8198173505649548E-2</v>
      </c>
    </row>
    <row r="39" spans="1:114" x14ac:dyDescent="0.25">
      <c r="A39" s="1">
        <v>21</v>
      </c>
      <c r="B39" s="1" t="s">
        <v>88</v>
      </c>
      <c r="C39" s="1">
        <v>1674.5000082589686</v>
      </c>
      <c r="D39" s="1">
        <v>0</v>
      </c>
      <c r="E39">
        <f t="shared" si="29"/>
        <v>16.978616512832044</v>
      </c>
      <c r="F39">
        <f t="shared" si="30"/>
        <v>0.43647997625184431</v>
      </c>
      <c r="G39">
        <f t="shared" si="31"/>
        <v>298.13936576621109</v>
      </c>
      <c r="H39">
        <f t="shared" si="32"/>
        <v>5.9159697831021756</v>
      </c>
      <c r="I39">
        <f t="shared" si="33"/>
        <v>1.0541091697246645</v>
      </c>
      <c r="J39">
        <f t="shared" si="34"/>
        <v>13.291435241699219</v>
      </c>
      <c r="K39" s="1">
        <v>6</v>
      </c>
      <c r="L39">
        <f t="shared" si="35"/>
        <v>1.4200000166893005</v>
      </c>
      <c r="M39" s="1">
        <v>1</v>
      </c>
      <c r="N39">
        <f t="shared" si="36"/>
        <v>2.8400000333786011</v>
      </c>
      <c r="O39" s="1">
        <v>11.098067283630371</v>
      </c>
      <c r="P39" s="1">
        <v>13.291435241699219</v>
      </c>
      <c r="Q39" s="1">
        <v>10.01194953918457</v>
      </c>
      <c r="R39" s="1">
        <v>399.90109252929688</v>
      </c>
      <c r="S39" s="1">
        <v>376.85018920898437</v>
      </c>
      <c r="T39" s="1">
        <v>-6.4786858856678009E-2</v>
      </c>
      <c r="U39" s="1">
        <v>6.9851679801940918</v>
      </c>
      <c r="V39" s="1">
        <v>-0.33424836397171021</v>
      </c>
      <c r="W39" s="1">
        <v>36.037879943847656</v>
      </c>
      <c r="X39" s="1">
        <v>499.97305297851562</v>
      </c>
      <c r="Y39" s="1">
        <v>1500.1058349609375</v>
      </c>
      <c r="Z39" s="1">
        <v>155.42250061035156</v>
      </c>
      <c r="AA39" s="1">
        <v>68.416580200195313</v>
      </c>
      <c r="AB39" s="1">
        <v>-0.78902554512023926</v>
      </c>
      <c r="AC39" s="1">
        <v>0.23748812079429626</v>
      </c>
      <c r="AD39" s="1">
        <v>0.66666668653488159</v>
      </c>
      <c r="AE39" s="1">
        <v>-0.21956524252891541</v>
      </c>
      <c r="AF39" s="1">
        <v>2.737391471862793</v>
      </c>
      <c r="AG39" s="1">
        <v>1</v>
      </c>
      <c r="AH39" s="1">
        <v>0</v>
      </c>
      <c r="AI39" s="1">
        <v>0.15999999642372131</v>
      </c>
      <c r="AJ39" s="1">
        <v>111115</v>
      </c>
      <c r="AK39">
        <f t="shared" si="37"/>
        <v>0.83328842163085926</v>
      </c>
      <c r="AL39">
        <f t="shared" si="38"/>
        <v>5.9159697831021752E-3</v>
      </c>
      <c r="AM39">
        <f t="shared" si="39"/>
        <v>286.4414352416992</v>
      </c>
      <c r="AN39">
        <f t="shared" si="40"/>
        <v>284.24806728363035</v>
      </c>
      <c r="AO39">
        <f t="shared" si="41"/>
        <v>240.01692822895347</v>
      </c>
      <c r="AP39">
        <f t="shared" si="42"/>
        <v>-0.51539009691976023</v>
      </c>
      <c r="AQ39">
        <f t="shared" si="43"/>
        <v>1.5320104750534498</v>
      </c>
      <c r="AR39">
        <f t="shared" si="44"/>
        <v>22.392386035235887</v>
      </c>
      <c r="AS39">
        <f t="shared" si="45"/>
        <v>15.407218055041795</v>
      </c>
      <c r="AT39">
        <f t="shared" si="46"/>
        <v>12.194751262664795</v>
      </c>
      <c r="AU39">
        <f t="shared" si="47"/>
        <v>1.4257918257555751</v>
      </c>
      <c r="AV39">
        <f t="shared" si="48"/>
        <v>0.37833380441229786</v>
      </c>
      <c r="AW39">
        <f t="shared" si="49"/>
        <v>0.47790130532878539</v>
      </c>
      <c r="AX39">
        <f t="shared" si="50"/>
        <v>0.94789052042678967</v>
      </c>
      <c r="AY39">
        <f t="shared" si="51"/>
        <v>0.24107517350773755</v>
      </c>
      <c r="AZ39">
        <f t="shared" si="52"/>
        <v>20.397675828779345</v>
      </c>
      <c r="BA39">
        <f t="shared" si="53"/>
        <v>0.7911349769838546</v>
      </c>
      <c r="BB39">
        <f t="shared" si="54"/>
        <v>39.47131351694744</v>
      </c>
      <c r="BC39">
        <f t="shared" si="55"/>
        <v>368.77936807414966</v>
      </c>
      <c r="BD39">
        <f t="shared" si="56"/>
        <v>1.8172608163026766E-2</v>
      </c>
    </row>
    <row r="40" spans="1:114" x14ac:dyDescent="0.25">
      <c r="A40" s="1">
        <v>22</v>
      </c>
      <c r="B40" s="1" t="s">
        <v>88</v>
      </c>
      <c r="C40" s="1">
        <v>1675.0000082477927</v>
      </c>
      <c r="D40" s="1">
        <v>0</v>
      </c>
      <c r="E40">
        <f t="shared" si="29"/>
        <v>16.971622018413861</v>
      </c>
      <c r="F40">
        <f t="shared" si="30"/>
        <v>0.43651174554468236</v>
      </c>
      <c r="G40">
        <f t="shared" si="31"/>
        <v>298.16879780156745</v>
      </c>
      <c r="H40">
        <f t="shared" si="32"/>
        <v>5.9155181707170685</v>
      </c>
      <c r="I40">
        <f t="shared" si="33"/>
        <v>1.0539670840351276</v>
      </c>
      <c r="J40">
        <f t="shared" si="34"/>
        <v>13.289665222167969</v>
      </c>
      <c r="K40" s="1">
        <v>6</v>
      </c>
      <c r="L40">
        <f t="shared" si="35"/>
        <v>1.4200000166893005</v>
      </c>
      <c r="M40" s="1">
        <v>1</v>
      </c>
      <c r="N40">
        <f t="shared" si="36"/>
        <v>2.8400000333786011</v>
      </c>
      <c r="O40" s="1">
        <v>11.098855018615723</v>
      </c>
      <c r="P40" s="1">
        <v>13.289665222167969</v>
      </c>
      <c r="Q40" s="1">
        <v>10.011938095092773</v>
      </c>
      <c r="R40" s="1">
        <v>399.88766479492187</v>
      </c>
      <c r="S40" s="1">
        <v>376.84521484375</v>
      </c>
      <c r="T40" s="1">
        <v>-6.483728438615799E-2</v>
      </c>
      <c r="U40" s="1">
        <v>6.9846382141113281</v>
      </c>
      <c r="V40" s="1">
        <v>-0.33449205756187439</v>
      </c>
      <c r="W40" s="1">
        <v>36.033374786376953</v>
      </c>
      <c r="X40" s="1">
        <v>499.96914672851563</v>
      </c>
      <c r="Y40" s="1">
        <v>1500.132568359375</v>
      </c>
      <c r="Z40" s="1">
        <v>155.29087829589844</v>
      </c>
      <c r="AA40" s="1">
        <v>68.416786193847656</v>
      </c>
      <c r="AB40" s="1">
        <v>-0.78902554512023926</v>
      </c>
      <c r="AC40" s="1">
        <v>0.23748812079429626</v>
      </c>
      <c r="AD40" s="1">
        <v>0.66666668653488159</v>
      </c>
      <c r="AE40" s="1">
        <v>-0.21956524252891541</v>
      </c>
      <c r="AF40" s="1">
        <v>2.737391471862793</v>
      </c>
      <c r="AG40" s="1">
        <v>1</v>
      </c>
      <c r="AH40" s="1">
        <v>0</v>
      </c>
      <c r="AI40" s="1">
        <v>0.15999999642372131</v>
      </c>
      <c r="AJ40" s="1">
        <v>111115</v>
      </c>
      <c r="AK40">
        <f t="shared" si="37"/>
        <v>0.83328191121419259</v>
      </c>
      <c r="AL40">
        <f t="shared" si="38"/>
        <v>5.9155181707170688E-3</v>
      </c>
      <c r="AM40">
        <f t="shared" si="39"/>
        <v>286.43966522216795</v>
      </c>
      <c r="AN40">
        <f t="shared" si="40"/>
        <v>284.2488550186157</v>
      </c>
      <c r="AO40">
        <f t="shared" si="41"/>
        <v>240.02120557260787</v>
      </c>
      <c r="AP40">
        <f t="shared" si="42"/>
        <v>-0.51479070754406497</v>
      </c>
      <c r="AQ40">
        <f t="shared" si="43"/>
        <v>1.5318335833713603</v>
      </c>
      <c r="AR40">
        <f t="shared" si="44"/>
        <v>22.389733113612838</v>
      </c>
      <c r="AS40">
        <f t="shared" si="45"/>
        <v>15.40509489950151</v>
      </c>
      <c r="AT40">
        <f t="shared" si="46"/>
        <v>12.194260120391846</v>
      </c>
      <c r="AU40">
        <f t="shared" si="47"/>
        <v>1.4257457469256321</v>
      </c>
      <c r="AV40">
        <f t="shared" si="48"/>
        <v>0.37835767290433275</v>
      </c>
      <c r="AW40">
        <f t="shared" si="49"/>
        <v>0.47786649933623265</v>
      </c>
      <c r="AX40">
        <f t="shared" si="50"/>
        <v>0.94787924758939934</v>
      </c>
      <c r="AY40">
        <f t="shared" si="51"/>
        <v>0.24109067952204832</v>
      </c>
      <c r="AZ40">
        <f t="shared" si="52"/>
        <v>20.399750888866436</v>
      </c>
      <c r="BA40">
        <f t="shared" si="53"/>
        <v>0.79122352110851701</v>
      </c>
      <c r="BB40">
        <f t="shared" si="54"/>
        <v>39.473168211214315</v>
      </c>
      <c r="BC40">
        <f t="shared" si="55"/>
        <v>368.777718556575</v>
      </c>
      <c r="BD40">
        <f t="shared" si="56"/>
        <v>1.8166056598325219E-2</v>
      </c>
    </row>
    <row r="41" spans="1:114" x14ac:dyDescent="0.25">
      <c r="A41" s="1">
        <v>23</v>
      </c>
      <c r="B41" s="1" t="s">
        <v>89</v>
      </c>
      <c r="C41" s="1">
        <v>1675.5000082366168</v>
      </c>
      <c r="D41" s="1">
        <v>0</v>
      </c>
      <c r="E41">
        <f t="shared" si="29"/>
        <v>16.941492595366647</v>
      </c>
      <c r="F41">
        <f t="shared" si="30"/>
        <v>0.43668328439269471</v>
      </c>
      <c r="G41">
        <f t="shared" si="31"/>
        <v>298.3156043987392</v>
      </c>
      <c r="H41">
        <f t="shared" si="32"/>
        <v>5.9151629207237884</v>
      </c>
      <c r="I41">
        <f t="shared" si="33"/>
        <v>1.0535551277000297</v>
      </c>
      <c r="J41">
        <f t="shared" si="34"/>
        <v>13.285436630249023</v>
      </c>
      <c r="K41" s="1">
        <v>6</v>
      </c>
      <c r="L41">
        <f t="shared" si="35"/>
        <v>1.4200000166893005</v>
      </c>
      <c r="M41" s="1">
        <v>1</v>
      </c>
      <c r="N41">
        <f t="shared" si="36"/>
        <v>2.8400000333786011</v>
      </c>
      <c r="O41" s="1">
        <v>11.099343299865723</v>
      </c>
      <c r="P41" s="1">
        <v>13.285436630249023</v>
      </c>
      <c r="Q41" s="1">
        <v>10.011493682861328</v>
      </c>
      <c r="R41" s="1">
        <v>399.84759521484375</v>
      </c>
      <c r="S41" s="1">
        <v>376.84103393554687</v>
      </c>
      <c r="T41" s="1">
        <v>-6.4754888415336609E-2</v>
      </c>
      <c r="U41" s="1">
        <v>6.9844393730163574</v>
      </c>
      <c r="V41" s="1">
        <v>-0.33405828475952148</v>
      </c>
      <c r="W41" s="1">
        <v>36.031406402587891</v>
      </c>
      <c r="X41" s="1">
        <v>499.95916748046875</v>
      </c>
      <c r="Y41" s="1">
        <v>1500.0926513671875</v>
      </c>
      <c r="Z41" s="1">
        <v>155.119140625</v>
      </c>
      <c r="AA41" s="1">
        <v>68.417221069335938</v>
      </c>
      <c r="AB41" s="1">
        <v>-0.78902554512023926</v>
      </c>
      <c r="AC41" s="1">
        <v>0.23748812079429626</v>
      </c>
      <c r="AD41" s="1">
        <v>0.66666668653488159</v>
      </c>
      <c r="AE41" s="1">
        <v>-0.21956524252891541</v>
      </c>
      <c r="AF41" s="1">
        <v>2.737391471862793</v>
      </c>
      <c r="AG41" s="1">
        <v>1</v>
      </c>
      <c r="AH41" s="1">
        <v>0</v>
      </c>
      <c r="AI41" s="1">
        <v>0.15999999642372131</v>
      </c>
      <c r="AJ41" s="1">
        <v>111115</v>
      </c>
      <c r="AK41">
        <f t="shared" si="37"/>
        <v>0.83326527913411452</v>
      </c>
      <c r="AL41">
        <f t="shared" si="38"/>
        <v>5.9151629207237887E-3</v>
      </c>
      <c r="AM41">
        <f t="shared" si="39"/>
        <v>286.435436630249</v>
      </c>
      <c r="AN41">
        <f t="shared" si="40"/>
        <v>284.2493432998657</v>
      </c>
      <c r="AO41">
        <f t="shared" si="41"/>
        <v>240.01481885400062</v>
      </c>
      <c r="AP41">
        <f t="shared" si="42"/>
        <v>-0.51410846122511744</v>
      </c>
      <c r="AQ41">
        <f t="shared" si="43"/>
        <v>1.5314110603290638</v>
      </c>
      <c r="AR41">
        <f t="shared" si="44"/>
        <v>22.383415116745077</v>
      </c>
      <c r="AS41">
        <f t="shared" si="45"/>
        <v>15.39897574372872</v>
      </c>
      <c r="AT41">
        <f t="shared" si="46"/>
        <v>12.192389965057373</v>
      </c>
      <c r="AU41">
        <f t="shared" si="47"/>
        <v>1.4255703014724015</v>
      </c>
      <c r="AV41">
        <f t="shared" si="48"/>
        <v>0.37848654324479081</v>
      </c>
      <c r="AW41">
        <f t="shared" si="49"/>
        <v>0.4778559326290342</v>
      </c>
      <c r="AX41">
        <f t="shared" si="50"/>
        <v>0.94771436884336735</v>
      </c>
      <c r="AY41">
        <f t="shared" si="51"/>
        <v>0.24117439998042065</v>
      </c>
      <c r="AZ41">
        <f t="shared" si="52"/>
        <v>20.409924654581104</v>
      </c>
      <c r="BA41">
        <f t="shared" si="53"/>
        <v>0.79162187111969795</v>
      </c>
      <c r="BB41">
        <f t="shared" si="54"/>
        <v>39.483501220708874</v>
      </c>
      <c r="BC41">
        <f t="shared" si="55"/>
        <v>368.78785973310278</v>
      </c>
      <c r="BD41">
        <f t="shared" si="56"/>
        <v>1.8138054871271767E-2</v>
      </c>
    </row>
    <row r="42" spans="1:114" x14ac:dyDescent="0.25">
      <c r="A42" s="1">
        <v>24</v>
      </c>
      <c r="B42" s="1" t="s">
        <v>89</v>
      </c>
      <c r="C42" s="1">
        <v>1676.000008225441</v>
      </c>
      <c r="D42" s="1">
        <v>0</v>
      </c>
      <c r="E42">
        <f t="shared" si="29"/>
        <v>16.92521917835392</v>
      </c>
      <c r="F42">
        <f t="shared" si="30"/>
        <v>0.43670162994258488</v>
      </c>
      <c r="G42">
        <f t="shared" si="31"/>
        <v>298.40587034117959</v>
      </c>
      <c r="H42">
        <f t="shared" si="32"/>
        <v>5.914944130956342</v>
      </c>
      <c r="I42">
        <f t="shared" si="33"/>
        <v>1.0534847164704049</v>
      </c>
      <c r="J42">
        <f t="shared" si="34"/>
        <v>13.284777641296387</v>
      </c>
      <c r="K42" s="1">
        <v>6</v>
      </c>
      <c r="L42">
        <f t="shared" si="35"/>
        <v>1.4200000166893005</v>
      </c>
      <c r="M42" s="1">
        <v>1</v>
      </c>
      <c r="N42">
        <f t="shared" si="36"/>
        <v>2.8400000333786011</v>
      </c>
      <c r="O42" s="1">
        <v>11.100773811340332</v>
      </c>
      <c r="P42" s="1">
        <v>13.284777641296387</v>
      </c>
      <c r="Q42" s="1">
        <v>10.011395454406738</v>
      </c>
      <c r="R42" s="1">
        <v>399.84881591796875</v>
      </c>
      <c r="S42" s="1">
        <v>376.86196899414062</v>
      </c>
      <c r="T42" s="1">
        <v>-6.4397327601909637E-2</v>
      </c>
      <c r="U42" s="1">
        <v>6.984464168548584</v>
      </c>
      <c r="V42" s="1">
        <v>-0.33218410611152649</v>
      </c>
      <c r="W42" s="1">
        <v>36.028327941894531</v>
      </c>
      <c r="X42" s="1">
        <v>499.96426391601562</v>
      </c>
      <c r="Y42" s="1">
        <v>1500.0938720703125</v>
      </c>
      <c r="Z42" s="1">
        <v>154.828369140625</v>
      </c>
      <c r="AA42" s="1">
        <v>68.417633056640625</v>
      </c>
      <c r="AB42" s="1">
        <v>-0.78902554512023926</v>
      </c>
      <c r="AC42" s="1">
        <v>0.23748812079429626</v>
      </c>
      <c r="AD42" s="1">
        <v>0.66666668653488159</v>
      </c>
      <c r="AE42" s="1">
        <v>-0.21956524252891541</v>
      </c>
      <c r="AF42" s="1">
        <v>2.737391471862793</v>
      </c>
      <c r="AG42" s="1">
        <v>1</v>
      </c>
      <c r="AH42" s="1">
        <v>0</v>
      </c>
      <c r="AI42" s="1">
        <v>0.15999999642372131</v>
      </c>
      <c r="AJ42" s="1">
        <v>111115</v>
      </c>
      <c r="AK42">
        <f t="shared" si="37"/>
        <v>0.83327377319335938</v>
      </c>
      <c r="AL42">
        <f t="shared" si="38"/>
        <v>5.9149441309563422E-3</v>
      </c>
      <c r="AM42">
        <f t="shared" si="39"/>
        <v>286.43477764129636</v>
      </c>
      <c r="AN42">
        <f t="shared" si="40"/>
        <v>284.25077381134031</v>
      </c>
      <c r="AO42">
        <f t="shared" si="41"/>
        <v>240.01501416649626</v>
      </c>
      <c r="AP42">
        <f t="shared" si="42"/>
        <v>-0.51373982540754193</v>
      </c>
      <c r="AQ42">
        <f t="shared" si="43"/>
        <v>1.5313452230514164</v>
      </c>
      <c r="AR42">
        <f t="shared" si="44"/>
        <v>22.38231804633855</v>
      </c>
      <c r="AS42">
        <f t="shared" si="45"/>
        <v>15.397853877789967</v>
      </c>
      <c r="AT42">
        <f t="shared" si="46"/>
        <v>12.192775726318359</v>
      </c>
      <c r="AU42">
        <f t="shared" si="47"/>
        <v>1.4256064894560665</v>
      </c>
      <c r="AV42">
        <f t="shared" si="48"/>
        <v>0.37850032473092482</v>
      </c>
      <c r="AW42">
        <f t="shared" si="49"/>
        <v>0.47786050658101159</v>
      </c>
      <c r="AX42">
        <f t="shared" si="50"/>
        <v>0.94774598287505496</v>
      </c>
      <c r="AY42">
        <f t="shared" si="51"/>
        <v>0.24118335317186695</v>
      </c>
      <c r="AZ42">
        <f t="shared" si="52"/>
        <v>20.416223338950306</v>
      </c>
      <c r="BA42">
        <f t="shared" si="53"/>
        <v>0.79181741563797636</v>
      </c>
      <c r="BB42">
        <f t="shared" si="54"/>
        <v>39.485315781811124</v>
      </c>
      <c r="BC42">
        <f t="shared" si="55"/>
        <v>368.81653039476305</v>
      </c>
      <c r="BD42">
        <f t="shared" si="56"/>
        <v>1.8120056148740335E-2</v>
      </c>
    </row>
    <row r="43" spans="1:114" x14ac:dyDescent="0.25">
      <c r="A43" s="1">
        <v>25</v>
      </c>
      <c r="B43" s="1" t="s">
        <v>90</v>
      </c>
      <c r="C43" s="1">
        <v>1676.5000082142651</v>
      </c>
      <c r="D43" s="1">
        <v>0</v>
      </c>
      <c r="E43">
        <f t="shared" si="29"/>
        <v>16.960057472113245</v>
      </c>
      <c r="F43">
        <f t="shared" si="30"/>
        <v>0.43696507178903249</v>
      </c>
      <c r="G43">
        <f t="shared" si="31"/>
        <v>298.27245175944438</v>
      </c>
      <c r="H43">
        <f t="shared" si="32"/>
        <v>5.9165286227853295</v>
      </c>
      <c r="I43">
        <f t="shared" si="33"/>
        <v>1.0532179790954346</v>
      </c>
      <c r="J43">
        <f t="shared" si="34"/>
        <v>13.283275604248047</v>
      </c>
      <c r="K43" s="1">
        <v>6</v>
      </c>
      <c r="L43">
        <f t="shared" si="35"/>
        <v>1.4200000166893005</v>
      </c>
      <c r="M43" s="1">
        <v>1</v>
      </c>
      <c r="N43">
        <f t="shared" si="36"/>
        <v>2.8400000333786011</v>
      </c>
      <c r="O43" s="1">
        <v>11.101897239685059</v>
      </c>
      <c r="P43" s="1">
        <v>13.283275604248047</v>
      </c>
      <c r="Q43" s="1">
        <v>10.011746406555176</v>
      </c>
      <c r="R43" s="1">
        <v>399.86135864257812</v>
      </c>
      <c r="S43" s="1">
        <v>376.83132934570312</v>
      </c>
      <c r="T43" s="1">
        <v>-6.4845122396945953E-2</v>
      </c>
      <c r="U43" s="1">
        <v>6.9861602783203125</v>
      </c>
      <c r="V43" s="1">
        <v>-0.33446955680847168</v>
      </c>
      <c r="W43" s="1">
        <v>36.034446716308594</v>
      </c>
      <c r="X43" s="1">
        <v>499.94528198242187</v>
      </c>
      <c r="Y43" s="1">
        <v>1500.0909423828125</v>
      </c>
      <c r="Z43" s="1">
        <v>154.42388916015625</v>
      </c>
      <c r="AA43" s="1">
        <v>68.417724609375</v>
      </c>
      <c r="AB43" s="1">
        <v>-0.78902554512023926</v>
      </c>
      <c r="AC43" s="1">
        <v>0.23748812079429626</v>
      </c>
      <c r="AD43" s="1">
        <v>0.66666668653488159</v>
      </c>
      <c r="AE43" s="1">
        <v>-0.21956524252891541</v>
      </c>
      <c r="AF43" s="1">
        <v>2.737391471862793</v>
      </c>
      <c r="AG43" s="1">
        <v>1</v>
      </c>
      <c r="AH43" s="1">
        <v>0</v>
      </c>
      <c r="AI43" s="1">
        <v>0.15999999642372131</v>
      </c>
      <c r="AJ43" s="1">
        <v>111115</v>
      </c>
      <c r="AK43">
        <f t="shared" si="37"/>
        <v>0.83324213663736957</v>
      </c>
      <c r="AL43">
        <f t="shared" si="38"/>
        <v>5.9165286227853293E-3</v>
      </c>
      <c r="AM43">
        <f t="shared" si="39"/>
        <v>286.43327560424802</v>
      </c>
      <c r="AN43">
        <f t="shared" si="40"/>
        <v>284.25189723968504</v>
      </c>
      <c r="AO43">
        <f t="shared" si="41"/>
        <v>240.01454541650673</v>
      </c>
      <c r="AP43">
        <f t="shared" si="42"/>
        <v>-0.51427038548189086</v>
      </c>
      <c r="AQ43">
        <f t="shared" si="43"/>
        <v>1.5311951690945083</v>
      </c>
      <c r="AR43">
        <f t="shared" si="44"/>
        <v>22.380094892613467</v>
      </c>
      <c r="AS43">
        <f t="shared" si="45"/>
        <v>15.393934614293155</v>
      </c>
      <c r="AT43">
        <f t="shared" si="46"/>
        <v>12.192586421966553</v>
      </c>
      <c r="AU43">
        <f t="shared" si="47"/>
        <v>1.4255887308513329</v>
      </c>
      <c r="AV43">
        <f t="shared" si="48"/>
        <v>0.37869820966636519</v>
      </c>
      <c r="AW43">
        <f t="shared" si="49"/>
        <v>0.47797718999907374</v>
      </c>
      <c r="AX43">
        <f t="shared" si="50"/>
        <v>0.94761154085225918</v>
      </c>
      <c r="AY43">
        <f t="shared" si="51"/>
        <v>0.24131191122769802</v>
      </c>
      <c r="AZ43">
        <f t="shared" si="52"/>
        <v>20.407122463040757</v>
      </c>
      <c r="BA43">
        <f t="shared" si="53"/>
        <v>0.79152774340004717</v>
      </c>
      <c r="BB43">
        <f t="shared" si="54"/>
        <v>39.499589326337968</v>
      </c>
      <c r="BC43">
        <f t="shared" si="55"/>
        <v>368.76933028997968</v>
      </c>
      <c r="BD43">
        <f t="shared" si="56"/>
        <v>1.8166242419693057E-2</v>
      </c>
    </row>
    <row r="44" spans="1:114" x14ac:dyDescent="0.25">
      <c r="A44" s="1">
        <v>26</v>
      </c>
      <c r="B44" s="1" t="s">
        <v>90</v>
      </c>
      <c r="C44" s="1">
        <v>1677.0000082030892</v>
      </c>
      <c r="D44" s="1">
        <v>0</v>
      </c>
      <c r="E44">
        <f t="shared" si="29"/>
        <v>16.94888938619928</v>
      </c>
      <c r="F44">
        <f t="shared" si="30"/>
        <v>0.43712674992550932</v>
      </c>
      <c r="G44">
        <f t="shared" si="31"/>
        <v>298.3458301556401</v>
      </c>
      <c r="H44">
        <f t="shared" si="32"/>
        <v>5.9176587116894082</v>
      </c>
      <c r="I44">
        <f t="shared" si="33"/>
        <v>1.0530826390320607</v>
      </c>
      <c r="J44">
        <f t="shared" si="34"/>
        <v>13.282848358154297</v>
      </c>
      <c r="K44" s="1">
        <v>6</v>
      </c>
      <c r="L44">
        <f t="shared" si="35"/>
        <v>1.4200000166893005</v>
      </c>
      <c r="M44" s="1">
        <v>1</v>
      </c>
      <c r="N44">
        <f t="shared" si="36"/>
        <v>2.8400000333786011</v>
      </c>
      <c r="O44" s="1">
        <v>11.102869987487793</v>
      </c>
      <c r="P44" s="1">
        <v>13.282848358154297</v>
      </c>
      <c r="Q44" s="1">
        <v>10.012195587158203</v>
      </c>
      <c r="R44" s="1">
        <v>399.85263061523437</v>
      </c>
      <c r="S44" s="1">
        <v>376.83529663085937</v>
      </c>
      <c r="T44" s="1">
        <v>-6.4889810979366302E-2</v>
      </c>
      <c r="U44" s="1">
        <v>6.9875044822692871</v>
      </c>
      <c r="V44" s="1">
        <v>-0.33467891812324524</v>
      </c>
      <c r="W44" s="1">
        <v>36.039100646972656</v>
      </c>
      <c r="X44" s="1">
        <v>499.94161987304687</v>
      </c>
      <c r="Y44" s="1">
        <v>1500.11572265625</v>
      </c>
      <c r="Z44" s="1">
        <v>154.06564331054687</v>
      </c>
      <c r="AA44" s="1">
        <v>68.417823791503906</v>
      </c>
      <c r="AB44" s="1">
        <v>-0.78902554512023926</v>
      </c>
      <c r="AC44" s="1">
        <v>0.23748812079429626</v>
      </c>
      <c r="AD44" s="1">
        <v>1</v>
      </c>
      <c r="AE44" s="1">
        <v>-0.21956524252891541</v>
      </c>
      <c r="AF44" s="1">
        <v>2.737391471862793</v>
      </c>
      <c r="AG44" s="1">
        <v>1</v>
      </c>
      <c r="AH44" s="1">
        <v>0</v>
      </c>
      <c r="AI44" s="1">
        <v>0.15999999642372131</v>
      </c>
      <c r="AJ44" s="1">
        <v>111115</v>
      </c>
      <c r="AK44">
        <f t="shared" si="37"/>
        <v>0.83323603312174466</v>
      </c>
      <c r="AL44">
        <f t="shared" si="38"/>
        <v>5.917658711689408E-3</v>
      </c>
      <c r="AM44">
        <f t="shared" si="39"/>
        <v>286.43284835815427</v>
      </c>
      <c r="AN44">
        <f t="shared" si="40"/>
        <v>284.25286998748777</v>
      </c>
      <c r="AO44">
        <f t="shared" si="41"/>
        <v>240.01851026016811</v>
      </c>
      <c r="AP44">
        <f t="shared" si="42"/>
        <v>-0.51465469086203164</v>
      </c>
      <c r="AQ44">
        <f t="shared" si="43"/>
        <v>1.5311524894423045</v>
      </c>
      <c r="AR44">
        <f t="shared" si="44"/>
        <v>22.379438640263245</v>
      </c>
      <c r="AS44">
        <f t="shared" si="45"/>
        <v>15.391934157993958</v>
      </c>
      <c r="AT44">
        <f t="shared" si="46"/>
        <v>12.192859172821045</v>
      </c>
      <c r="AU44">
        <f t="shared" si="47"/>
        <v>1.4256143176182059</v>
      </c>
      <c r="AV44">
        <f t="shared" si="48"/>
        <v>0.37881963880795111</v>
      </c>
      <c r="AW44">
        <f t="shared" si="49"/>
        <v>0.4780698504102438</v>
      </c>
      <c r="AX44">
        <f t="shared" si="50"/>
        <v>0.94754446720796204</v>
      </c>
      <c r="AY44">
        <f t="shared" si="51"/>
        <v>0.24139080026272478</v>
      </c>
      <c r="AZ44">
        <f t="shared" si="52"/>
        <v>20.412172436518535</v>
      </c>
      <c r="BA44">
        <f t="shared" si="53"/>
        <v>0.79171413299931392</v>
      </c>
      <c r="BB44">
        <f t="shared" si="54"/>
        <v>39.50864092424262</v>
      </c>
      <c r="BC44">
        <f t="shared" si="55"/>
        <v>368.77860634830728</v>
      </c>
      <c r="BD44">
        <f t="shared" si="56"/>
        <v>1.8157983497328976E-2</v>
      </c>
    </row>
    <row r="45" spans="1:114" x14ac:dyDescent="0.25">
      <c r="A45" s="1">
        <v>27</v>
      </c>
      <c r="B45" s="1" t="s">
        <v>91</v>
      </c>
      <c r="C45" s="1">
        <v>1677.5000081919134</v>
      </c>
      <c r="D45" s="1">
        <v>0</v>
      </c>
      <c r="E45">
        <f t="shared" si="29"/>
        <v>16.93431929324062</v>
      </c>
      <c r="F45">
        <f t="shared" si="30"/>
        <v>0.43737787993043092</v>
      </c>
      <c r="G45">
        <f t="shared" si="31"/>
        <v>298.4494087154244</v>
      </c>
      <c r="H45">
        <f t="shared" si="32"/>
        <v>5.9184362528196317</v>
      </c>
      <c r="I45">
        <f t="shared" si="33"/>
        <v>1.0526999823681695</v>
      </c>
      <c r="J45">
        <f t="shared" si="34"/>
        <v>13.279364585876465</v>
      </c>
      <c r="K45" s="1">
        <v>6</v>
      </c>
      <c r="L45">
        <f t="shared" si="35"/>
        <v>1.4200000166893005</v>
      </c>
      <c r="M45" s="1">
        <v>1</v>
      </c>
      <c r="N45">
        <f t="shared" si="36"/>
        <v>2.8400000333786011</v>
      </c>
      <c r="O45" s="1">
        <v>11.104291915893555</v>
      </c>
      <c r="P45" s="1">
        <v>13.279364585876465</v>
      </c>
      <c r="Q45" s="1">
        <v>10.012103080749512</v>
      </c>
      <c r="R45" s="1">
        <v>399.84176635742187</v>
      </c>
      <c r="S45" s="1">
        <v>376.84115600585937</v>
      </c>
      <c r="T45" s="1">
        <v>-6.5423049032688141E-2</v>
      </c>
      <c r="U45" s="1">
        <v>6.9880075454711914</v>
      </c>
      <c r="V45" s="1">
        <v>-0.33739751577377319</v>
      </c>
      <c r="W45" s="1">
        <v>36.038314819335938</v>
      </c>
      <c r="X45" s="1">
        <v>499.93359375</v>
      </c>
      <c r="Y45" s="1">
        <v>1500.1259765625</v>
      </c>
      <c r="Z45" s="1">
        <v>153.66899108886719</v>
      </c>
      <c r="AA45" s="1">
        <v>68.417861938476562</v>
      </c>
      <c r="AB45" s="1">
        <v>-0.78902554512023926</v>
      </c>
      <c r="AC45" s="1">
        <v>0.23748812079429626</v>
      </c>
      <c r="AD45" s="1">
        <v>1</v>
      </c>
      <c r="AE45" s="1">
        <v>-0.21956524252891541</v>
      </c>
      <c r="AF45" s="1">
        <v>2.737391471862793</v>
      </c>
      <c r="AG45" s="1">
        <v>1</v>
      </c>
      <c r="AH45" s="1">
        <v>0</v>
      </c>
      <c r="AI45" s="1">
        <v>0.15999999642372131</v>
      </c>
      <c r="AJ45" s="1">
        <v>111115</v>
      </c>
      <c r="AK45">
        <f t="shared" si="37"/>
        <v>0.8332226562499998</v>
      </c>
      <c r="AL45">
        <f t="shared" si="38"/>
        <v>5.9184362528196316E-3</v>
      </c>
      <c r="AM45">
        <f t="shared" si="39"/>
        <v>286.42936458587644</v>
      </c>
      <c r="AN45">
        <f t="shared" si="40"/>
        <v>284.25429191589353</v>
      </c>
      <c r="AO45">
        <f t="shared" si="41"/>
        <v>240.02015088513144</v>
      </c>
      <c r="AP45">
        <f t="shared" si="42"/>
        <v>-0.51445602073687391</v>
      </c>
      <c r="AQ45">
        <f t="shared" si="43"/>
        <v>1.53080451783925</v>
      </c>
      <c r="AR45">
        <f t="shared" si="44"/>
        <v>22.374340186423776</v>
      </c>
      <c r="AS45">
        <f t="shared" si="45"/>
        <v>15.386332640952585</v>
      </c>
      <c r="AT45">
        <f t="shared" si="46"/>
        <v>12.19182825088501</v>
      </c>
      <c r="AU45">
        <f t="shared" si="47"/>
        <v>1.4255176089193804</v>
      </c>
      <c r="AV45">
        <f t="shared" si="48"/>
        <v>0.37900822744830648</v>
      </c>
      <c r="AW45">
        <f t="shared" si="49"/>
        <v>0.47810453547108045</v>
      </c>
      <c r="AX45">
        <f t="shared" si="50"/>
        <v>0.94741307344829995</v>
      </c>
      <c r="AY45">
        <f t="shared" si="51"/>
        <v>0.24151332286054861</v>
      </c>
      <c r="AZ45">
        <f t="shared" si="52"/>
        <v>20.41927044111187</v>
      </c>
      <c r="BA45">
        <f t="shared" si="53"/>
        <v>0.79197668290451773</v>
      </c>
      <c r="BB45">
        <f t="shared" si="54"/>
        <v>39.521651654672851</v>
      </c>
      <c r="BC45">
        <f t="shared" si="55"/>
        <v>368.79139164769566</v>
      </c>
      <c r="BD45">
        <f t="shared" si="56"/>
        <v>1.8147719368564155E-2</v>
      </c>
    </row>
    <row r="46" spans="1:114" x14ac:dyDescent="0.25">
      <c r="A46" s="1">
        <v>28</v>
      </c>
      <c r="B46" s="1" t="s">
        <v>91</v>
      </c>
      <c r="C46" s="1">
        <v>1678.0000081807375</v>
      </c>
      <c r="D46" s="1">
        <v>0</v>
      </c>
      <c r="E46">
        <f t="shared" si="29"/>
        <v>16.920500288135692</v>
      </c>
      <c r="F46">
        <f t="shared" si="30"/>
        <v>0.43752043479137775</v>
      </c>
      <c r="G46">
        <f t="shared" si="31"/>
        <v>298.52306883060436</v>
      </c>
      <c r="H46">
        <f t="shared" si="32"/>
        <v>5.9192491922175865</v>
      </c>
      <c r="I46">
        <f t="shared" si="33"/>
        <v>1.0525544228156845</v>
      </c>
      <c r="J46">
        <f t="shared" si="34"/>
        <v>13.278661727905273</v>
      </c>
      <c r="K46" s="1">
        <v>6</v>
      </c>
      <c r="L46">
        <f t="shared" si="35"/>
        <v>1.4200000166893005</v>
      </c>
      <c r="M46" s="1">
        <v>1</v>
      </c>
      <c r="N46">
        <f t="shared" si="36"/>
        <v>2.8400000333786011</v>
      </c>
      <c r="O46" s="1">
        <v>11.105377197265625</v>
      </c>
      <c r="P46" s="1">
        <v>13.278661727905273</v>
      </c>
      <c r="Q46" s="1">
        <v>10.012214660644531</v>
      </c>
      <c r="R46" s="1">
        <v>399.8209228515625</v>
      </c>
      <c r="S46" s="1">
        <v>376.8370361328125</v>
      </c>
      <c r="T46" s="1">
        <v>-6.518322229385376E-2</v>
      </c>
      <c r="U46" s="1">
        <v>6.9890623092651367</v>
      </c>
      <c r="V46" s="1">
        <v>-0.33613869547843933</v>
      </c>
      <c r="W46" s="1">
        <v>36.041397094726563</v>
      </c>
      <c r="X46" s="1">
        <v>499.9439697265625</v>
      </c>
      <c r="Y46" s="1">
        <v>1500.1368408203125</v>
      </c>
      <c r="Z46" s="1">
        <v>153.29660034179687</v>
      </c>
      <c r="AA46" s="1">
        <v>68.418319702148437</v>
      </c>
      <c r="AB46" s="1">
        <v>-0.78902554512023926</v>
      </c>
      <c r="AC46" s="1">
        <v>0.23748812079429626</v>
      </c>
      <c r="AD46" s="1">
        <v>1</v>
      </c>
      <c r="AE46" s="1">
        <v>-0.21956524252891541</v>
      </c>
      <c r="AF46" s="1">
        <v>2.737391471862793</v>
      </c>
      <c r="AG46" s="1">
        <v>1</v>
      </c>
      <c r="AH46" s="1">
        <v>0</v>
      </c>
      <c r="AI46" s="1">
        <v>0.15999999642372131</v>
      </c>
      <c r="AJ46" s="1">
        <v>111115</v>
      </c>
      <c r="AK46">
        <f t="shared" si="37"/>
        <v>0.83323994954427072</v>
      </c>
      <c r="AL46">
        <f t="shared" si="38"/>
        <v>5.9192491922175862E-3</v>
      </c>
      <c r="AM46">
        <f t="shared" si="39"/>
        <v>286.42866172790525</v>
      </c>
      <c r="AN46">
        <f t="shared" si="40"/>
        <v>284.2553771972656</v>
      </c>
      <c r="AO46">
        <f t="shared" si="41"/>
        <v>240.02188916634259</v>
      </c>
      <c r="AP46">
        <f t="shared" si="42"/>
        <v>-0.51465203967072448</v>
      </c>
      <c r="AQ46">
        <f t="shared" si="43"/>
        <v>1.5307343223092225</v>
      </c>
      <c r="AR46">
        <f t="shared" si="44"/>
        <v>22.373164511684948</v>
      </c>
      <c r="AS46">
        <f t="shared" si="45"/>
        <v>15.384102202419811</v>
      </c>
      <c r="AT46">
        <f t="shared" si="46"/>
        <v>12.192019462585449</v>
      </c>
      <c r="AU46">
        <f t="shared" si="47"/>
        <v>1.4255355456656515</v>
      </c>
      <c r="AV46">
        <f t="shared" si="48"/>
        <v>0.37911526761726727</v>
      </c>
      <c r="AW46">
        <f t="shared" si="49"/>
        <v>0.47817989949353795</v>
      </c>
      <c r="AX46">
        <f t="shared" si="50"/>
        <v>0.94735564617211354</v>
      </c>
      <c r="AY46">
        <f t="shared" si="51"/>
        <v>0.24158286596575726</v>
      </c>
      <c r="AZ46">
        <f t="shared" si="52"/>
        <v>20.424446761718752</v>
      </c>
      <c r="BA46">
        <f t="shared" si="53"/>
        <v>0.792180810819754</v>
      </c>
      <c r="BB46">
        <f t="shared" si="54"/>
        <v>39.529875111247591</v>
      </c>
      <c r="BC46">
        <f t="shared" si="55"/>
        <v>368.79384066784326</v>
      </c>
      <c r="BD46">
        <f t="shared" si="56"/>
        <v>1.8136562747322317E-2</v>
      </c>
    </row>
    <row r="47" spans="1:114" x14ac:dyDescent="0.25">
      <c r="A47" s="1">
        <v>29</v>
      </c>
      <c r="B47" s="1" t="s">
        <v>92</v>
      </c>
      <c r="C47" s="1">
        <v>1678.5000081695616</v>
      </c>
      <c r="D47" s="1">
        <v>0</v>
      </c>
      <c r="E47">
        <f t="shared" si="29"/>
        <v>16.929681215168969</v>
      </c>
      <c r="F47">
        <f t="shared" si="30"/>
        <v>0.43733025147665711</v>
      </c>
      <c r="G47">
        <f t="shared" si="31"/>
        <v>298.43823589542336</v>
      </c>
      <c r="H47">
        <f t="shared" si="32"/>
        <v>5.9201205265132177</v>
      </c>
      <c r="I47">
        <f t="shared" si="33"/>
        <v>1.053110410621263</v>
      </c>
      <c r="J47">
        <f t="shared" si="34"/>
        <v>13.285140037536621</v>
      </c>
      <c r="K47" s="1">
        <v>6</v>
      </c>
      <c r="L47">
        <f t="shared" si="35"/>
        <v>1.4200000166893005</v>
      </c>
      <c r="M47" s="1">
        <v>1</v>
      </c>
      <c r="N47">
        <f t="shared" si="36"/>
        <v>2.8400000333786011</v>
      </c>
      <c r="O47" s="1">
        <v>11.106528282165527</v>
      </c>
      <c r="P47" s="1">
        <v>13.285140037536621</v>
      </c>
      <c r="Q47" s="1">
        <v>10.012774467468262</v>
      </c>
      <c r="R47" s="1">
        <v>399.81600952148437</v>
      </c>
      <c r="S47" s="1">
        <v>376.82028198242187</v>
      </c>
      <c r="T47" s="1">
        <v>-6.5115079283714294E-2</v>
      </c>
      <c r="U47" s="1">
        <v>6.9903278350830078</v>
      </c>
      <c r="V47" s="1">
        <v>-0.33576482534408569</v>
      </c>
      <c r="W47" s="1">
        <v>36.045513153076172</v>
      </c>
      <c r="X47" s="1">
        <v>499.93206787109375</v>
      </c>
      <c r="Y47" s="1">
        <v>1500.039794921875</v>
      </c>
      <c r="Z47" s="1">
        <v>153.00367736816406</v>
      </c>
      <c r="AA47" s="1">
        <v>68.418968200683594</v>
      </c>
      <c r="AB47" s="1">
        <v>-0.78902554512023926</v>
      </c>
      <c r="AC47" s="1">
        <v>0.23748812079429626</v>
      </c>
      <c r="AD47" s="1">
        <v>1</v>
      </c>
      <c r="AE47" s="1">
        <v>-0.21956524252891541</v>
      </c>
      <c r="AF47" s="1">
        <v>2.737391471862793</v>
      </c>
      <c r="AG47" s="1">
        <v>1</v>
      </c>
      <c r="AH47" s="1">
        <v>0</v>
      </c>
      <c r="AI47" s="1">
        <v>0.15999999642372131</v>
      </c>
      <c r="AJ47" s="1">
        <v>111115</v>
      </c>
      <c r="AK47">
        <f t="shared" si="37"/>
        <v>0.83322011311848954</v>
      </c>
      <c r="AL47">
        <f t="shared" si="38"/>
        <v>5.9201205265132176E-3</v>
      </c>
      <c r="AM47">
        <f t="shared" si="39"/>
        <v>286.4351400375366</v>
      </c>
      <c r="AN47">
        <f t="shared" si="40"/>
        <v>284.2565282821655</v>
      </c>
      <c r="AO47">
        <f t="shared" si="41"/>
        <v>240.00636182293965</v>
      </c>
      <c r="AP47">
        <f t="shared" si="42"/>
        <v>-0.51594915434232358</v>
      </c>
      <c r="AQ47">
        <f t="shared" si="43"/>
        <v>1.5313814284821607</v>
      </c>
      <c r="AR47">
        <f t="shared" si="44"/>
        <v>22.382410444869297</v>
      </c>
      <c r="AS47">
        <f t="shared" si="45"/>
        <v>15.392082609786289</v>
      </c>
      <c r="AT47">
        <f t="shared" si="46"/>
        <v>12.195834159851074</v>
      </c>
      <c r="AU47">
        <f t="shared" si="47"/>
        <v>1.4258934274950448</v>
      </c>
      <c r="AV47">
        <f t="shared" si="48"/>
        <v>0.3789724625957348</v>
      </c>
      <c r="AW47">
        <f t="shared" si="49"/>
        <v>0.47827101786089771</v>
      </c>
      <c r="AX47">
        <f t="shared" si="50"/>
        <v>0.94762240963414701</v>
      </c>
      <c r="AY47">
        <f t="shared" si="51"/>
        <v>0.24149008690530285</v>
      </c>
      <c r="AZ47">
        <f t="shared" si="52"/>
        <v>20.418836171597079</v>
      </c>
      <c r="BA47">
        <f t="shared" si="53"/>
        <v>0.79199090432543406</v>
      </c>
      <c r="BB47">
        <f t="shared" si="54"/>
        <v>39.519667073749453</v>
      </c>
      <c r="BC47">
        <f t="shared" si="55"/>
        <v>368.77272234444234</v>
      </c>
      <c r="BD47">
        <f t="shared" si="56"/>
        <v>1.8142756357756702E-2</v>
      </c>
    </row>
    <row r="48" spans="1:114" x14ac:dyDescent="0.25">
      <c r="A48" s="1">
        <v>30</v>
      </c>
      <c r="B48" s="1" t="s">
        <v>92</v>
      </c>
      <c r="C48" s="1">
        <v>1679.0000081583858</v>
      </c>
      <c r="D48" s="1">
        <v>0</v>
      </c>
      <c r="E48">
        <f t="shared" si="29"/>
        <v>16.932438346585943</v>
      </c>
      <c r="F48">
        <f t="shared" si="30"/>
        <v>0.43704214241476813</v>
      </c>
      <c r="G48">
        <f t="shared" si="31"/>
        <v>298.38282063785618</v>
      </c>
      <c r="H48">
        <f t="shared" si="32"/>
        <v>5.9204751831843767</v>
      </c>
      <c r="I48">
        <f t="shared" si="33"/>
        <v>1.053766277212367</v>
      </c>
      <c r="J48">
        <f t="shared" si="34"/>
        <v>13.291876792907715</v>
      </c>
      <c r="K48" s="1">
        <v>6</v>
      </c>
      <c r="L48">
        <f t="shared" si="35"/>
        <v>1.4200000166893005</v>
      </c>
      <c r="M48" s="1">
        <v>1</v>
      </c>
      <c r="N48">
        <f t="shared" si="36"/>
        <v>2.8400000333786011</v>
      </c>
      <c r="O48" s="1">
        <v>11.108362197875977</v>
      </c>
      <c r="P48" s="1">
        <v>13.291876792907715</v>
      </c>
      <c r="Q48" s="1">
        <v>10.013463973999023</v>
      </c>
      <c r="R48" s="1">
        <v>399.82159423828125</v>
      </c>
      <c r="S48" s="1">
        <v>376.82177734375</v>
      </c>
      <c r="T48" s="1">
        <v>-6.5447114408016205E-2</v>
      </c>
      <c r="U48" s="1">
        <v>6.9906034469604492</v>
      </c>
      <c r="V48" s="1">
        <v>-0.33743482828140259</v>
      </c>
      <c r="W48" s="1">
        <v>36.042430877685547</v>
      </c>
      <c r="X48" s="1">
        <v>499.9188232421875</v>
      </c>
      <c r="Y48" s="1">
        <v>1500.060546875</v>
      </c>
      <c r="Z48" s="1">
        <v>152.69058227539062</v>
      </c>
      <c r="AA48" s="1">
        <v>68.418746948242188</v>
      </c>
      <c r="AB48" s="1">
        <v>-0.78902554512023926</v>
      </c>
      <c r="AC48" s="1">
        <v>0.23748812079429626</v>
      </c>
      <c r="AD48" s="1">
        <v>1</v>
      </c>
      <c r="AE48" s="1">
        <v>-0.21956524252891541</v>
      </c>
      <c r="AF48" s="1">
        <v>2.737391471862793</v>
      </c>
      <c r="AG48" s="1">
        <v>1</v>
      </c>
      <c r="AH48" s="1">
        <v>0</v>
      </c>
      <c r="AI48" s="1">
        <v>0.15999999642372131</v>
      </c>
      <c r="AJ48" s="1">
        <v>111115</v>
      </c>
      <c r="AK48">
        <f t="shared" si="37"/>
        <v>0.83319803873697895</v>
      </c>
      <c r="AL48">
        <f t="shared" si="38"/>
        <v>5.9204751831843771E-3</v>
      </c>
      <c r="AM48">
        <f t="shared" si="39"/>
        <v>286.44187679290769</v>
      </c>
      <c r="AN48">
        <f t="shared" si="40"/>
        <v>284.25836219787595</v>
      </c>
      <c r="AO48">
        <f t="shared" si="41"/>
        <v>240.00968213536544</v>
      </c>
      <c r="AP48">
        <f t="shared" si="42"/>
        <v>-0.51669539960012878</v>
      </c>
      <c r="AQ48">
        <f t="shared" si="43"/>
        <v>1.5320546054654636</v>
      </c>
      <c r="AR48">
        <f t="shared" si="44"/>
        <v>22.392321897161331</v>
      </c>
      <c r="AS48">
        <f t="shared" si="45"/>
        <v>15.401718450200882</v>
      </c>
      <c r="AT48">
        <f t="shared" si="46"/>
        <v>12.200119495391846</v>
      </c>
      <c r="AU48">
        <f t="shared" si="47"/>
        <v>1.4262955572856408</v>
      </c>
      <c r="AV48">
        <f t="shared" si="48"/>
        <v>0.37875609542477229</v>
      </c>
      <c r="AW48">
        <f t="shared" si="49"/>
        <v>0.47828832825309653</v>
      </c>
      <c r="AX48">
        <f t="shared" si="50"/>
        <v>0.94800722903254431</v>
      </c>
      <c r="AY48">
        <f t="shared" si="51"/>
        <v>0.24134951782351427</v>
      </c>
      <c r="AZ48">
        <f t="shared" si="52"/>
        <v>20.414978698924219</v>
      </c>
      <c r="BA48">
        <f t="shared" si="53"/>
        <v>0.79184070183306032</v>
      </c>
      <c r="BB48">
        <f t="shared" si="54"/>
        <v>39.502960845507843</v>
      </c>
      <c r="BC48">
        <f t="shared" si="55"/>
        <v>368.77290709754192</v>
      </c>
      <c r="BD48">
        <f t="shared" si="56"/>
        <v>1.8138031188045987E-2</v>
      </c>
      <c r="BE48">
        <f>AVERAGE(E34:E48)</f>
        <v>16.955192726533525</v>
      </c>
      <c r="BF48">
        <f>AVERAGE(O34:O48)</f>
        <v>11.099917666117351</v>
      </c>
      <c r="BG48">
        <f>AVERAGE(P34:P48)</f>
        <v>13.283679517110189</v>
      </c>
      <c r="BH48" t="e">
        <f>AVERAGE(B34:B48)</f>
        <v>#DIV/0!</v>
      </c>
      <c r="BI48">
        <f t="shared" ref="BI48:DJ48" si="57">AVERAGE(C34:C48)</f>
        <v>1675.533341569205</v>
      </c>
      <c r="BJ48">
        <f t="shared" si="57"/>
        <v>0</v>
      </c>
      <c r="BK48">
        <f t="shared" si="57"/>
        <v>16.955192726533525</v>
      </c>
      <c r="BL48">
        <f t="shared" si="57"/>
        <v>0.43696448229142965</v>
      </c>
      <c r="BM48">
        <f t="shared" si="57"/>
        <v>298.28660255044781</v>
      </c>
      <c r="BN48">
        <f t="shared" si="57"/>
        <v>5.9167985404019285</v>
      </c>
      <c r="BO48">
        <f t="shared" si="57"/>
        <v>1.0532644171886076</v>
      </c>
      <c r="BP48">
        <f t="shared" si="57"/>
        <v>13.283679517110189</v>
      </c>
      <c r="BQ48">
        <f t="shared" si="57"/>
        <v>6</v>
      </c>
      <c r="BR48">
        <f t="shared" si="57"/>
        <v>1.4200000166893005</v>
      </c>
      <c r="BS48">
        <f t="shared" si="57"/>
        <v>1</v>
      </c>
      <c r="BT48">
        <f t="shared" si="57"/>
        <v>2.8400000333786011</v>
      </c>
      <c r="BU48">
        <f t="shared" si="57"/>
        <v>11.099917666117351</v>
      </c>
      <c r="BV48">
        <f t="shared" si="57"/>
        <v>13.283679517110189</v>
      </c>
      <c r="BW48">
        <f t="shared" si="57"/>
        <v>10.011898549397786</v>
      </c>
      <c r="BX48">
        <f t="shared" si="57"/>
        <v>399.84883626302081</v>
      </c>
      <c r="BY48">
        <f t="shared" si="57"/>
        <v>376.82597452799479</v>
      </c>
      <c r="BZ48">
        <f t="shared" si="57"/>
        <v>-6.4802968502044672E-2</v>
      </c>
      <c r="CA48">
        <f t="shared" si="57"/>
        <v>6.9860923767089842</v>
      </c>
      <c r="CB48">
        <f t="shared" si="57"/>
        <v>-0.33429464896519978</v>
      </c>
      <c r="CC48">
        <f t="shared" si="57"/>
        <v>36.038724263509117</v>
      </c>
      <c r="CD48">
        <f t="shared" si="57"/>
        <v>499.97593994140624</v>
      </c>
      <c r="CE48">
        <f t="shared" si="57"/>
        <v>1500.0779052734374</v>
      </c>
      <c r="CF48">
        <f t="shared" si="57"/>
        <v>154.59093424479167</v>
      </c>
      <c r="CG48">
        <f t="shared" si="57"/>
        <v>68.417531331380204</v>
      </c>
      <c r="CH48">
        <f t="shared" si="57"/>
        <v>-0.78902554512023926</v>
      </c>
      <c r="CI48">
        <f t="shared" si="57"/>
        <v>0.23748812079429626</v>
      </c>
      <c r="CJ48">
        <f t="shared" si="57"/>
        <v>0.77777779102325439</v>
      </c>
      <c r="CK48">
        <f t="shared" si="57"/>
        <v>-0.21956524252891541</v>
      </c>
      <c r="CL48">
        <f t="shared" si="57"/>
        <v>2.737391471862793</v>
      </c>
      <c r="CM48">
        <f t="shared" si="57"/>
        <v>1</v>
      </c>
      <c r="CN48">
        <f t="shared" si="57"/>
        <v>0</v>
      </c>
      <c r="CO48">
        <f t="shared" si="57"/>
        <v>0.15999999642372131</v>
      </c>
      <c r="CP48">
        <f t="shared" si="57"/>
        <v>111115</v>
      </c>
      <c r="CQ48">
        <f t="shared" si="57"/>
        <v>0.83329323323567706</v>
      </c>
      <c r="CR48">
        <f t="shared" si="57"/>
        <v>5.916798540401929E-3</v>
      </c>
      <c r="CS48">
        <f t="shared" si="57"/>
        <v>286.43367951711025</v>
      </c>
      <c r="CT48">
        <f t="shared" si="57"/>
        <v>284.24991766611743</v>
      </c>
      <c r="CU48">
        <f t="shared" si="57"/>
        <v>240.01245947905335</v>
      </c>
      <c r="CV48">
        <f t="shared" si="57"/>
        <v>-0.51472336888874215</v>
      </c>
      <c r="CW48">
        <f t="shared" si="57"/>
        <v>1.5312356127018709</v>
      </c>
      <c r="CX48">
        <f t="shared" si="57"/>
        <v>22.380749249582212</v>
      </c>
      <c r="CY48">
        <f t="shared" si="57"/>
        <v>15.394656872873233</v>
      </c>
      <c r="CZ48">
        <f t="shared" si="57"/>
        <v>12.19179859161377</v>
      </c>
      <c r="DA48">
        <f t="shared" si="57"/>
        <v>1.4255148779756526</v>
      </c>
      <c r="DB48">
        <f t="shared" si="57"/>
        <v>0.37869773802427259</v>
      </c>
      <c r="DC48">
        <f t="shared" si="57"/>
        <v>0.47797119551326356</v>
      </c>
      <c r="DD48">
        <f t="shared" si="57"/>
        <v>0.94754368246238885</v>
      </c>
      <c r="DE48">
        <f t="shared" si="57"/>
        <v>0.24131160720002157</v>
      </c>
      <c r="DF48">
        <f t="shared" si="57"/>
        <v>20.408033052403972</v>
      </c>
      <c r="DG48">
        <f t="shared" si="57"/>
        <v>0.79157653975903086</v>
      </c>
      <c r="DH48">
        <f t="shared" si="57"/>
        <v>39.498492151622273</v>
      </c>
      <c r="DI48">
        <f t="shared" si="57"/>
        <v>368.7662879393331</v>
      </c>
      <c r="DJ48">
        <f t="shared" si="57"/>
        <v>1.8160672867063854E-2</v>
      </c>
    </row>
    <row r="49" spans="1:56" x14ac:dyDescent="0.25">
      <c r="A49" s="1" t="s">
        <v>9</v>
      </c>
      <c r="B49" s="1" t="s">
        <v>93</v>
      </c>
    </row>
    <row r="50" spans="1:56" x14ac:dyDescent="0.25">
      <c r="A50" s="1" t="s">
        <v>9</v>
      </c>
      <c r="B50" s="1" t="s">
        <v>94</v>
      </c>
    </row>
    <row r="51" spans="1:56" x14ac:dyDescent="0.25">
      <c r="A51" s="1">
        <v>31</v>
      </c>
      <c r="B51" s="1" t="s">
        <v>95</v>
      </c>
      <c r="C51" s="1">
        <v>1810.5000084377825</v>
      </c>
      <c r="D51" s="1">
        <v>0</v>
      </c>
      <c r="E51">
        <f t="shared" ref="E51:E65" si="58">(R51-S51*(1000-T51)/(1000-U51))*AK51</f>
        <v>17.626113990050872</v>
      </c>
      <c r="F51">
        <f t="shared" ref="F51:F65" si="59">IF(AV51&lt;&gt;0,1/(1/AV51-1/N51),0)</f>
        <v>0.42562059225316351</v>
      </c>
      <c r="G51">
        <f t="shared" ref="G51:G65" si="60">((AY51-AL51/2)*S51-E51)/(AY51+AL51/2)</f>
        <v>292.58250588284795</v>
      </c>
      <c r="H51">
        <f t="shared" ref="H51:H65" si="61">AL51*1000</f>
        <v>6.2596466347285791</v>
      </c>
      <c r="I51">
        <f t="shared" ref="I51:I65" si="62">(AQ51-AW51)</f>
        <v>1.1371281032098457</v>
      </c>
      <c r="J51">
        <f t="shared" ref="J51:J65" si="63">(P51+AP51*D51)</f>
        <v>15.280730247497559</v>
      </c>
      <c r="K51" s="1">
        <v>6</v>
      </c>
      <c r="L51">
        <f t="shared" ref="L51:L65" si="64">(K51*AE51+AF51)</f>
        <v>1.4200000166893005</v>
      </c>
      <c r="M51" s="1">
        <v>1</v>
      </c>
      <c r="N51">
        <f t="shared" ref="N51:N65" si="65">L51*(M51+1)*(M51+1)/(M51*M51+1)</f>
        <v>2.8400000333786011</v>
      </c>
      <c r="O51" s="1">
        <v>15.065442085266113</v>
      </c>
      <c r="P51" s="1">
        <v>15.280730247497559</v>
      </c>
      <c r="Q51" s="1">
        <v>15.091453552246094</v>
      </c>
      <c r="R51" s="1">
        <v>400.20462036132813</v>
      </c>
      <c r="S51" s="1">
        <v>376.224365234375</v>
      </c>
      <c r="T51" s="1">
        <v>1.4032022953033447</v>
      </c>
      <c r="U51" s="1">
        <v>8.8492012023925781</v>
      </c>
      <c r="V51" s="1">
        <v>5.585960865020752</v>
      </c>
      <c r="W51" s="1">
        <v>35.227489471435547</v>
      </c>
      <c r="X51" s="1">
        <v>499.93994140625</v>
      </c>
      <c r="Y51" s="1">
        <v>1499.585693359375</v>
      </c>
      <c r="Z51" s="1">
        <v>145.94685363769531</v>
      </c>
      <c r="AA51" s="1">
        <v>68.415084838867187</v>
      </c>
      <c r="AB51" s="1">
        <v>-1.2481625080108643</v>
      </c>
      <c r="AC51" s="1">
        <v>0.23203405737876892</v>
      </c>
      <c r="AD51" s="1">
        <v>1</v>
      </c>
      <c r="AE51" s="1">
        <v>-0.21956524252891541</v>
      </c>
      <c r="AF51" s="1">
        <v>2.737391471862793</v>
      </c>
      <c r="AG51" s="1">
        <v>1</v>
      </c>
      <c r="AH51" s="1">
        <v>0</v>
      </c>
      <c r="AI51" s="1">
        <v>0.15999999642372131</v>
      </c>
      <c r="AJ51" s="1">
        <v>111115</v>
      </c>
      <c r="AK51">
        <f t="shared" ref="AK51:AK65" si="66">X51*0.000001/(K51*0.0001)</f>
        <v>0.83323323567708318</v>
      </c>
      <c r="AL51">
        <f t="shared" ref="AL51:AL65" si="67">(U51-T51)/(1000-U51)*AK51</f>
        <v>6.2596466347285794E-3</v>
      </c>
      <c r="AM51">
        <f t="shared" ref="AM51:AM65" si="68">(P51+273.15)</f>
        <v>288.43073024749754</v>
      </c>
      <c r="AN51">
        <f t="shared" ref="AN51:AN65" si="69">(O51+273.15)</f>
        <v>288.21544208526609</v>
      </c>
      <c r="AO51">
        <f t="shared" ref="AO51:AO65" si="70">(Y51*AG51+Z51*AH51)*AI51</f>
        <v>239.93370557456365</v>
      </c>
      <c r="AP51">
        <f t="shared" ref="AP51:AP65" si="71">((AO51+0.00000010773*(AN51^4-AM51^4))-AL51*44100)/(L51*51.4+0.00000043092*AM51^3)</f>
        <v>-0.46011298736465017</v>
      </c>
      <c r="AQ51">
        <f t="shared" ref="AQ51:AQ65" si="72">0.61365*EXP(17.502*J51/(240.97+J51))</f>
        <v>1.7425469542277394</v>
      </c>
      <c r="AR51">
        <f t="shared" ref="AR51:AR65" si="73">AQ51*1000/AA51</f>
        <v>25.470215498991589</v>
      </c>
      <c r="AS51">
        <f t="shared" ref="AS51:AS65" si="74">(AR51-U51)</f>
        <v>16.621014296599011</v>
      </c>
      <c r="AT51">
        <f t="shared" ref="AT51:AT65" si="75">IF(D51,P51,(O51+P51)/2)</f>
        <v>15.173086166381836</v>
      </c>
      <c r="AU51">
        <f t="shared" ref="AU51:AU65" si="76">0.61365*EXP(17.502*AT51/(240.97+AT51))</f>
        <v>1.7305360281121407</v>
      </c>
      <c r="AV51">
        <f t="shared" ref="AV51:AV65" si="77">IF(AS51&lt;&gt;0,(1000-(AR51+U51)/2)/AS51*AL51,0)</f>
        <v>0.3701478630793979</v>
      </c>
      <c r="AW51">
        <f t="shared" ref="AW51:AW65" si="78">U51*AA51/1000</f>
        <v>0.60541885101789372</v>
      </c>
      <c r="AX51">
        <f t="shared" ref="AX51:AX65" si="79">(AU51-AW51)</f>
        <v>1.125117177094247</v>
      </c>
      <c r="AY51">
        <f t="shared" ref="AY51:AY65" si="80">1/(1.6/F51+1.37/N51)</f>
        <v>0.23575948075485936</v>
      </c>
      <c r="AZ51">
        <f t="shared" ref="AZ51:AZ65" si="81">G51*AA51*0.001</f>
        <v>20.017056962343403</v>
      </c>
      <c r="BA51">
        <f t="shared" ref="BA51:BA65" si="82">G51/S51</f>
        <v>0.77768090777581345</v>
      </c>
      <c r="BB51">
        <f t="shared" ref="BB51:BB65" si="83">(1-AL51*AA51/AQ51/F51)*100</f>
        <v>42.25763518868947</v>
      </c>
      <c r="BC51">
        <f t="shared" ref="BC51:BC65" si="84">(S51-E51/(N51/1.35))</f>
        <v>367.84575480940936</v>
      </c>
      <c r="BD51">
        <f t="shared" ref="BD51:BD65" si="85">E51*BB51/100/BC51</f>
        <v>2.0248647294346125E-2</v>
      </c>
    </row>
    <row r="52" spans="1:56" x14ac:dyDescent="0.25">
      <c r="A52" s="1">
        <v>32</v>
      </c>
      <c r="B52" s="1" t="s">
        <v>96</v>
      </c>
      <c r="C52" s="1">
        <v>1810.5000084377825</v>
      </c>
      <c r="D52" s="1">
        <v>0</v>
      </c>
      <c r="E52">
        <f t="shared" si="58"/>
        <v>17.626113990050872</v>
      </c>
      <c r="F52">
        <f t="shared" si="59"/>
        <v>0.42562059225316351</v>
      </c>
      <c r="G52">
        <f t="shared" si="60"/>
        <v>292.58250588284795</v>
      </c>
      <c r="H52">
        <f t="shared" si="61"/>
        <v>6.2596466347285791</v>
      </c>
      <c r="I52">
        <f t="shared" si="62"/>
        <v>1.1371281032098457</v>
      </c>
      <c r="J52">
        <f t="shared" si="63"/>
        <v>15.280730247497559</v>
      </c>
      <c r="K52" s="1">
        <v>6</v>
      </c>
      <c r="L52">
        <f t="shared" si="64"/>
        <v>1.4200000166893005</v>
      </c>
      <c r="M52" s="1">
        <v>1</v>
      </c>
      <c r="N52">
        <f t="shared" si="65"/>
        <v>2.8400000333786011</v>
      </c>
      <c r="O52" s="1">
        <v>15.065442085266113</v>
      </c>
      <c r="P52" s="1">
        <v>15.280730247497559</v>
      </c>
      <c r="Q52" s="1">
        <v>15.091453552246094</v>
      </c>
      <c r="R52" s="1">
        <v>400.20462036132813</v>
      </c>
      <c r="S52" s="1">
        <v>376.224365234375</v>
      </c>
      <c r="T52" s="1">
        <v>1.4032022953033447</v>
      </c>
      <c r="U52" s="1">
        <v>8.8492012023925781</v>
      </c>
      <c r="V52" s="1">
        <v>5.585960865020752</v>
      </c>
      <c r="W52" s="1">
        <v>35.227489471435547</v>
      </c>
      <c r="X52" s="1">
        <v>499.93994140625</v>
      </c>
      <c r="Y52" s="1">
        <v>1499.585693359375</v>
      </c>
      <c r="Z52" s="1">
        <v>145.94685363769531</v>
      </c>
      <c r="AA52" s="1">
        <v>68.415084838867187</v>
      </c>
      <c r="AB52" s="1">
        <v>-1.2481625080108643</v>
      </c>
      <c r="AC52" s="1">
        <v>0.23203405737876892</v>
      </c>
      <c r="AD52" s="1">
        <v>1</v>
      </c>
      <c r="AE52" s="1">
        <v>-0.21956524252891541</v>
      </c>
      <c r="AF52" s="1">
        <v>2.737391471862793</v>
      </c>
      <c r="AG52" s="1">
        <v>1</v>
      </c>
      <c r="AH52" s="1">
        <v>0</v>
      </c>
      <c r="AI52" s="1">
        <v>0.15999999642372131</v>
      </c>
      <c r="AJ52" s="1">
        <v>111115</v>
      </c>
      <c r="AK52">
        <f t="shared" si="66"/>
        <v>0.83323323567708318</v>
      </c>
      <c r="AL52">
        <f t="shared" si="67"/>
        <v>6.2596466347285794E-3</v>
      </c>
      <c r="AM52">
        <f t="shared" si="68"/>
        <v>288.43073024749754</v>
      </c>
      <c r="AN52">
        <f t="shared" si="69"/>
        <v>288.21544208526609</v>
      </c>
      <c r="AO52">
        <f t="shared" si="70"/>
        <v>239.93370557456365</v>
      </c>
      <c r="AP52">
        <f t="shared" si="71"/>
        <v>-0.46011298736465017</v>
      </c>
      <c r="AQ52">
        <f t="shared" si="72"/>
        <v>1.7425469542277394</v>
      </c>
      <c r="AR52">
        <f t="shared" si="73"/>
        <v>25.470215498991589</v>
      </c>
      <c r="AS52">
        <f t="shared" si="74"/>
        <v>16.621014296599011</v>
      </c>
      <c r="AT52">
        <f t="shared" si="75"/>
        <v>15.173086166381836</v>
      </c>
      <c r="AU52">
        <f t="shared" si="76"/>
        <v>1.7305360281121407</v>
      </c>
      <c r="AV52">
        <f t="shared" si="77"/>
        <v>0.3701478630793979</v>
      </c>
      <c r="AW52">
        <f t="shared" si="78"/>
        <v>0.60541885101789372</v>
      </c>
      <c r="AX52">
        <f t="shared" si="79"/>
        <v>1.125117177094247</v>
      </c>
      <c r="AY52">
        <f t="shared" si="80"/>
        <v>0.23575948075485936</v>
      </c>
      <c r="AZ52">
        <f t="shared" si="81"/>
        <v>20.017056962343403</v>
      </c>
      <c r="BA52">
        <f t="shared" si="82"/>
        <v>0.77768090777581345</v>
      </c>
      <c r="BB52">
        <f t="shared" si="83"/>
        <v>42.25763518868947</v>
      </c>
      <c r="BC52">
        <f t="shared" si="84"/>
        <v>367.84575480940936</v>
      </c>
      <c r="BD52">
        <f t="shared" si="85"/>
        <v>2.0248647294346125E-2</v>
      </c>
    </row>
    <row r="53" spans="1:56" x14ac:dyDescent="0.25">
      <c r="A53" s="1">
        <v>33</v>
      </c>
      <c r="B53" s="1" t="s">
        <v>96</v>
      </c>
      <c r="C53" s="1">
        <v>1811.0000084266067</v>
      </c>
      <c r="D53" s="1">
        <v>0</v>
      </c>
      <c r="E53">
        <f t="shared" si="58"/>
        <v>17.669003221825797</v>
      </c>
      <c r="F53">
        <f t="shared" si="59"/>
        <v>0.42554435265234791</v>
      </c>
      <c r="G53">
        <f t="shared" si="60"/>
        <v>292.34525240108343</v>
      </c>
      <c r="H53">
        <f t="shared" si="61"/>
        <v>6.2616893730061651</v>
      </c>
      <c r="I53">
        <f t="shared" si="62"/>
        <v>1.1376755695543768</v>
      </c>
      <c r="J53">
        <f t="shared" si="63"/>
        <v>15.285191535949707</v>
      </c>
      <c r="K53" s="1">
        <v>6</v>
      </c>
      <c r="L53">
        <f t="shared" si="64"/>
        <v>1.4200000166893005</v>
      </c>
      <c r="M53" s="1">
        <v>1</v>
      </c>
      <c r="N53">
        <f t="shared" si="65"/>
        <v>2.8400000333786011</v>
      </c>
      <c r="O53" s="1">
        <v>15.067442893981934</v>
      </c>
      <c r="P53" s="1">
        <v>15.285191535949707</v>
      </c>
      <c r="Q53" s="1">
        <v>15.091021537780762</v>
      </c>
      <c r="R53" s="1">
        <v>400.21441650390625</v>
      </c>
      <c r="S53" s="1">
        <v>376.1815185546875</v>
      </c>
      <c r="T53" s="1">
        <v>1.3998647928237915</v>
      </c>
      <c r="U53" s="1">
        <v>8.848475456237793</v>
      </c>
      <c r="V53" s="1">
        <v>5.5719718933105469</v>
      </c>
      <c r="W53" s="1">
        <v>35.22015380859375</v>
      </c>
      <c r="X53" s="1">
        <v>499.9281005859375</v>
      </c>
      <c r="Y53" s="1">
        <v>1499.6337890625</v>
      </c>
      <c r="Z53" s="1">
        <v>145.72972106933594</v>
      </c>
      <c r="AA53" s="1">
        <v>68.415260314941406</v>
      </c>
      <c r="AB53" s="1">
        <v>-1.2481625080108643</v>
      </c>
      <c r="AC53" s="1">
        <v>0.23203405737876892</v>
      </c>
      <c r="AD53" s="1">
        <v>1</v>
      </c>
      <c r="AE53" s="1">
        <v>-0.21956524252891541</v>
      </c>
      <c r="AF53" s="1">
        <v>2.737391471862793</v>
      </c>
      <c r="AG53" s="1">
        <v>1</v>
      </c>
      <c r="AH53" s="1">
        <v>0</v>
      </c>
      <c r="AI53" s="1">
        <v>0.15999999642372131</v>
      </c>
      <c r="AJ53" s="1">
        <v>111115</v>
      </c>
      <c r="AK53">
        <f t="shared" si="66"/>
        <v>0.83321350097656233</v>
      </c>
      <c r="AL53">
        <f t="shared" si="67"/>
        <v>6.261689373006165E-3</v>
      </c>
      <c r="AM53">
        <f t="shared" si="68"/>
        <v>288.43519153594968</v>
      </c>
      <c r="AN53">
        <f t="shared" si="69"/>
        <v>288.21744289398191</v>
      </c>
      <c r="AO53">
        <f t="shared" si="70"/>
        <v>239.94140088689164</v>
      </c>
      <c r="AP53">
        <f t="shared" si="71"/>
        <v>-0.46140494907616048</v>
      </c>
      <c r="AQ53">
        <f t="shared" si="72"/>
        <v>1.7430463212832552</v>
      </c>
      <c r="AR53">
        <f t="shared" si="73"/>
        <v>25.47744923076155</v>
      </c>
      <c r="AS53">
        <f t="shared" si="74"/>
        <v>16.628973774523757</v>
      </c>
      <c r="AT53">
        <f t="shared" si="75"/>
        <v>15.17631721496582</v>
      </c>
      <c r="AU53">
        <f t="shared" si="76"/>
        <v>1.7308954869267377</v>
      </c>
      <c r="AV53">
        <f t="shared" si="77"/>
        <v>0.37009020024549416</v>
      </c>
      <c r="AW53">
        <f t="shared" si="78"/>
        <v>0.60537075172887855</v>
      </c>
      <c r="AX53">
        <f t="shared" si="79"/>
        <v>1.125524735197859</v>
      </c>
      <c r="AY53">
        <f t="shared" si="80"/>
        <v>0.23572205224705342</v>
      </c>
      <c r="AZ53">
        <f t="shared" si="81"/>
        <v>20.000876544857373</v>
      </c>
      <c r="BA53">
        <f t="shared" si="82"/>
        <v>0.77713879598416169</v>
      </c>
      <c r="BB53">
        <f t="shared" si="83"/>
        <v>42.244846389729048</v>
      </c>
      <c r="BC53">
        <f t="shared" si="84"/>
        <v>367.7825206430262</v>
      </c>
      <c r="BD53">
        <f t="shared" si="85"/>
        <v>2.0295263778730425E-2</v>
      </c>
    </row>
    <row r="54" spans="1:56" x14ac:dyDescent="0.25">
      <c r="A54" s="1">
        <v>34</v>
      </c>
      <c r="B54" s="1" t="s">
        <v>97</v>
      </c>
      <c r="C54" s="1">
        <v>1811.5000084154308</v>
      </c>
      <c r="D54" s="1">
        <v>0</v>
      </c>
      <c r="E54">
        <f t="shared" si="58"/>
        <v>17.700717109734423</v>
      </c>
      <c r="F54">
        <f t="shared" si="59"/>
        <v>0.42541560738468798</v>
      </c>
      <c r="G54">
        <f t="shared" si="60"/>
        <v>292.16876808077615</v>
      </c>
      <c r="H54">
        <f t="shared" si="61"/>
        <v>6.2643196424179797</v>
      </c>
      <c r="I54">
        <f t="shared" si="62"/>
        <v>1.1384541499743588</v>
      </c>
      <c r="J54">
        <f t="shared" si="63"/>
        <v>15.292022705078125</v>
      </c>
      <c r="K54" s="1">
        <v>6</v>
      </c>
      <c r="L54">
        <f t="shared" si="64"/>
        <v>1.4200000166893005</v>
      </c>
      <c r="M54" s="1">
        <v>1</v>
      </c>
      <c r="N54">
        <f t="shared" si="65"/>
        <v>2.8400000333786011</v>
      </c>
      <c r="O54" s="1">
        <v>15.06947135925293</v>
      </c>
      <c r="P54" s="1">
        <v>15.292022705078125</v>
      </c>
      <c r="Q54" s="1">
        <v>15.091050148010254</v>
      </c>
      <c r="R54" s="1">
        <v>400.2353515625</v>
      </c>
      <c r="S54" s="1">
        <v>376.16323852539062</v>
      </c>
      <c r="T54" s="1">
        <v>1.3964446783065796</v>
      </c>
      <c r="U54" s="1">
        <v>8.8482179641723633</v>
      </c>
      <c r="V54" s="1">
        <v>5.5576686859130859</v>
      </c>
      <c r="W54" s="1">
        <v>35.214759826660156</v>
      </c>
      <c r="X54" s="1">
        <v>499.92596435546875</v>
      </c>
      <c r="Y54" s="1">
        <v>1499.610107421875</v>
      </c>
      <c r="Z54" s="1">
        <v>145.72061157226562</v>
      </c>
      <c r="AA54" s="1">
        <v>68.415702819824219</v>
      </c>
      <c r="AB54" s="1">
        <v>-1.2481625080108643</v>
      </c>
      <c r="AC54" s="1">
        <v>0.23203405737876892</v>
      </c>
      <c r="AD54" s="1">
        <v>1</v>
      </c>
      <c r="AE54" s="1">
        <v>-0.21956524252891541</v>
      </c>
      <c r="AF54" s="1">
        <v>2.737391471862793</v>
      </c>
      <c r="AG54" s="1">
        <v>1</v>
      </c>
      <c r="AH54" s="1">
        <v>0</v>
      </c>
      <c r="AI54" s="1">
        <v>0.15999999642372131</v>
      </c>
      <c r="AJ54" s="1">
        <v>111115</v>
      </c>
      <c r="AK54">
        <f t="shared" si="66"/>
        <v>0.83320994059244791</v>
      </c>
      <c r="AL54">
        <f t="shared" si="67"/>
        <v>6.2643196424179799E-3</v>
      </c>
      <c r="AM54">
        <f t="shared" si="68"/>
        <v>288.4420227050781</v>
      </c>
      <c r="AN54">
        <f t="shared" si="69"/>
        <v>288.21947135925291</v>
      </c>
      <c r="AO54">
        <f t="shared" si="70"/>
        <v>239.93761182447633</v>
      </c>
      <c r="AP54">
        <f t="shared" si="71"/>
        <v>-0.46343493348116155</v>
      </c>
      <c r="AQ54">
        <f t="shared" si="72"/>
        <v>1.7438112006962052</v>
      </c>
      <c r="AR54">
        <f t="shared" si="73"/>
        <v>25.488464326510087</v>
      </c>
      <c r="AS54">
        <f t="shared" si="74"/>
        <v>16.640246362337724</v>
      </c>
      <c r="AT54">
        <f t="shared" si="75"/>
        <v>15.180747032165527</v>
      </c>
      <c r="AU54">
        <f t="shared" si="76"/>
        <v>1.7313884170936802</v>
      </c>
      <c r="AV54">
        <f t="shared" si="77"/>
        <v>0.36999281931836409</v>
      </c>
      <c r="AW54">
        <f t="shared" si="78"/>
        <v>0.60535705072184642</v>
      </c>
      <c r="AX54">
        <f t="shared" si="79"/>
        <v>1.1260313663718338</v>
      </c>
      <c r="AY54">
        <f t="shared" si="80"/>
        <v>0.23565884353192421</v>
      </c>
      <c r="AZ54">
        <f t="shared" si="81"/>
        <v>19.988931610248525</v>
      </c>
      <c r="BA54">
        <f t="shared" si="82"/>
        <v>0.77670739231753783</v>
      </c>
      <c r="BB54">
        <f t="shared" si="83"/>
        <v>42.228077395773219</v>
      </c>
      <c r="BC54">
        <f t="shared" si="84"/>
        <v>367.74916535028797</v>
      </c>
      <c r="BD54">
        <f t="shared" si="85"/>
        <v>2.0325464270152072E-2</v>
      </c>
    </row>
    <row r="55" spans="1:56" x14ac:dyDescent="0.25">
      <c r="A55" s="1">
        <v>35</v>
      </c>
      <c r="B55" s="1" t="s">
        <v>97</v>
      </c>
      <c r="C55" s="1">
        <v>1812.0000084042549</v>
      </c>
      <c r="D55" s="1">
        <v>0</v>
      </c>
      <c r="E55">
        <f t="shared" si="58"/>
        <v>17.71707746560315</v>
      </c>
      <c r="F55">
        <f t="shared" si="59"/>
        <v>0.4253016522660083</v>
      </c>
      <c r="G55">
        <f t="shared" si="60"/>
        <v>292.08173146266569</v>
      </c>
      <c r="H55">
        <f t="shared" si="61"/>
        <v>6.2665991686272688</v>
      </c>
      <c r="I55">
        <f t="shared" si="62"/>
        <v>1.1391259361487915</v>
      </c>
      <c r="J55">
        <f t="shared" si="63"/>
        <v>15.297743797302246</v>
      </c>
      <c r="K55" s="1">
        <v>6</v>
      </c>
      <c r="L55">
        <f t="shared" si="64"/>
        <v>1.4200000166893005</v>
      </c>
      <c r="M55" s="1">
        <v>1</v>
      </c>
      <c r="N55">
        <f t="shared" si="65"/>
        <v>2.8400000333786011</v>
      </c>
      <c r="O55" s="1">
        <v>15.072299003601074</v>
      </c>
      <c r="P55" s="1">
        <v>15.297743797302246</v>
      </c>
      <c r="Q55" s="1">
        <v>15.091536521911621</v>
      </c>
      <c r="R55" s="1">
        <v>400.25918579101562</v>
      </c>
      <c r="S55" s="1">
        <v>376.167724609375</v>
      </c>
      <c r="T55" s="1">
        <v>1.393715500831604</v>
      </c>
      <c r="U55" s="1">
        <v>8.8477859497070312</v>
      </c>
      <c r="V55" s="1">
        <v>5.5457854270935059</v>
      </c>
      <c r="W55" s="1">
        <v>35.206558227539062</v>
      </c>
      <c r="X55" s="1">
        <v>499.9539794921875</v>
      </c>
      <c r="Y55" s="1">
        <v>1499.5963134765625</v>
      </c>
      <c r="Z55" s="1">
        <v>145.67539978027344</v>
      </c>
      <c r="AA55" s="1">
        <v>68.415542602539063</v>
      </c>
      <c r="AB55" s="1">
        <v>-1.2481625080108643</v>
      </c>
      <c r="AC55" s="1">
        <v>0.23203405737876892</v>
      </c>
      <c r="AD55" s="1">
        <v>1</v>
      </c>
      <c r="AE55" s="1">
        <v>-0.21956524252891541</v>
      </c>
      <c r="AF55" s="1">
        <v>2.737391471862793</v>
      </c>
      <c r="AG55" s="1">
        <v>1</v>
      </c>
      <c r="AH55" s="1">
        <v>0</v>
      </c>
      <c r="AI55" s="1">
        <v>0.15999999642372131</v>
      </c>
      <c r="AJ55" s="1">
        <v>111115</v>
      </c>
      <c r="AK55">
        <f t="shared" si="66"/>
        <v>0.83325663248697901</v>
      </c>
      <c r="AL55">
        <f t="shared" si="67"/>
        <v>6.2665991686272687E-3</v>
      </c>
      <c r="AM55">
        <f t="shared" si="68"/>
        <v>288.44774379730222</v>
      </c>
      <c r="AN55">
        <f t="shared" si="69"/>
        <v>288.22229900360105</v>
      </c>
      <c r="AO55">
        <f t="shared" si="70"/>
        <v>239.93540479327567</v>
      </c>
      <c r="AP55">
        <f t="shared" si="71"/>
        <v>-0.46502427683201197</v>
      </c>
      <c r="AQ55">
        <f t="shared" si="72"/>
        <v>1.7444520127291194</v>
      </c>
      <c r="AR55">
        <f t="shared" si="73"/>
        <v>25.497890484674439</v>
      </c>
      <c r="AS55">
        <f t="shared" si="74"/>
        <v>16.650104534967408</v>
      </c>
      <c r="AT55">
        <f t="shared" si="75"/>
        <v>15.18502140045166</v>
      </c>
      <c r="AU55">
        <f t="shared" si="76"/>
        <v>1.7318641665098737</v>
      </c>
      <c r="AV55">
        <f t="shared" si="77"/>
        <v>0.36990661902438959</v>
      </c>
      <c r="AW55">
        <f t="shared" si="78"/>
        <v>0.60532607658032789</v>
      </c>
      <c r="AX55">
        <f t="shared" si="79"/>
        <v>1.1265380899295458</v>
      </c>
      <c r="AY55">
        <f t="shared" si="80"/>
        <v>0.23560289255270325</v>
      </c>
      <c r="AZ55">
        <f t="shared" si="81"/>
        <v>19.982930142307378</v>
      </c>
      <c r="BA55">
        <f t="shared" si="82"/>
        <v>0.7764667523402573</v>
      </c>
      <c r="BB55">
        <f t="shared" si="83"/>
        <v>42.212940572746263</v>
      </c>
      <c r="BC55">
        <f t="shared" si="84"/>
        <v>367.74587450463741</v>
      </c>
      <c r="BD55">
        <f t="shared" si="85"/>
        <v>2.0337140129326362E-2</v>
      </c>
    </row>
    <row r="56" spans="1:56" x14ac:dyDescent="0.25">
      <c r="A56" s="1">
        <v>36</v>
      </c>
      <c r="B56" s="1" t="s">
        <v>98</v>
      </c>
      <c r="C56" s="1">
        <v>1812.500008393079</v>
      </c>
      <c r="D56" s="1">
        <v>0</v>
      </c>
      <c r="E56">
        <f t="shared" si="58"/>
        <v>17.732529938366575</v>
      </c>
      <c r="F56">
        <f t="shared" si="59"/>
        <v>0.42526462966563999</v>
      </c>
      <c r="G56">
        <f t="shared" si="60"/>
        <v>292.01752046082288</v>
      </c>
      <c r="H56">
        <f t="shared" si="61"/>
        <v>6.2678523893107077</v>
      </c>
      <c r="I56">
        <f t="shared" si="62"/>
        <v>1.139431716238513</v>
      </c>
      <c r="J56">
        <f t="shared" si="63"/>
        <v>15.299665451049805</v>
      </c>
      <c r="K56" s="1">
        <v>6</v>
      </c>
      <c r="L56">
        <f t="shared" si="64"/>
        <v>1.4200000166893005</v>
      </c>
      <c r="M56" s="1">
        <v>1</v>
      </c>
      <c r="N56">
        <f t="shared" si="65"/>
        <v>2.8400000333786011</v>
      </c>
      <c r="O56" s="1">
        <v>15.074531555175781</v>
      </c>
      <c r="P56" s="1">
        <v>15.299665451049805</v>
      </c>
      <c r="Q56" s="1">
        <v>15.090723037719727</v>
      </c>
      <c r="R56" s="1">
        <v>400.28790283203125</v>
      </c>
      <c r="S56" s="1">
        <v>376.1766357421875</v>
      </c>
      <c r="T56" s="1">
        <v>1.3907535076141357</v>
      </c>
      <c r="U56" s="1">
        <v>8.8465185165405273</v>
      </c>
      <c r="V56" s="1">
        <v>5.5331692695617676</v>
      </c>
      <c r="W56" s="1">
        <v>35.196235656738281</v>
      </c>
      <c r="X56" s="1">
        <v>499.94094848632812</v>
      </c>
      <c r="Y56" s="1">
        <v>1499.6519775390625</v>
      </c>
      <c r="Z56" s="1">
        <v>145.5064697265625</v>
      </c>
      <c r="AA56" s="1">
        <v>68.415115356445313</v>
      </c>
      <c r="AB56" s="1">
        <v>-1.2481625080108643</v>
      </c>
      <c r="AC56" s="1">
        <v>0.23203405737876892</v>
      </c>
      <c r="AD56" s="1">
        <v>1</v>
      </c>
      <c r="AE56" s="1">
        <v>-0.21956524252891541</v>
      </c>
      <c r="AF56" s="1">
        <v>2.737391471862793</v>
      </c>
      <c r="AG56" s="1">
        <v>1</v>
      </c>
      <c r="AH56" s="1">
        <v>0</v>
      </c>
      <c r="AI56" s="1">
        <v>0.15999999642372131</v>
      </c>
      <c r="AJ56" s="1">
        <v>111115</v>
      </c>
      <c r="AK56">
        <f t="shared" si="66"/>
        <v>0.83323491414388018</v>
      </c>
      <c r="AL56">
        <f t="shared" si="67"/>
        <v>6.2678523893107078E-3</v>
      </c>
      <c r="AM56">
        <f t="shared" si="68"/>
        <v>288.44966545104978</v>
      </c>
      <c r="AN56">
        <f t="shared" si="69"/>
        <v>288.22453155517576</v>
      </c>
      <c r="AO56">
        <f t="shared" si="70"/>
        <v>239.9443110430766</v>
      </c>
      <c r="AP56">
        <f t="shared" si="71"/>
        <v>-0.46554153837160456</v>
      </c>
      <c r="AQ56">
        <f t="shared" si="72"/>
        <v>1.7446673010505627</v>
      </c>
      <c r="AR56">
        <f t="shared" si="73"/>
        <v>25.501196511337891</v>
      </c>
      <c r="AS56">
        <f t="shared" si="74"/>
        <v>16.654677994797364</v>
      </c>
      <c r="AT56">
        <f t="shared" si="75"/>
        <v>15.187098503112793</v>
      </c>
      <c r="AU56">
        <f t="shared" si="76"/>
        <v>1.7320953954387173</v>
      </c>
      <c r="AV56">
        <f t="shared" si="77"/>
        <v>0.36987861232637614</v>
      </c>
      <c r="AW56">
        <f t="shared" si="78"/>
        <v>0.60523558481204964</v>
      </c>
      <c r="AX56">
        <f t="shared" si="79"/>
        <v>1.1268598106266676</v>
      </c>
      <c r="AY56">
        <f t="shared" si="80"/>
        <v>0.23558471404222356</v>
      </c>
      <c r="AZ56">
        <f t="shared" si="81"/>
        <v>19.978412348430329</v>
      </c>
      <c r="BA56">
        <f t="shared" si="82"/>
        <v>0.77627766510453078</v>
      </c>
      <c r="BB56">
        <f t="shared" si="83"/>
        <v>42.203846036928738</v>
      </c>
      <c r="BC56">
        <f t="shared" si="84"/>
        <v>367.74744027196209</v>
      </c>
      <c r="BD56">
        <f t="shared" si="85"/>
        <v>2.035040577877574E-2</v>
      </c>
    </row>
    <row r="57" spans="1:56" x14ac:dyDescent="0.25">
      <c r="A57" s="1">
        <v>37</v>
      </c>
      <c r="B57" s="1" t="s">
        <v>98</v>
      </c>
      <c r="C57" s="1">
        <v>1813.0000083819032</v>
      </c>
      <c r="D57" s="1">
        <v>0</v>
      </c>
      <c r="E57">
        <f t="shared" si="58"/>
        <v>17.741692279635782</v>
      </c>
      <c r="F57">
        <f t="shared" si="59"/>
        <v>0.42537691531822985</v>
      </c>
      <c r="G57">
        <f t="shared" si="60"/>
        <v>292.01613692751698</v>
      </c>
      <c r="H57">
        <f t="shared" si="61"/>
        <v>6.2703624407804446</v>
      </c>
      <c r="I57">
        <f t="shared" si="62"/>
        <v>1.1396206132816349</v>
      </c>
      <c r="J57">
        <f t="shared" si="63"/>
        <v>15.301126480102539</v>
      </c>
      <c r="K57" s="1">
        <v>6</v>
      </c>
      <c r="L57">
        <f t="shared" si="64"/>
        <v>1.4200000166893005</v>
      </c>
      <c r="M57" s="1">
        <v>1</v>
      </c>
      <c r="N57">
        <f t="shared" si="65"/>
        <v>2.8400000333786011</v>
      </c>
      <c r="O57" s="1">
        <v>15.076877593994141</v>
      </c>
      <c r="P57" s="1">
        <v>15.301126480102539</v>
      </c>
      <c r="Q57" s="1">
        <v>15.090821266174316</v>
      </c>
      <c r="R57" s="1">
        <v>400.32199096679687</v>
      </c>
      <c r="S57" s="1">
        <v>376.19827270507812</v>
      </c>
      <c r="T57" s="1">
        <v>1.3873822689056396</v>
      </c>
      <c r="U57" s="1">
        <v>8.8461847305297852</v>
      </c>
      <c r="V57" s="1">
        <v>5.5189027786254883</v>
      </c>
      <c r="W57" s="1">
        <v>35.189460754394531</v>
      </c>
      <c r="X57" s="1">
        <v>499.93765258789062</v>
      </c>
      <c r="Y57" s="1">
        <v>1499.654541015625</v>
      </c>
      <c r="Z57" s="1">
        <v>145.38967895507812</v>
      </c>
      <c r="AA57" s="1">
        <v>68.414848327636719</v>
      </c>
      <c r="AB57" s="1">
        <v>-1.2481625080108643</v>
      </c>
      <c r="AC57" s="1">
        <v>0.23203405737876892</v>
      </c>
      <c r="AD57" s="1">
        <v>1</v>
      </c>
      <c r="AE57" s="1">
        <v>-0.21956524252891541</v>
      </c>
      <c r="AF57" s="1">
        <v>2.737391471862793</v>
      </c>
      <c r="AG57" s="1">
        <v>1</v>
      </c>
      <c r="AH57" s="1">
        <v>0</v>
      </c>
      <c r="AI57" s="1">
        <v>0.15999999642372131</v>
      </c>
      <c r="AJ57" s="1">
        <v>111115</v>
      </c>
      <c r="AK57">
        <f t="shared" si="66"/>
        <v>0.83322942097981767</v>
      </c>
      <c r="AL57">
        <f t="shared" si="67"/>
        <v>6.2703624407804449E-3</v>
      </c>
      <c r="AM57">
        <f t="shared" si="68"/>
        <v>288.45112648010252</v>
      </c>
      <c r="AN57">
        <f t="shared" si="69"/>
        <v>288.22687759399412</v>
      </c>
      <c r="AO57">
        <f t="shared" si="70"/>
        <v>239.94472119931743</v>
      </c>
      <c r="AP57">
        <f t="shared" si="71"/>
        <v>-0.46675494848312948</v>
      </c>
      <c r="AQ57">
        <f t="shared" si="72"/>
        <v>1.7448309998990861</v>
      </c>
      <c r="AR57">
        <f t="shared" si="73"/>
        <v>25.503688783217658</v>
      </c>
      <c r="AS57">
        <f t="shared" si="74"/>
        <v>16.657504052687873</v>
      </c>
      <c r="AT57">
        <f t="shared" si="75"/>
        <v>15.18900203704834</v>
      </c>
      <c r="AU57">
        <f t="shared" si="76"/>
        <v>1.7323073260241197</v>
      </c>
      <c r="AV57">
        <f t="shared" si="77"/>
        <v>0.36996355173768963</v>
      </c>
      <c r="AW57">
        <f t="shared" si="78"/>
        <v>0.60521038661745119</v>
      </c>
      <c r="AX57">
        <f t="shared" si="79"/>
        <v>1.1270969394066686</v>
      </c>
      <c r="AY57">
        <f t="shared" si="80"/>
        <v>0.23563984644349592</v>
      </c>
      <c r="AZ57">
        <f t="shared" si="81"/>
        <v>19.978239717118473</v>
      </c>
      <c r="BA57">
        <f t="shared" si="82"/>
        <v>0.77622933999073407</v>
      </c>
      <c r="BB57">
        <f t="shared" si="83"/>
        <v>42.20161187639723</v>
      </c>
      <c r="BC57">
        <f t="shared" si="84"/>
        <v>367.76472189662456</v>
      </c>
      <c r="BD57">
        <f t="shared" si="85"/>
        <v>2.0358886185557607E-2</v>
      </c>
    </row>
    <row r="58" spans="1:56" x14ac:dyDescent="0.25">
      <c r="A58" s="1">
        <v>38</v>
      </c>
      <c r="B58" s="1" t="s">
        <v>99</v>
      </c>
      <c r="C58" s="1">
        <v>1813.5000083707273</v>
      </c>
      <c r="D58" s="1">
        <v>0</v>
      </c>
      <c r="E58">
        <f t="shared" si="58"/>
        <v>17.77339630743645</v>
      </c>
      <c r="F58">
        <f t="shared" si="59"/>
        <v>0.42565313184596998</v>
      </c>
      <c r="G58">
        <f t="shared" si="60"/>
        <v>291.93197444994036</v>
      </c>
      <c r="H58">
        <f t="shared" si="61"/>
        <v>6.273603807490435</v>
      </c>
      <c r="I58">
        <f t="shared" si="62"/>
        <v>1.139561020814184</v>
      </c>
      <c r="J58">
        <f t="shared" si="63"/>
        <v>15.30134105682373</v>
      </c>
      <c r="K58" s="1">
        <v>6</v>
      </c>
      <c r="L58">
        <f t="shared" si="64"/>
        <v>1.4200000166893005</v>
      </c>
      <c r="M58" s="1">
        <v>1</v>
      </c>
      <c r="N58">
        <f t="shared" si="65"/>
        <v>2.8400000333786011</v>
      </c>
      <c r="O58" s="1">
        <v>15.079090118408203</v>
      </c>
      <c r="P58" s="1">
        <v>15.30134105682373</v>
      </c>
      <c r="Q58" s="1">
        <v>15.090725898742676</v>
      </c>
      <c r="R58" s="1">
        <v>400.36715698242187</v>
      </c>
      <c r="S58" s="1">
        <v>376.20370483398437</v>
      </c>
      <c r="T58" s="1">
        <v>1.3847354650497437</v>
      </c>
      <c r="U58" s="1">
        <v>8.8474397659301758</v>
      </c>
      <c r="V58" s="1">
        <v>5.5075697898864746</v>
      </c>
      <c r="W58" s="1">
        <v>35.189315795898437</v>
      </c>
      <c r="X58" s="1">
        <v>499.93392944335937</v>
      </c>
      <c r="Y58" s="1">
        <v>1499.67236328125</v>
      </c>
      <c r="Z58" s="1">
        <v>145.39083862304688</v>
      </c>
      <c r="AA58" s="1">
        <v>68.414596557617187</v>
      </c>
      <c r="AB58" s="1">
        <v>-1.2481625080108643</v>
      </c>
      <c r="AC58" s="1">
        <v>0.23203405737876892</v>
      </c>
      <c r="AD58" s="1">
        <v>1</v>
      </c>
      <c r="AE58" s="1">
        <v>-0.21956524252891541</v>
      </c>
      <c r="AF58" s="1">
        <v>2.737391471862793</v>
      </c>
      <c r="AG58" s="1">
        <v>1</v>
      </c>
      <c r="AH58" s="1">
        <v>0</v>
      </c>
      <c r="AI58" s="1">
        <v>0.15999999642372131</v>
      </c>
      <c r="AJ58" s="1">
        <v>111115</v>
      </c>
      <c r="AK58">
        <f t="shared" si="66"/>
        <v>0.8332232157389321</v>
      </c>
      <c r="AL58">
        <f t="shared" si="67"/>
        <v>6.2736038074904348E-3</v>
      </c>
      <c r="AM58">
        <f t="shared" si="68"/>
        <v>288.45134105682371</v>
      </c>
      <c r="AN58">
        <f t="shared" si="69"/>
        <v>288.22909011840818</v>
      </c>
      <c r="AO58">
        <f t="shared" si="70"/>
        <v>239.94757276175369</v>
      </c>
      <c r="AP58">
        <f t="shared" si="71"/>
        <v>-0.46818866348642296</v>
      </c>
      <c r="AQ58">
        <f t="shared" si="72"/>
        <v>1.744855042968116</v>
      </c>
      <c r="AR58">
        <f t="shared" si="73"/>
        <v>25.504134070258523</v>
      </c>
      <c r="AS58">
        <f t="shared" si="74"/>
        <v>16.656694304328347</v>
      </c>
      <c r="AT58">
        <f t="shared" si="75"/>
        <v>15.190215587615967</v>
      </c>
      <c r="AU58">
        <f t="shared" si="76"/>
        <v>1.7324424489720558</v>
      </c>
      <c r="AV58">
        <f t="shared" si="77"/>
        <v>0.37017247315886675</v>
      </c>
      <c r="AW58">
        <f t="shared" si="78"/>
        <v>0.60529402215393202</v>
      </c>
      <c r="AX58">
        <f t="shared" si="79"/>
        <v>1.1271484268181238</v>
      </c>
      <c r="AY58">
        <f t="shared" si="80"/>
        <v>0.23577545503843575</v>
      </c>
      <c r="AZ58">
        <f t="shared" si="81"/>
        <v>19.972408254261278</v>
      </c>
      <c r="BA58">
        <f t="shared" si="82"/>
        <v>0.77599441658547075</v>
      </c>
      <c r="BB58">
        <f t="shared" si="83"/>
        <v>42.210269036254168</v>
      </c>
      <c r="BC58">
        <f t="shared" si="84"/>
        <v>367.75508344911253</v>
      </c>
      <c r="BD58">
        <f t="shared" si="85"/>
        <v>2.039998557704966E-2</v>
      </c>
    </row>
    <row r="59" spans="1:56" x14ac:dyDescent="0.25">
      <c r="A59" s="1">
        <v>39</v>
      </c>
      <c r="B59" s="1" t="s">
        <v>99</v>
      </c>
      <c r="C59" s="1">
        <v>1814.0000083595514</v>
      </c>
      <c r="D59" s="1">
        <v>0</v>
      </c>
      <c r="E59">
        <f t="shared" si="58"/>
        <v>17.772180270587175</v>
      </c>
      <c r="F59">
        <f t="shared" si="59"/>
        <v>0.42556044489049966</v>
      </c>
      <c r="G59">
        <f t="shared" si="60"/>
        <v>291.92846689600833</v>
      </c>
      <c r="H59">
        <f t="shared" si="61"/>
        <v>6.2734579089428921</v>
      </c>
      <c r="I59">
        <f t="shared" si="62"/>
        <v>1.1397531410859225</v>
      </c>
      <c r="J59">
        <f t="shared" si="63"/>
        <v>15.302027702331543</v>
      </c>
      <c r="K59" s="1">
        <v>6</v>
      </c>
      <c r="L59">
        <f t="shared" si="64"/>
        <v>1.4200000166893005</v>
      </c>
      <c r="M59" s="1">
        <v>1</v>
      </c>
      <c r="N59">
        <f t="shared" si="65"/>
        <v>2.8400000333786011</v>
      </c>
      <c r="O59" s="1">
        <v>15.081862449645996</v>
      </c>
      <c r="P59" s="1">
        <v>15.302027702331543</v>
      </c>
      <c r="Q59" s="1">
        <v>15.090605735778809</v>
      </c>
      <c r="R59" s="1">
        <v>400.3740234375</v>
      </c>
      <c r="S59" s="1">
        <v>376.21115112304688</v>
      </c>
      <c r="T59" s="1">
        <v>1.3829191923141479</v>
      </c>
      <c r="U59" s="1">
        <v>8.8457374572753906</v>
      </c>
      <c r="V59" s="1">
        <v>5.4993762969970703</v>
      </c>
      <c r="W59" s="1">
        <v>35.176342010498047</v>
      </c>
      <c r="X59" s="1">
        <v>499.91552734375</v>
      </c>
      <c r="Y59" s="1">
        <v>1499.670654296875</v>
      </c>
      <c r="Z59" s="1">
        <v>145.30644226074219</v>
      </c>
      <c r="AA59" s="1">
        <v>68.414741516113281</v>
      </c>
      <c r="AB59" s="1">
        <v>-1.2481625080108643</v>
      </c>
      <c r="AC59" s="1">
        <v>0.23203405737876892</v>
      </c>
      <c r="AD59" s="1">
        <v>1</v>
      </c>
      <c r="AE59" s="1">
        <v>-0.21956524252891541</v>
      </c>
      <c r="AF59" s="1">
        <v>2.737391471862793</v>
      </c>
      <c r="AG59" s="1">
        <v>1</v>
      </c>
      <c r="AH59" s="1">
        <v>0</v>
      </c>
      <c r="AI59" s="1">
        <v>0.15999999642372131</v>
      </c>
      <c r="AJ59" s="1">
        <v>111115</v>
      </c>
      <c r="AK59">
        <f t="shared" si="66"/>
        <v>0.83319254557291667</v>
      </c>
      <c r="AL59">
        <f t="shared" si="67"/>
        <v>6.273457908942892E-3</v>
      </c>
      <c r="AM59">
        <f t="shared" si="68"/>
        <v>288.45202770233152</v>
      </c>
      <c r="AN59">
        <f t="shared" si="69"/>
        <v>288.23186244964597</v>
      </c>
      <c r="AO59">
        <f t="shared" si="70"/>
        <v>239.9472993242598</v>
      </c>
      <c r="AP59">
        <f t="shared" si="71"/>
        <v>-0.46785625046201046</v>
      </c>
      <c r="AQ59">
        <f t="shared" si="72"/>
        <v>1.7449319827448195</v>
      </c>
      <c r="AR59">
        <f t="shared" si="73"/>
        <v>25.505204639760965</v>
      </c>
      <c r="AS59">
        <f t="shared" si="74"/>
        <v>16.659467182485574</v>
      </c>
      <c r="AT59">
        <f t="shared" si="75"/>
        <v>15.19194507598877</v>
      </c>
      <c r="AU59">
        <f t="shared" si="76"/>
        <v>1.7326350350841873</v>
      </c>
      <c r="AV59">
        <f t="shared" si="77"/>
        <v>0.37010237162541887</v>
      </c>
      <c r="AW59">
        <f t="shared" si="78"/>
        <v>0.60517884165889702</v>
      </c>
      <c r="AX59">
        <f t="shared" si="79"/>
        <v>1.1274561934252902</v>
      </c>
      <c r="AY59">
        <f t="shared" si="80"/>
        <v>0.23572995257883883</v>
      </c>
      <c r="AZ59">
        <f t="shared" si="81"/>
        <v>19.972210603885642</v>
      </c>
      <c r="BA59">
        <f t="shared" si="82"/>
        <v>0.77596973408299552</v>
      </c>
      <c r="BB59">
        <f t="shared" si="83"/>
        <v>42.201452864760014</v>
      </c>
      <c r="BC59">
        <f t="shared" si="84"/>
        <v>367.76310778385363</v>
      </c>
      <c r="BD59">
        <f t="shared" si="85"/>
        <v>2.0393884327136177E-2</v>
      </c>
    </row>
    <row r="60" spans="1:56" x14ac:dyDescent="0.25">
      <c r="A60" s="1">
        <v>40</v>
      </c>
      <c r="B60" s="1" t="s">
        <v>100</v>
      </c>
      <c r="C60" s="1">
        <v>1814.5000083483756</v>
      </c>
      <c r="D60" s="1">
        <v>0</v>
      </c>
      <c r="E60">
        <f t="shared" si="58"/>
        <v>17.790802048635292</v>
      </c>
      <c r="F60">
        <f t="shared" si="59"/>
        <v>0.42569176732338643</v>
      </c>
      <c r="G60">
        <f t="shared" si="60"/>
        <v>291.86116021559172</v>
      </c>
      <c r="H60">
        <f t="shared" si="61"/>
        <v>6.276976326714248</v>
      </c>
      <c r="I60">
        <f t="shared" si="62"/>
        <v>1.1400847124112761</v>
      </c>
      <c r="J60">
        <f t="shared" si="63"/>
        <v>15.305419921875</v>
      </c>
      <c r="K60" s="1">
        <v>6</v>
      </c>
      <c r="L60">
        <f t="shared" si="64"/>
        <v>1.4200000166893005</v>
      </c>
      <c r="M60" s="1">
        <v>1</v>
      </c>
      <c r="N60">
        <f t="shared" si="65"/>
        <v>2.8400000333786011</v>
      </c>
      <c r="O60" s="1">
        <v>15.083534240722656</v>
      </c>
      <c r="P60" s="1">
        <v>15.305419921875</v>
      </c>
      <c r="Q60" s="1">
        <v>15.091106414794922</v>
      </c>
      <c r="R60" s="1">
        <v>400.390380859375</v>
      </c>
      <c r="S60" s="1">
        <v>376.20376586914062</v>
      </c>
      <c r="T60" s="1">
        <v>1.3794775009155273</v>
      </c>
      <c r="U60" s="1">
        <v>8.8464326858520508</v>
      </c>
      <c r="V60" s="1">
        <v>5.485109806060791</v>
      </c>
      <c r="W60" s="1">
        <v>35.175388336181641</v>
      </c>
      <c r="X60" s="1">
        <v>499.91842651367187</v>
      </c>
      <c r="Y60" s="1">
        <v>1499.66455078125</v>
      </c>
      <c r="Z60" s="1">
        <v>145.37258911132812</v>
      </c>
      <c r="AA60" s="1">
        <v>68.41485595703125</v>
      </c>
      <c r="AB60" s="1">
        <v>-1.2481625080108643</v>
      </c>
      <c r="AC60" s="1">
        <v>0.23203405737876892</v>
      </c>
      <c r="AD60" s="1">
        <v>1</v>
      </c>
      <c r="AE60" s="1">
        <v>-0.21956524252891541</v>
      </c>
      <c r="AF60" s="1">
        <v>2.737391471862793</v>
      </c>
      <c r="AG60" s="1">
        <v>1</v>
      </c>
      <c r="AH60" s="1">
        <v>0</v>
      </c>
      <c r="AI60" s="1">
        <v>0.15999999642372131</v>
      </c>
      <c r="AJ60" s="1">
        <v>111115</v>
      </c>
      <c r="AK60">
        <f t="shared" si="66"/>
        <v>0.83319737752278633</v>
      </c>
      <c r="AL60">
        <f t="shared" si="67"/>
        <v>6.2769763267142478E-3</v>
      </c>
      <c r="AM60">
        <f t="shared" si="68"/>
        <v>288.45541992187498</v>
      </c>
      <c r="AN60">
        <f t="shared" si="69"/>
        <v>288.23353424072263</v>
      </c>
      <c r="AO60">
        <f t="shared" si="70"/>
        <v>239.94632276178163</v>
      </c>
      <c r="AP60">
        <f t="shared" si="71"/>
        <v>-0.46994193267548107</v>
      </c>
      <c r="AQ60">
        <f t="shared" si="72"/>
        <v>1.7453121303474173</v>
      </c>
      <c r="AR60">
        <f t="shared" si="73"/>
        <v>25.510718482599465</v>
      </c>
      <c r="AS60">
        <f t="shared" si="74"/>
        <v>16.664285796747414</v>
      </c>
      <c r="AT60">
        <f t="shared" si="75"/>
        <v>15.194477081298828</v>
      </c>
      <c r="AU60">
        <f t="shared" si="76"/>
        <v>1.7329170188992498</v>
      </c>
      <c r="AV60">
        <f t="shared" si="77"/>
        <v>0.37020169299121741</v>
      </c>
      <c r="AW60">
        <f t="shared" si="78"/>
        <v>0.6052274179361411</v>
      </c>
      <c r="AX60">
        <f t="shared" si="79"/>
        <v>1.1276896009631088</v>
      </c>
      <c r="AY60">
        <f t="shared" si="80"/>
        <v>0.23579442154298053</v>
      </c>
      <c r="AZ60">
        <f t="shared" si="81"/>
        <v>19.967639235601727</v>
      </c>
      <c r="BA60">
        <f t="shared" si="82"/>
        <v>0.77580605696837501</v>
      </c>
      <c r="BB60">
        <f t="shared" si="83"/>
        <v>42.199373028976737</v>
      </c>
      <c r="BC60">
        <f t="shared" si="84"/>
        <v>367.74687062851444</v>
      </c>
      <c r="BD60">
        <f t="shared" si="85"/>
        <v>2.041514835603965E-2</v>
      </c>
    </row>
    <row r="61" spans="1:56" x14ac:dyDescent="0.25">
      <c r="A61" s="1">
        <v>41</v>
      </c>
      <c r="B61" s="1" t="s">
        <v>100</v>
      </c>
      <c r="C61" s="1">
        <v>1815.5000083260238</v>
      </c>
      <c r="D61" s="1">
        <v>0</v>
      </c>
      <c r="E61">
        <f t="shared" si="58"/>
        <v>17.81026131291431</v>
      </c>
      <c r="F61">
        <f t="shared" si="59"/>
        <v>0.42570465551028985</v>
      </c>
      <c r="G61">
        <f t="shared" si="60"/>
        <v>291.80376638933274</v>
      </c>
      <c r="H61">
        <f t="shared" si="61"/>
        <v>6.2793984802807339</v>
      </c>
      <c r="I61">
        <f t="shared" si="62"/>
        <v>1.1404853048417012</v>
      </c>
      <c r="J61">
        <f t="shared" si="63"/>
        <v>15.308294296264648</v>
      </c>
      <c r="K61" s="1">
        <v>6</v>
      </c>
      <c r="L61">
        <f t="shared" si="64"/>
        <v>1.4200000166893005</v>
      </c>
      <c r="M61" s="1">
        <v>1</v>
      </c>
      <c r="N61">
        <f t="shared" si="65"/>
        <v>2.8400000333786011</v>
      </c>
      <c r="O61" s="1">
        <v>15.087671279907227</v>
      </c>
      <c r="P61" s="1">
        <v>15.308294296264648</v>
      </c>
      <c r="Q61" s="1">
        <v>15.090502738952637</v>
      </c>
      <c r="R61" s="1">
        <v>400.44125366210937</v>
      </c>
      <c r="S61" s="1">
        <v>376.22964477539062</v>
      </c>
      <c r="T61" s="1">
        <v>1.3753888607025146</v>
      </c>
      <c r="U61" s="1">
        <v>8.845341682434082</v>
      </c>
      <c r="V61" s="1">
        <v>5.4673628807067871</v>
      </c>
      <c r="W61" s="1">
        <v>35.161464691162109</v>
      </c>
      <c r="X61" s="1">
        <v>499.91119384765625</v>
      </c>
      <c r="Y61" s="1">
        <v>1499.6512451171875</v>
      </c>
      <c r="Z61" s="1">
        <v>145.15191650390625</v>
      </c>
      <c r="AA61" s="1">
        <v>68.4144287109375</v>
      </c>
      <c r="AB61" s="1">
        <v>-1.2481625080108643</v>
      </c>
      <c r="AC61" s="1">
        <v>0.23203405737876892</v>
      </c>
      <c r="AD61" s="1">
        <v>1</v>
      </c>
      <c r="AE61" s="1">
        <v>-0.21956524252891541</v>
      </c>
      <c r="AF61" s="1">
        <v>2.737391471862793</v>
      </c>
      <c r="AG61" s="1">
        <v>1</v>
      </c>
      <c r="AH61" s="1">
        <v>0</v>
      </c>
      <c r="AI61" s="1">
        <v>0.15999999642372131</v>
      </c>
      <c r="AJ61" s="1">
        <v>111115</v>
      </c>
      <c r="AK61">
        <f t="shared" si="66"/>
        <v>0.83318532307942705</v>
      </c>
      <c r="AL61">
        <f t="shared" si="67"/>
        <v>6.2793984802807339E-3</v>
      </c>
      <c r="AM61">
        <f t="shared" si="68"/>
        <v>288.45829429626463</v>
      </c>
      <c r="AN61">
        <f t="shared" si="69"/>
        <v>288.2376712799072</v>
      </c>
      <c r="AO61">
        <f t="shared" si="70"/>
        <v>239.94419385557921</v>
      </c>
      <c r="AP61">
        <f t="shared" si="71"/>
        <v>-0.47109203839619496</v>
      </c>
      <c r="AQ61">
        <f t="shared" si="72"/>
        <v>1.7456343027984715</v>
      </c>
      <c r="AR61">
        <f t="shared" si="73"/>
        <v>25.515586926466504</v>
      </c>
      <c r="AS61">
        <f t="shared" si="74"/>
        <v>16.670245244032422</v>
      </c>
      <c r="AT61">
        <f t="shared" si="75"/>
        <v>15.197982788085938</v>
      </c>
      <c r="AU61">
        <f t="shared" si="76"/>
        <v>1.7333075082430305</v>
      </c>
      <c r="AV61">
        <f t="shared" si="77"/>
        <v>0.37021144011340301</v>
      </c>
      <c r="AW61">
        <f t="shared" si="78"/>
        <v>0.60514899795677046</v>
      </c>
      <c r="AX61">
        <f t="shared" si="79"/>
        <v>1.1281585102862599</v>
      </c>
      <c r="AY61">
        <f t="shared" si="80"/>
        <v>0.23580074838314177</v>
      </c>
      <c r="AZ61">
        <f t="shared" si="81"/>
        <v>19.963587973226065</v>
      </c>
      <c r="BA61">
        <f t="shared" si="82"/>
        <v>0.77560014326765714</v>
      </c>
      <c r="BB61">
        <f t="shared" si="83"/>
        <v>42.189852004726511</v>
      </c>
      <c r="BC61">
        <f t="shared" si="84"/>
        <v>367.763499532487</v>
      </c>
      <c r="BD61">
        <f t="shared" si="85"/>
        <v>2.0431943080609704E-2</v>
      </c>
    </row>
    <row r="62" spans="1:56" x14ac:dyDescent="0.25">
      <c r="A62" s="1">
        <v>42</v>
      </c>
      <c r="B62" s="1" t="s">
        <v>101</v>
      </c>
      <c r="C62" s="1">
        <v>1815.5000083260238</v>
      </c>
      <c r="D62" s="1">
        <v>0</v>
      </c>
      <c r="E62">
        <f t="shared" si="58"/>
        <v>17.81026131291431</v>
      </c>
      <c r="F62">
        <f t="shared" si="59"/>
        <v>0.42570465551028985</v>
      </c>
      <c r="G62">
        <f t="shared" si="60"/>
        <v>291.80376638933274</v>
      </c>
      <c r="H62">
        <f t="shared" si="61"/>
        <v>6.2793984802807339</v>
      </c>
      <c r="I62">
        <f t="shared" si="62"/>
        <v>1.1404853048417012</v>
      </c>
      <c r="J62">
        <f t="shared" si="63"/>
        <v>15.308294296264648</v>
      </c>
      <c r="K62" s="1">
        <v>6</v>
      </c>
      <c r="L62">
        <f t="shared" si="64"/>
        <v>1.4200000166893005</v>
      </c>
      <c r="M62" s="1">
        <v>1</v>
      </c>
      <c r="N62">
        <f t="shared" si="65"/>
        <v>2.8400000333786011</v>
      </c>
      <c r="O62" s="1">
        <v>15.087671279907227</v>
      </c>
      <c r="P62" s="1">
        <v>15.308294296264648</v>
      </c>
      <c r="Q62" s="1">
        <v>15.090502738952637</v>
      </c>
      <c r="R62" s="1">
        <v>400.44125366210937</v>
      </c>
      <c r="S62" s="1">
        <v>376.22964477539062</v>
      </c>
      <c r="T62" s="1">
        <v>1.3753888607025146</v>
      </c>
      <c r="U62" s="1">
        <v>8.845341682434082</v>
      </c>
      <c r="V62" s="1">
        <v>5.4673628807067871</v>
      </c>
      <c r="W62" s="1">
        <v>35.161464691162109</v>
      </c>
      <c r="X62" s="1">
        <v>499.91119384765625</v>
      </c>
      <c r="Y62" s="1">
        <v>1499.6512451171875</v>
      </c>
      <c r="Z62" s="1">
        <v>145.15191650390625</v>
      </c>
      <c r="AA62" s="1">
        <v>68.4144287109375</v>
      </c>
      <c r="AB62" s="1">
        <v>-1.2481625080108643</v>
      </c>
      <c r="AC62" s="1">
        <v>0.23203405737876892</v>
      </c>
      <c r="AD62" s="1">
        <v>1</v>
      </c>
      <c r="AE62" s="1">
        <v>-0.21956524252891541</v>
      </c>
      <c r="AF62" s="1">
        <v>2.737391471862793</v>
      </c>
      <c r="AG62" s="1">
        <v>1</v>
      </c>
      <c r="AH62" s="1">
        <v>0</v>
      </c>
      <c r="AI62" s="1">
        <v>0.15999999642372131</v>
      </c>
      <c r="AJ62" s="1">
        <v>111115</v>
      </c>
      <c r="AK62">
        <f t="shared" si="66"/>
        <v>0.83318532307942705</v>
      </c>
      <c r="AL62">
        <f t="shared" si="67"/>
        <v>6.2793984802807339E-3</v>
      </c>
      <c r="AM62">
        <f t="shared" si="68"/>
        <v>288.45829429626463</v>
      </c>
      <c r="AN62">
        <f t="shared" si="69"/>
        <v>288.2376712799072</v>
      </c>
      <c r="AO62">
        <f t="shared" si="70"/>
        <v>239.94419385557921</v>
      </c>
      <c r="AP62">
        <f t="shared" si="71"/>
        <v>-0.47109203839619496</v>
      </c>
      <c r="AQ62">
        <f t="shared" si="72"/>
        <v>1.7456343027984715</v>
      </c>
      <c r="AR62">
        <f t="shared" si="73"/>
        <v>25.515586926466504</v>
      </c>
      <c r="AS62">
        <f t="shared" si="74"/>
        <v>16.670245244032422</v>
      </c>
      <c r="AT62">
        <f t="shared" si="75"/>
        <v>15.197982788085938</v>
      </c>
      <c r="AU62">
        <f t="shared" si="76"/>
        <v>1.7333075082430305</v>
      </c>
      <c r="AV62">
        <f t="shared" si="77"/>
        <v>0.37021144011340301</v>
      </c>
      <c r="AW62">
        <f t="shared" si="78"/>
        <v>0.60514899795677046</v>
      </c>
      <c r="AX62">
        <f t="shared" si="79"/>
        <v>1.1281585102862599</v>
      </c>
      <c r="AY62">
        <f t="shared" si="80"/>
        <v>0.23580074838314177</v>
      </c>
      <c r="AZ62">
        <f t="shared" si="81"/>
        <v>19.963587973226065</v>
      </c>
      <c r="BA62">
        <f t="shared" si="82"/>
        <v>0.77560014326765714</v>
      </c>
      <c r="BB62">
        <f t="shared" si="83"/>
        <v>42.189852004726511</v>
      </c>
      <c r="BC62">
        <f t="shared" si="84"/>
        <v>367.763499532487</v>
      </c>
      <c r="BD62">
        <f t="shared" si="85"/>
        <v>2.0431943080609704E-2</v>
      </c>
    </row>
    <row r="63" spans="1:56" x14ac:dyDescent="0.25">
      <c r="A63" s="1">
        <v>43</v>
      </c>
      <c r="B63" s="1" t="s">
        <v>101</v>
      </c>
      <c r="C63" s="1">
        <v>1816.0000083148479</v>
      </c>
      <c r="D63" s="1">
        <v>0</v>
      </c>
      <c r="E63">
        <f t="shared" si="58"/>
        <v>17.859513673580981</v>
      </c>
      <c r="F63">
        <f t="shared" si="59"/>
        <v>0.42584171021475464</v>
      </c>
      <c r="G63">
        <f t="shared" si="60"/>
        <v>291.58666645111356</v>
      </c>
      <c r="H63">
        <f t="shared" si="61"/>
        <v>6.2823958901597168</v>
      </c>
      <c r="I63">
        <f t="shared" si="62"/>
        <v>1.1407139144153406</v>
      </c>
      <c r="J63">
        <f t="shared" si="63"/>
        <v>15.311110496520996</v>
      </c>
      <c r="K63" s="1">
        <v>6</v>
      </c>
      <c r="L63">
        <f t="shared" si="64"/>
        <v>1.4200000166893005</v>
      </c>
      <c r="M63" s="1">
        <v>1</v>
      </c>
      <c r="N63">
        <f t="shared" si="65"/>
        <v>2.8400000333786011</v>
      </c>
      <c r="O63" s="1">
        <v>15.089651107788086</v>
      </c>
      <c r="P63" s="1">
        <v>15.311110496520996</v>
      </c>
      <c r="Q63" s="1">
        <v>15.090051651000977</v>
      </c>
      <c r="R63" s="1">
        <v>400.47021484375</v>
      </c>
      <c r="S63" s="1">
        <v>376.19821166992187</v>
      </c>
      <c r="T63" s="1">
        <v>1.3730014562606812</v>
      </c>
      <c r="U63" s="1">
        <v>8.8465614318847656</v>
      </c>
      <c r="V63" s="1">
        <v>5.4572100639343262</v>
      </c>
      <c r="W63" s="1">
        <v>35.16204833984375</v>
      </c>
      <c r="X63" s="1">
        <v>499.90780639648437</v>
      </c>
      <c r="Y63" s="1">
        <v>1499.6519775390625</v>
      </c>
      <c r="Z63" s="1">
        <v>145.05311584472656</v>
      </c>
      <c r="AA63" s="1">
        <v>68.414840698242188</v>
      </c>
      <c r="AB63" s="1">
        <v>-1.2481625080108643</v>
      </c>
      <c r="AC63" s="1">
        <v>0.23203405737876892</v>
      </c>
      <c r="AD63" s="1">
        <v>1</v>
      </c>
      <c r="AE63" s="1">
        <v>-0.21956524252891541</v>
      </c>
      <c r="AF63" s="1">
        <v>2.737391471862793</v>
      </c>
      <c r="AG63" s="1">
        <v>1</v>
      </c>
      <c r="AH63" s="1">
        <v>0</v>
      </c>
      <c r="AI63" s="1">
        <v>0.15999999642372131</v>
      </c>
      <c r="AJ63" s="1">
        <v>111115</v>
      </c>
      <c r="AK63">
        <f t="shared" si="66"/>
        <v>0.83317967732747389</v>
      </c>
      <c r="AL63">
        <f t="shared" si="67"/>
        <v>6.2823958901597164E-3</v>
      </c>
      <c r="AM63">
        <f t="shared" si="68"/>
        <v>288.46111049652097</v>
      </c>
      <c r="AN63">
        <f t="shared" si="69"/>
        <v>288.23965110778806</v>
      </c>
      <c r="AO63">
        <f t="shared" si="70"/>
        <v>239.9443110430766</v>
      </c>
      <c r="AP63">
        <f t="shared" si="71"/>
        <v>-0.47277956338981292</v>
      </c>
      <c r="AQ63">
        <f t="shared" si="72"/>
        <v>1.7459500055049502</v>
      </c>
      <c r="AR63">
        <f t="shared" si="73"/>
        <v>25.520047809594764</v>
      </c>
      <c r="AS63">
        <f t="shared" si="74"/>
        <v>16.673486377709999</v>
      </c>
      <c r="AT63">
        <f t="shared" si="75"/>
        <v>15.200380802154541</v>
      </c>
      <c r="AU63">
        <f t="shared" si="76"/>
        <v>1.7335746597979038</v>
      </c>
      <c r="AV63">
        <f t="shared" si="77"/>
        <v>0.37031508755633386</v>
      </c>
      <c r="AW63">
        <f t="shared" si="78"/>
        <v>0.60523609108960952</v>
      </c>
      <c r="AX63">
        <f t="shared" si="79"/>
        <v>1.1283385687082943</v>
      </c>
      <c r="AY63">
        <f t="shared" si="80"/>
        <v>0.23586802615269933</v>
      </c>
      <c r="AZ63">
        <f t="shared" si="81"/>
        <v>19.948855334984415</v>
      </c>
      <c r="BA63">
        <f t="shared" si="82"/>
        <v>0.77508785902191668</v>
      </c>
      <c r="BB63">
        <f t="shared" si="83"/>
        <v>42.190978372439815</v>
      </c>
      <c r="BC63">
        <f t="shared" si="84"/>
        <v>367.70865421359628</v>
      </c>
      <c r="BD63">
        <f t="shared" si="85"/>
        <v>2.0492048433177364E-2</v>
      </c>
    </row>
    <row r="64" spans="1:56" x14ac:dyDescent="0.25">
      <c r="A64" s="1">
        <v>44</v>
      </c>
      <c r="B64" s="1" t="s">
        <v>102</v>
      </c>
      <c r="C64" s="1">
        <v>1816.5000083036721</v>
      </c>
      <c r="D64" s="1">
        <v>0</v>
      </c>
      <c r="E64">
        <f t="shared" si="58"/>
        <v>17.859205861769887</v>
      </c>
      <c r="F64">
        <f t="shared" si="59"/>
        <v>0.42601191243277564</v>
      </c>
      <c r="G64">
        <f t="shared" si="60"/>
        <v>291.60295135462241</v>
      </c>
      <c r="H64">
        <f t="shared" si="61"/>
        <v>6.2859113660399322</v>
      </c>
      <c r="I64">
        <f t="shared" si="62"/>
        <v>1.1409543108585458</v>
      </c>
      <c r="J64">
        <f t="shared" si="63"/>
        <v>15.314336776733398</v>
      </c>
      <c r="K64" s="1">
        <v>6</v>
      </c>
      <c r="L64">
        <f t="shared" si="64"/>
        <v>1.4200000166893005</v>
      </c>
      <c r="M64" s="1">
        <v>1</v>
      </c>
      <c r="N64">
        <f t="shared" si="65"/>
        <v>2.8400000333786011</v>
      </c>
      <c r="O64" s="1">
        <v>15.091787338256836</v>
      </c>
      <c r="P64" s="1">
        <v>15.314336776733398</v>
      </c>
      <c r="Q64" s="1">
        <v>15.090217590332031</v>
      </c>
      <c r="R64" s="1">
        <v>400.4599609375</v>
      </c>
      <c r="S64" s="1">
        <v>376.18829345703125</v>
      </c>
      <c r="T64" s="1">
        <v>1.3710410594940186</v>
      </c>
      <c r="U64" s="1">
        <v>8.8483142852783203</v>
      </c>
      <c r="V64" s="1">
        <v>5.4486823081970215</v>
      </c>
      <c r="W64" s="1">
        <v>35.164264678955078</v>
      </c>
      <c r="X64" s="1">
        <v>499.93826293945312</v>
      </c>
      <c r="Y64" s="1">
        <v>1499.6295166015625</v>
      </c>
      <c r="Z64" s="1">
        <v>145.015869140625</v>
      </c>
      <c r="AA64" s="1">
        <v>68.415000915527344</v>
      </c>
      <c r="AB64" s="1">
        <v>-1.2481625080108643</v>
      </c>
      <c r="AC64" s="1">
        <v>0.23203405737876892</v>
      </c>
      <c r="AD64" s="1">
        <v>1</v>
      </c>
      <c r="AE64" s="1">
        <v>-0.21956524252891541</v>
      </c>
      <c r="AF64" s="1">
        <v>2.737391471862793</v>
      </c>
      <c r="AG64" s="1">
        <v>1</v>
      </c>
      <c r="AH64" s="1">
        <v>0</v>
      </c>
      <c r="AI64" s="1">
        <v>0.15999999642372131</v>
      </c>
      <c r="AJ64" s="1">
        <v>111115</v>
      </c>
      <c r="AK64">
        <f t="shared" si="66"/>
        <v>0.83323043823242171</v>
      </c>
      <c r="AL64">
        <f t="shared" si="67"/>
        <v>6.2859113660399318E-3</v>
      </c>
      <c r="AM64">
        <f t="shared" si="68"/>
        <v>288.46433677673338</v>
      </c>
      <c r="AN64">
        <f t="shared" si="69"/>
        <v>288.24178733825681</v>
      </c>
      <c r="AO64">
        <f t="shared" si="70"/>
        <v>239.94071729315692</v>
      </c>
      <c r="AP64">
        <f t="shared" si="71"/>
        <v>-0.47481706116976224</v>
      </c>
      <c r="AQ64">
        <f t="shared" si="72"/>
        <v>1.7463117407867359</v>
      </c>
      <c r="AR64">
        <f t="shared" si="73"/>
        <v>25.52527541354452</v>
      </c>
      <c r="AS64">
        <f t="shared" si="74"/>
        <v>16.6769611282662</v>
      </c>
      <c r="AT64">
        <f t="shared" si="75"/>
        <v>15.203062057495117</v>
      </c>
      <c r="AU64">
        <f t="shared" si="76"/>
        <v>1.7338734087750967</v>
      </c>
      <c r="AV64">
        <f t="shared" si="77"/>
        <v>0.37044379065435257</v>
      </c>
      <c r="AW64">
        <f t="shared" si="78"/>
        <v>0.60535742992818997</v>
      </c>
      <c r="AX64">
        <f t="shared" si="79"/>
        <v>1.1285159788469068</v>
      </c>
      <c r="AY64">
        <f t="shared" si="80"/>
        <v>0.23595156860107186</v>
      </c>
      <c r="AZ64">
        <f t="shared" si="81"/>
        <v>19.95001618389697</v>
      </c>
      <c r="BA64">
        <f t="shared" si="82"/>
        <v>0.77515158346608592</v>
      </c>
      <c r="BB64">
        <f t="shared" si="83"/>
        <v>42.193580140218721</v>
      </c>
      <c r="BC64">
        <f t="shared" si="84"/>
        <v>367.69888231969861</v>
      </c>
      <c r="BD64">
        <f t="shared" si="85"/>
        <v>2.0493503516121031E-2</v>
      </c>
    </row>
    <row r="65" spans="1:114" x14ac:dyDescent="0.25">
      <c r="A65" s="1">
        <v>45</v>
      </c>
      <c r="B65" s="1" t="s">
        <v>102</v>
      </c>
      <c r="C65" s="1">
        <v>1817.0000082924962</v>
      </c>
      <c r="D65" s="1">
        <v>0</v>
      </c>
      <c r="E65">
        <f t="shared" si="58"/>
        <v>17.834415357668373</v>
      </c>
      <c r="F65">
        <f t="shared" si="59"/>
        <v>0.42610942171200744</v>
      </c>
      <c r="G65">
        <f t="shared" si="60"/>
        <v>291.72922579334823</v>
      </c>
      <c r="H65">
        <f t="shared" si="61"/>
        <v>6.2875022444503328</v>
      </c>
      <c r="I65">
        <f t="shared" si="62"/>
        <v>1.1410167144082646</v>
      </c>
      <c r="J65">
        <f t="shared" si="63"/>
        <v>15.31463623046875</v>
      </c>
      <c r="K65" s="1">
        <v>6</v>
      </c>
      <c r="L65">
        <f t="shared" si="64"/>
        <v>1.4200000166893005</v>
      </c>
      <c r="M65" s="1">
        <v>1</v>
      </c>
      <c r="N65">
        <f t="shared" si="65"/>
        <v>2.8400000333786011</v>
      </c>
      <c r="O65" s="1">
        <v>15.093249320983887</v>
      </c>
      <c r="P65" s="1">
        <v>15.31463623046875</v>
      </c>
      <c r="Q65" s="1">
        <v>15.088262557983398</v>
      </c>
      <c r="R65" s="1">
        <v>400.43853759765625</v>
      </c>
      <c r="S65" s="1">
        <v>376.1964111328125</v>
      </c>
      <c r="T65" s="1">
        <v>1.3688935041427612</v>
      </c>
      <c r="U65" s="1">
        <v>8.8478870391845703</v>
      </c>
      <c r="V65" s="1">
        <v>5.4396395683288574</v>
      </c>
      <c r="W65" s="1">
        <v>35.159286499023438</v>
      </c>
      <c r="X65" s="1">
        <v>499.94998168945312</v>
      </c>
      <c r="Y65" s="1">
        <v>1499.64599609375</v>
      </c>
      <c r="Z65" s="1">
        <v>144.96522521972656</v>
      </c>
      <c r="AA65" s="1">
        <v>68.415046691894531</v>
      </c>
      <c r="AB65" s="1">
        <v>-1.2481625080108643</v>
      </c>
      <c r="AC65" s="1">
        <v>0.23203405737876892</v>
      </c>
      <c r="AD65" s="1">
        <v>1</v>
      </c>
      <c r="AE65" s="1">
        <v>-0.21956524252891541</v>
      </c>
      <c r="AF65" s="1">
        <v>2.737391471862793</v>
      </c>
      <c r="AG65" s="1">
        <v>1</v>
      </c>
      <c r="AH65" s="1">
        <v>0</v>
      </c>
      <c r="AI65" s="1">
        <v>0.15999999642372131</v>
      </c>
      <c r="AJ65" s="1">
        <v>111115</v>
      </c>
      <c r="AK65">
        <f t="shared" si="66"/>
        <v>0.8332499694824218</v>
      </c>
      <c r="AL65">
        <f t="shared" si="67"/>
        <v>6.2875022444503327E-3</v>
      </c>
      <c r="AM65">
        <f t="shared" si="68"/>
        <v>288.46463623046873</v>
      </c>
      <c r="AN65">
        <f t="shared" si="69"/>
        <v>288.24324932098386</v>
      </c>
      <c r="AO65">
        <f t="shared" si="70"/>
        <v>239.94335401184799</v>
      </c>
      <c r="AP65">
        <f t="shared" si="71"/>
        <v>-0.47548326430038518</v>
      </c>
      <c r="AQ65">
        <f t="shared" si="72"/>
        <v>1.7463453193186853</v>
      </c>
      <c r="AR65">
        <f t="shared" si="73"/>
        <v>25.525749140876982</v>
      </c>
      <c r="AS65">
        <f t="shared" si="74"/>
        <v>16.677862101692412</v>
      </c>
      <c r="AT65">
        <f t="shared" si="75"/>
        <v>15.203942775726318</v>
      </c>
      <c r="AU65">
        <f t="shared" si="76"/>
        <v>1.7339715494202224</v>
      </c>
      <c r="AV65">
        <f t="shared" si="77"/>
        <v>0.37051751893950702</v>
      </c>
      <c r="AW65">
        <f t="shared" si="78"/>
        <v>0.60532860491042084</v>
      </c>
      <c r="AX65">
        <f t="shared" si="79"/>
        <v>1.1286429445098016</v>
      </c>
      <c r="AY65">
        <f t="shared" si="80"/>
        <v>0.235999426856768</v>
      </c>
      <c r="AZ65">
        <f t="shared" si="81"/>
        <v>19.958668604042163</v>
      </c>
      <c r="BA65">
        <f t="shared" si="82"/>
        <v>0.77547051795333599</v>
      </c>
      <c r="BB65">
        <f t="shared" si="83"/>
        <v>42.193254519684785</v>
      </c>
      <c r="BC65">
        <f t="shared" si="84"/>
        <v>367.71878421384031</v>
      </c>
      <c r="BD65">
        <f t="shared" si="85"/>
        <v>2.0463790774372801E-2</v>
      </c>
      <c r="BE65">
        <f>AVERAGE(E51:E65)</f>
        <v>17.754885609384949</v>
      </c>
      <c r="BF65">
        <f>AVERAGE(O51:O65)</f>
        <v>15.079068247477213</v>
      </c>
      <c r="BG65">
        <f>AVERAGE(P51:P65)</f>
        <v>15.300178082784017</v>
      </c>
      <c r="BH65" t="e">
        <f>AVERAGE(B51:B65)</f>
        <v>#DIV/0!</v>
      </c>
      <c r="BI65">
        <f t="shared" ref="BI65:DJ65" si="86">AVERAGE(C51:C65)</f>
        <v>1813.5666750359039</v>
      </c>
      <c r="BJ65">
        <f t="shared" si="86"/>
        <v>0</v>
      </c>
      <c r="BK65">
        <f t="shared" si="86"/>
        <v>17.754885609384949</v>
      </c>
      <c r="BL65">
        <f t="shared" si="86"/>
        <v>0.42562813608221439</v>
      </c>
      <c r="BM65">
        <f t="shared" si="86"/>
        <v>292.00282660252344</v>
      </c>
      <c r="BN65">
        <f t="shared" si="86"/>
        <v>6.2725840525305845</v>
      </c>
      <c r="BO65">
        <f t="shared" si="86"/>
        <v>1.1394412410196202</v>
      </c>
      <c r="BP65">
        <f t="shared" si="86"/>
        <v>15.300178082784017</v>
      </c>
      <c r="BQ65">
        <f t="shared" si="86"/>
        <v>6</v>
      </c>
      <c r="BR65">
        <f t="shared" si="86"/>
        <v>1.4200000166893005</v>
      </c>
      <c r="BS65">
        <f t="shared" si="86"/>
        <v>1</v>
      </c>
      <c r="BT65">
        <f t="shared" si="86"/>
        <v>2.8400000333786011</v>
      </c>
      <c r="BU65">
        <f t="shared" si="86"/>
        <v>15.079068247477213</v>
      </c>
      <c r="BV65">
        <f t="shared" si="86"/>
        <v>15.300178082784017</v>
      </c>
      <c r="BW65">
        <f t="shared" si="86"/>
        <v>15.090668996175131</v>
      </c>
      <c r="BX65">
        <f t="shared" si="86"/>
        <v>400.34072469075522</v>
      </c>
      <c r="BY65">
        <f t="shared" si="86"/>
        <v>376.19979654947917</v>
      </c>
      <c r="BZ65">
        <f t="shared" si="86"/>
        <v>1.3856940825780233</v>
      </c>
      <c r="CA65">
        <f t="shared" si="86"/>
        <v>8.8472427368164066</v>
      </c>
      <c r="CB65">
        <f t="shared" si="86"/>
        <v>5.5114488919576008</v>
      </c>
      <c r="CC65">
        <f t="shared" si="86"/>
        <v>35.1887814839681</v>
      </c>
      <c r="CD65">
        <f t="shared" si="86"/>
        <v>499.93019002278646</v>
      </c>
      <c r="CE65">
        <f t="shared" si="86"/>
        <v>1499.6370442708333</v>
      </c>
      <c r="CF65">
        <f t="shared" si="86"/>
        <v>145.42156677246095</v>
      </c>
      <c r="CG65">
        <f t="shared" si="86"/>
        <v>68.414971923828119</v>
      </c>
      <c r="CH65">
        <f t="shared" si="86"/>
        <v>-1.2481625080108643</v>
      </c>
      <c r="CI65">
        <f t="shared" si="86"/>
        <v>0.23203405737876892</v>
      </c>
      <c r="CJ65">
        <f t="shared" si="86"/>
        <v>1</v>
      </c>
      <c r="CK65">
        <f t="shared" si="86"/>
        <v>-0.21956524252891541</v>
      </c>
      <c r="CL65">
        <f t="shared" si="86"/>
        <v>2.737391471862793</v>
      </c>
      <c r="CM65">
        <f t="shared" si="86"/>
        <v>1</v>
      </c>
      <c r="CN65">
        <f t="shared" si="86"/>
        <v>0</v>
      </c>
      <c r="CO65">
        <f t="shared" si="86"/>
        <v>0.15999999642372131</v>
      </c>
      <c r="CP65">
        <f t="shared" si="86"/>
        <v>111115</v>
      </c>
      <c r="CQ65">
        <f t="shared" si="86"/>
        <v>0.83321698337131045</v>
      </c>
      <c r="CR65">
        <f t="shared" si="86"/>
        <v>6.2725840525305835E-3</v>
      </c>
      <c r="CS65">
        <f t="shared" si="86"/>
        <v>288.45017808278408</v>
      </c>
      <c r="CT65">
        <f t="shared" si="86"/>
        <v>288.2290682474773</v>
      </c>
      <c r="CU65">
        <f t="shared" si="86"/>
        <v>239.94192172021334</v>
      </c>
      <c r="CV65">
        <f t="shared" si="86"/>
        <v>-0.4675758288833089</v>
      </c>
      <c r="CW65">
        <f t="shared" si="86"/>
        <v>1.7447251047587584</v>
      </c>
      <c r="CX65">
        <f t="shared" si="86"/>
        <v>25.502094916270202</v>
      </c>
      <c r="CY65">
        <f t="shared" si="86"/>
        <v>16.654852179453794</v>
      </c>
      <c r="CZ65">
        <f t="shared" si="86"/>
        <v>15.189623165130616</v>
      </c>
      <c r="DA65">
        <f t="shared" si="86"/>
        <v>1.7323767990434789</v>
      </c>
      <c r="DB65">
        <f t="shared" si="86"/>
        <v>0.37015355626424079</v>
      </c>
      <c r="DC65">
        <f t="shared" si="86"/>
        <v>0.60528386373913812</v>
      </c>
      <c r="DD65">
        <f t="shared" si="86"/>
        <v>1.1270929353043411</v>
      </c>
      <c r="DE65">
        <f t="shared" si="86"/>
        <v>0.2357631771909465</v>
      </c>
      <c r="DF65">
        <f t="shared" si="86"/>
        <v>19.977365230051547</v>
      </c>
      <c r="DG65">
        <f t="shared" si="86"/>
        <v>0.77619081439348936</v>
      </c>
      <c r="DH65">
        <f t="shared" si="86"/>
        <v>42.211680308049381</v>
      </c>
      <c r="DI65">
        <f t="shared" si="86"/>
        <v>367.75997426392979</v>
      </c>
      <c r="DJ65">
        <f t="shared" si="86"/>
        <v>2.0379113458423369E-2</v>
      </c>
    </row>
    <row r="66" spans="1:114" x14ac:dyDescent="0.25">
      <c r="A66" s="1" t="s">
        <v>9</v>
      </c>
      <c r="B66" s="1" t="s">
        <v>103</v>
      </c>
    </row>
    <row r="67" spans="1:114" x14ac:dyDescent="0.25">
      <c r="A67" s="1" t="s">
        <v>9</v>
      </c>
      <c r="B67" s="1" t="s">
        <v>104</v>
      </c>
    </row>
    <row r="68" spans="1:114" x14ac:dyDescent="0.25">
      <c r="A68" s="1">
        <v>46</v>
      </c>
      <c r="B68" s="1" t="s">
        <v>105</v>
      </c>
      <c r="C68" s="1">
        <v>1995.0000084936619</v>
      </c>
      <c r="D68" s="1">
        <v>0</v>
      </c>
      <c r="E68">
        <f t="shared" ref="E68:E82" si="87">(R68-S68*(1000-T68)/(1000-U68))*AK68</f>
        <v>18.052918834339497</v>
      </c>
      <c r="F68">
        <f t="shared" ref="F68:F82" si="88">IF(AV68&lt;&gt;0,1/(1/AV68-1/N68),0)</f>
        <v>0.3968916073416266</v>
      </c>
      <c r="G68">
        <f t="shared" ref="G68:G82" si="89">((AY68-AL68/2)*S68-E68)/(AY68+AL68/2)</f>
        <v>283.53296890430875</v>
      </c>
      <c r="H68">
        <f t="shared" ref="H68:H82" si="90">AL68*1000</f>
        <v>6.4085326330478365</v>
      </c>
      <c r="I68">
        <f t="shared" ref="I68:I82" si="91">(AQ68-AW68)</f>
        <v>1.2329379296021734</v>
      </c>
      <c r="J68">
        <f t="shared" ref="J68:J82" si="92">(P68+AP68*D68)</f>
        <v>17.737262725830078</v>
      </c>
      <c r="K68" s="1">
        <v>6</v>
      </c>
      <c r="L68">
        <f t="shared" ref="L68:L82" si="93">(K68*AE68+AF68)</f>
        <v>1.4200000166893005</v>
      </c>
      <c r="M68" s="1">
        <v>1</v>
      </c>
      <c r="N68">
        <f t="shared" ref="N68:N82" si="94">L68*(M68+1)*(M68+1)/(M68*M68+1)</f>
        <v>2.8400000333786011</v>
      </c>
      <c r="O68" s="1">
        <v>19.126157760620117</v>
      </c>
      <c r="P68" s="1">
        <v>17.737262725830078</v>
      </c>
      <c r="Q68" s="1">
        <v>19.976339340209961</v>
      </c>
      <c r="R68" s="1">
        <v>399.08599853515625</v>
      </c>
      <c r="S68" s="1">
        <v>374.53659057617187</v>
      </c>
      <c r="T68" s="1">
        <v>4.1553568840026855</v>
      </c>
      <c r="U68" s="1">
        <v>11.756925582885742</v>
      </c>
      <c r="V68" s="1">
        <v>12.791037559509277</v>
      </c>
      <c r="W68" s="1">
        <v>36.190216064453125</v>
      </c>
      <c r="X68" s="1">
        <v>499.88534545898437</v>
      </c>
      <c r="Y68" s="1">
        <v>1498.520751953125</v>
      </c>
      <c r="Z68" s="1">
        <v>201.65153503417969</v>
      </c>
      <c r="AA68" s="1">
        <v>68.416191101074219</v>
      </c>
      <c r="AB68" s="1">
        <v>-1.2990353107452393</v>
      </c>
      <c r="AC68" s="1">
        <v>0.2073577344417572</v>
      </c>
      <c r="AD68" s="1">
        <v>1</v>
      </c>
      <c r="AE68" s="1">
        <v>-0.21956524252891541</v>
      </c>
      <c r="AF68" s="1">
        <v>2.737391471862793</v>
      </c>
      <c r="AG68" s="1">
        <v>1</v>
      </c>
      <c r="AH68" s="1">
        <v>0</v>
      </c>
      <c r="AI68" s="1">
        <v>0.15999999642372131</v>
      </c>
      <c r="AJ68" s="1">
        <v>111115</v>
      </c>
      <c r="AK68">
        <f t="shared" ref="AK68:AK82" si="95">X68*0.000001/(K68*0.0001)</f>
        <v>0.83314224243164059</v>
      </c>
      <c r="AL68">
        <f t="shared" ref="AL68:AL82" si="96">(U68-T68)/(1000-U68)*AK68</f>
        <v>6.4085326330478361E-3</v>
      </c>
      <c r="AM68">
        <f t="shared" ref="AM68:AM82" si="97">(P68+273.15)</f>
        <v>290.88726272583006</v>
      </c>
      <c r="AN68">
        <f t="shared" ref="AN68:AN82" si="98">(O68+273.15)</f>
        <v>292.27615776062009</v>
      </c>
      <c r="AO68">
        <f t="shared" ref="AO68:AO82" si="99">(Y68*AG68+Z68*AH68)*AI68</f>
        <v>239.76331495337217</v>
      </c>
      <c r="AP68">
        <f t="shared" ref="AP68:AP82" si="100">((AO68+0.00000010773*(AN68^4-AM68^4))-AL68*44100)/(L68*51.4+0.00000043092*AM68^3)</f>
        <v>-0.33514014326254338</v>
      </c>
      <c r="AQ68">
        <f t="shared" ref="AQ68:AQ82" si="101">0.61365*EXP(17.502*J68/(240.97+J68))</f>
        <v>2.0373019970419928</v>
      </c>
      <c r="AR68">
        <f t="shared" ref="AR68:AR82" si="102">AQ68*1000/AA68</f>
        <v>29.77806808964559</v>
      </c>
      <c r="AS68">
        <f t="shared" ref="AS68:AS82" si="103">(AR68-U68)</f>
        <v>18.021142506759848</v>
      </c>
      <c r="AT68">
        <f t="shared" ref="AT68:AT82" si="104">IF(D68,P68,(O68+P68)/2)</f>
        <v>18.431710243225098</v>
      </c>
      <c r="AU68">
        <f t="shared" ref="AU68:AU82" si="105">0.61365*EXP(17.502*AT68/(240.97+AT68))</f>
        <v>2.128183465145669</v>
      </c>
      <c r="AV68">
        <f t="shared" ref="AV68:AV82" si="106">IF(AS68&lt;&gt;0,(1000-(AR68+U68)/2)/AS68*AL68,0)</f>
        <v>0.34822672588666065</v>
      </c>
      <c r="AW68">
        <f t="shared" ref="AW68:AW82" si="107">U68*AA68/1000</f>
        <v>0.80436406743981936</v>
      </c>
      <c r="AX68">
        <f t="shared" ref="AX68:AX82" si="108">(AU68-AW68)</f>
        <v>1.3238193977058497</v>
      </c>
      <c r="AY68">
        <f t="shared" ref="AY68:AY82" si="109">1/(1.6/F68+1.37/N68)</f>
        <v>0.22154666580644641</v>
      </c>
      <c r="AZ68">
        <f t="shared" ref="AZ68:AZ82" si="110">G68*AA68*0.001</f>
        <v>19.398245784012122</v>
      </c>
      <c r="BA68">
        <f t="shared" ref="BA68:BA82" si="111">G68/S68</f>
        <v>0.75702341517055294</v>
      </c>
      <c r="BB68">
        <f t="shared" ref="BB68:BB82" si="112">(1-AL68*AA68/AQ68/F68)*100</f>
        <v>45.77617297520279</v>
      </c>
      <c r="BC68">
        <f t="shared" ref="BC68:BC82" si="113">(S68-E68/(N68/1.35))</f>
        <v>365.95509756915777</v>
      </c>
      <c r="BD68">
        <f t="shared" ref="BD68:BD82" si="114">E68*BB68/100/BC68</f>
        <v>2.258182877509584E-2</v>
      </c>
    </row>
    <row r="69" spans="1:114" x14ac:dyDescent="0.25">
      <c r="A69" s="1">
        <v>47</v>
      </c>
      <c r="B69" s="1" t="s">
        <v>105</v>
      </c>
      <c r="C69" s="1">
        <v>1995.0000084936619</v>
      </c>
      <c r="D69" s="1">
        <v>0</v>
      </c>
      <c r="E69">
        <f t="shared" si="87"/>
        <v>18.052918834339497</v>
      </c>
      <c r="F69">
        <f t="shared" si="88"/>
        <v>0.3968916073416266</v>
      </c>
      <c r="G69">
        <f t="shared" si="89"/>
        <v>283.53296890430875</v>
      </c>
      <c r="H69">
        <f t="shared" si="90"/>
        <v>6.4085326330478365</v>
      </c>
      <c r="I69">
        <f t="shared" si="91"/>
        <v>1.2329379296021734</v>
      </c>
      <c r="J69">
        <f t="shared" si="92"/>
        <v>17.737262725830078</v>
      </c>
      <c r="K69" s="1">
        <v>6</v>
      </c>
      <c r="L69">
        <f t="shared" si="93"/>
        <v>1.4200000166893005</v>
      </c>
      <c r="M69" s="1">
        <v>1</v>
      </c>
      <c r="N69">
        <f t="shared" si="94"/>
        <v>2.8400000333786011</v>
      </c>
      <c r="O69" s="1">
        <v>19.126157760620117</v>
      </c>
      <c r="P69" s="1">
        <v>17.737262725830078</v>
      </c>
      <c r="Q69" s="1">
        <v>19.976339340209961</v>
      </c>
      <c r="R69" s="1">
        <v>399.08599853515625</v>
      </c>
      <c r="S69" s="1">
        <v>374.53659057617187</v>
      </c>
      <c r="T69" s="1">
        <v>4.1553568840026855</v>
      </c>
      <c r="U69" s="1">
        <v>11.756925582885742</v>
      </c>
      <c r="V69" s="1">
        <v>12.791037559509277</v>
      </c>
      <c r="W69" s="1">
        <v>36.190216064453125</v>
      </c>
      <c r="X69" s="1">
        <v>499.88534545898437</v>
      </c>
      <c r="Y69" s="1">
        <v>1498.520751953125</v>
      </c>
      <c r="Z69" s="1">
        <v>201.65153503417969</v>
      </c>
      <c r="AA69" s="1">
        <v>68.416191101074219</v>
      </c>
      <c r="AB69" s="1">
        <v>-1.2990353107452393</v>
      </c>
      <c r="AC69" s="1">
        <v>0.2073577344417572</v>
      </c>
      <c r="AD69" s="1">
        <v>1</v>
      </c>
      <c r="AE69" s="1">
        <v>-0.21956524252891541</v>
      </c>
      <c r="AF69" s="1">
        <v>2.737391471862793</v>
      </c>
      <c r="AG69" s="1">
        <v>1</v>
      </c>
      <c r="AH69" s="1">
        <v>0</v>
      </c>
      <c r="AI69" s="1">
        <v>0.15999999642372131</v>
      </c>
      <c r="AJ69" s="1">
        <v>111115</v>
      </c>
      <c r="AK69">
        <f t="shared" si="95"/>
        <v>0.83314224243164059</v>
      </c>
      <c r="AL69">
        <f t="shared" si="96"/>
        <v>6.4085326330478361E-3</v>
      </c>
      <c r="AM69">
        <f t="shared" si="97"/>
        <v>290.88726272583006</v>
      </c>
      <c r="AN69">
        <f t="shared" si="98"/>
        <v>292.27615776062009</v>
      </c>
      <c r="AO69">
        <f t="shared" si="99"/>
        <v>239.76331495337217</v>
      </c>
      <c r="AP69">
        <f t="shared" si="100"/>
        <v>-0.33514014326254338</v>
      </c>
      <c r="AQ69">
        <f t="shared" si="101"/>
        <v>2.0373019970419928</v>
      </c>
      <c r="AR69">
        <f t="shared" si="102"/>
        <v>29.77806808964559</v>
      </c>
      <c r="AS69">
        <f t="shared" si="103"/>
        <v>18.021142506759848</v>
      </c>
      <c r="AT69">
        <f t="shared" si="104"/>
        <v>18.431710243225098</v>
      </c>
      <c r="AU69">
        <f t="shared" si="105"/>
        <v>2.128183465145669</v>
      </c>
      <c r="AV69">
        <f t="shared" si="106"/>
        <v>0.34822672588666065</v>
      </c>
      <c r="AW69">
        <f t="shared" si="107"/>
        <v>0.80436406743981936</v>
      </c>
      <c r="AX69">
        <f t="shared" si="108"/>
        <v>1.3238193977058497</v>
      </c>
      <c r="AY69">
        <f t="shared" si="109"/>
        <v>0.22154666580644641</v>
      </c>
      <c r="AZ69">
        <f t="shared" si="110"/>
        <v>19.398245784012122</v>
      </c>
      <c r="BA69">
        <f t="shared" si="111"/>
        <v>0.75702341517055294</v>
      </c>
      <c r="BB69">
        <f t="shared" si="112"/>
        <v>45.77617297520279</v>
      </c>
      <c r="BC69">
        <f t="shared" si="113"/>
        <v>365.95509756915777</v>
      </c>
      <c r="BD69">
        <f t="shared" si="114"/>
        <v>2.258182877509584E-2</v>
      </c>
    </row>
    <row r="70" spans="1:114" x14ac:dyDescent="0.25">
      <c r="A70" s="1">
        <v>48</v>
      </c>
      <c r="B70" s="1" t="s">
        <v>106</v>
      </c>
      <c r="C70" s="1">
        <v>1995.500008482486</v>
      </c>
      <c r="D70" s="1">
        <v>0</v>
      </c>
      <c r="E70">
        <f t="shared" si="87"/>
        <v>18.087481760206291</v>
      </c>
      <c r="F70">
        <f t="shared" si="88"/>
        <v>0.39689073284945914</v>
      </c>
      <c r="G70">
        <f t="shared" si="89"/>
        <v>283.3846226175898</v>
      </c>
      <c r="H70">
        <f t="shared" si="90"/>
        <v>6.4102067003819299</v>
      </c>
      <c r="I70">
        <f t="shared" si="91"/>
        <v>1.2332657300137031</v>
      </c>
      <c r="J70">
        <f t="shared" si="92"/>
        <v>17.740631103515625</v>
      </c>
      <c r="K70" s="1">
        <v>6</v>
      </c>
      <c r="L70">
        <f t="shared" si="93"/>
        <v>1.4200000166893005</v>
      </c>
      <c r="M70" s="1">
        <v>1</v>
      </c>
      <c r="N70">
        <f t="shared" si="94"/>
        <v>2.8400000333786011</v>
      </c>
      <c r="O70" s="1">
        <v>19.128463745117188</v>
      </c>
      <c r="P70" s="1">
        <v>17.740631103515625</v>
      </c>
      <c r="Q70" s="1">
        <v>19.975442886352539</v>
      </c>
      <c r="R70" s="1">
        <v>399.13778686523437</v>
      </c>
      <c r="S70" s="1">
        <v>374.54489135742187</v>
      </c>
      <c r="T70" s="1">
        <v>4.1544680595397949</v>
      </c>
      <c r="U70" s="1">
        <v>11.758378028869629</v>
      </c>
      <c r="V70" s="1">
        <v>12.786543846130371</v>
      </c>
      <c r="W70" s="1">
        <v>36.189716339111328</v>
      </c>
      <c r="X70" s="1">
        <v>499.86123657226562</v>
      </c>
      <c r="Y70" s="1">
        <v>1498.646728515625</v>
      </c>
      <c r="Z70" s="1">
        <v>202.2640380859375</v>
      </c>
      <c r="AA70" s="1">
        <v>68.416641235351563</v>
      </c>
      <c r="AB70" s="1">
        <v>-1.2990353107452393</v>
      </c>
      <c r="AC70" s="1">
        <v>0.2073577344417572</v>
      </c>
      <c r="AD70" s="1">
        <v>1</v>
      </c>
      <c r="AE70" s="1">
        <v>-0.21956524252891541</v>
      </c>
      <c r="AF70" s="1">
        <v>2.737391471862793</v>
      </c>
      <c r="AG70" s="1">
        <v>1</v>
      </c>
      <c r="AH70" s="1">
        <v>0</v>
      </c>
      <c r="AI70" s="1">
        <v>0.15999999642372131</v>
      </c>
      <c r="AJ70" s="1">
        <v>111115</v>
      </c>
      <c r="AK70">
        <f t="shared" si="95"/>
        <v>0.83310206095377581</v>
      </c>
      <c r="AL70">
        <f t="shared" si="96"/>
        <v>6.4102067003819303E-3</v>
      </c>
      <c r="AM70">
        <f t="shared" si="97"/>
        <v>290.8906311035156</v>
      </c>
      <c r="AN70">
        <f t="shared" si="98"/>
        <v>292.27846374511716</v>
      </c>
      <c r="AO70">
        <f t="shared" si="99"/>
        <v>239.78347120292165</v>
      </c>
      <c r="AP70">
        <f t="shared" si="100"/>
        <v>-0.33591128156955335</v>
      </c>
      <c r="AQ70">
        <f t="shared" si="101"/>
        <v>2.0377344611245167</v>
      </c>
      <c r="AR70">
        <f t="shared" si="102"/>
        <v>29.784193206953265</v>
      </c>
      <c r="AS70">
        <f t="shared" si="103"/>
        <v>18.025815178083636</v>
      </c>
      <c r="AT70">
        <f t="shared" si="104"/>
        <v>18.434547424316406</v>
      </c>
      <c r="AU70">
        <f t="shared" si="105"/>
        <v>2.1285619382066856</v>
      </c>
      <c r="AV70">
        <f t="shared" si="106"/>
        <v>0.34822605269859291</v>
      </c>
      <c r="AW70">
        <f t="shared" si="107"/>
        <v>0.80446873111081363</v>
      </c>
      <c r="AX70">
        <f t="shared" si="108"/>
        <v>1.324093207095872</v>
      </c>
      <c r="AY70">
        <f t="shared" si="109"/>
        <v>0.2215462298304138</v>
      </c>
      <c r="AZ70">
        <f t="shared" si="110"/>
        <v>19.388224057243136</v>
      </c>
      <c r="BA70">
        <f t="shared" si="111"/>
        <v>0.75661056700186213</v>
      </c>
      <c r="BB70">
        <f t="shared" si="112"/>
        <v>45.773042927733343</v>
      </c>
      <c r="BC70">
        <f t="shared" si="113"/>
        <v>365.9469687907698</v>
      </c>
      <c r="BD70">
        <f t="shared" si="114"/>
        <v>2.2624017949930859E-2</v>
      </c>
    </row>
    <row r="71" spans="1:114" x14ac:dyDescent="0.25">
      <c r="A71" s="1">
        <v>49</v>
      </c>
      <c r="B71" s="1" t="s">
        <v>106</v>
      </c>
      <c r="C71" s="1">
        <v>1996.0000084713101</v>
      </c>
      <c r="D71" s="1">
        <v>0</v>
      </c>
      <c r="E71">
        <f t="shared" si="87"/>
        <v>18.095061849931259</v>
      </c>
      <c r="F71">
        <f t="shared" si="88"/>
        <v>0.39664129170177348</v>
      </c>
      <c r="G71">
        <f t="shared" si="89"/>
        <v>283.31108761139387</v>
      </c>
      <c r="H71">
        <f t="shared" si="90"/>
        <v>6.4091477142117261</v>
      </c>
      <c r="I71">
        <f t="shared" si="91"/>
        <v>1.2337416429037096</v>
      </c>
      <c r="J71">
        <f t="shared" si="92"/>
        <v>17.743679046630859</v>
      </c>
      <c r="K71" s="1">
        <v>6</v>
      </c>
      <c r="L71">
        <f t="shared" si="93"/>
        <v>1.4200000166893005</v>
      </c>
      <c r="M71" s="1">
        <v>1</v>
      </c>
      <c r="N71">
        <f t="shared" si="94"/>
        <v>2.8400000333786011</v>
      </c>
      <c r="O71" s="1">
        <v>19.131019592285156</v>
      </c>
      <c r="P71" s="1">
        <v>17.743679046630859</v>
      </c>
      <c r="Q71" s="1">
        <v>19.974674224853516</v>
      </c>
      <c r="R71" s="1">
        <v>399.15609741210937</v>
      </c>
      <c r="S71" s="1">
        <v>374.55429077148437</v>
      </c>
      <c r="T71" s="1">
        <v>4.1543927192687988</v>
      </c>
      <c r="U71" s="1">
        <v>11.757122993469238</v>
      </c>
      <c r="V71" s="1">
        <v>12.784298896789551</v>
      </c>
      <c r="W71" s="1">
        <v>36.180156707763672</v>
      </c>
      <c r="X71" s="1">
        <v>499.85684204101562</v>
      </c>
      <c r="Y71" s="1">
        <v>1498.91015625</v>
      </c>
      <c r="Z71" s="1">
        <v>202.81097412109375</v>
      </c>
      <c r="AA71" s="1">
        <v>68.416755676269531</v>
      </c>
      <c r="AB71" s="1">
        <v>-1.2990353107452393</v>
      </c>
      <c r="AC71" s="1">
        <v>0.2073577344417572</v>
      </c>
      <c r="AD71" s="1">
        <v>1</v>
      </c>
      <c r="AE71" s="1">
        <v>-0.21956524252891541</v>
      </c>
      <c r="AF71" s="1">
        <v>2.737391471862793</v>
      </c>
      <c r="AG71" s="1">
        <v>1</v>
      </c>
      <c r="AH71" s="1">
        <v>0</v>
      </c>
      <c r="AI71" s="1">
        <v>0.15999999642372131</v>
      </c>
      <c r="AJ71" s="1">
        <v>111115</v>
      </c>
      <c r="AK71">
        <f t="shared" si="95"/>
        <v>0.83309473673502588</v>
      </c>
      <c r="AL71">
        <f t="shared" si="96"/>
        <v>6.4091477142117258E-3</v>
      </c>
      <c r="AM71">
        <f t="shared" si="97"/>
        <v>290.89367904663084</v>
      </c>
      <c r="AN71">
        <f t="shared" si="98"/>
        <v>292.28101959228513</v>
      </c>
      <c r="AO71">
        <f t="shared" si="99"/>
        <v>239.82561963947956</v>
      </c>
      <c r="AP71">
        <f t="shared" si="100"/>
        <v>-0.33490486138145575</v>
      </c>
      <c r="AQ71">
        <f t="shared" si="101"/>
        <v>2.038125854203745</v>
      </c>
      <c r="AR71">
        <f t="shared" si="102"/>
        <v>29.789864106500925</v>
      </c>
      <c r="AS71">
        <f t="shared" si="103"/>
        <v>18.032741113031687</v>
      </c>
      <c r="AT71">
        <f t="shared" si="104"/>
        <v>18.437349319458008</v>
      </c>
      <c r="AU71">
        <f t="shared" si="105"/>
        <v>2.1289357621372056</v>
      </c>
      <c r="AV71">
        <f t="shared" si="106"/>
        <v>0.34803401691239144</v>
      </c>
      <c r="AW71">
        <f t="shared" si="107"/>
        <v>0.80438421130003557</v>
      </c>
      <c r="AX71">
        <f t="shared" si="108"/>
        <v>1.3245515508371701</v>
      </c>
      <c r="AY71">
        <f t="shared" si="109"/>
        <v>0.22142186314463944</v>
      </c>
      <c r="AZ71">
        <f t="shared" si="110"/>
        <v>19.383225461486926</v>
      </c>
      <c r="BA71">
        <f t="shared" si="111"/>
        <v>0.75639525321642087</v>
      </c>
      <c r="BB71">
        <f t="shared" si="112"/>
        <v>45.758232200747763</v>
      </c>
      <c r="BC71">
        <f t="shared" si="113"/>
        <v>365.9527649932096</v>
      </c>
      <c r="BD71">
        <f t="shared" si="114"/>
        <v>2.2625817346438436E-2</v>
      </c>
    </row>
    <row r="72" spans="1:114" x14ac:dyDescent="0.25">
      <c r="A72" s="1">
        <v>50</v>
      </c>
      <c r="B72" s="1" t="s">
        <v>107</v>
      </c>
      <c r="C72" s="1">
        <v>1996.5000084601343</v>
      </c>
      <c r="D72" s="1">
        <v>0</v>
      </c>
      <c r="E72">
        <f t="shared" si="87"/>
        <v>18.135931390849528</v>
      </c>
      <c r="F72">
        <f t="shared" si="88"/>
        <v>0.39650420915511581</v>
      </c>
      <c r="G72">
        <f t="shared" si="89"/>
        <v>283.11045745046874</v>
      </c>
      <c r="H72">
        <f t="shared" si="90"/>
        <v>6.409625164026191</v>
      </c>
      <c r="I72">
        <f t="shared" si="91"/>
        <v>1.2342100163032468</v>
      </c>
      <c r="J72">
        <f t="shared" si="92"/>
        <v>17.7474365234375</v>
      </c>
      <c r="K72" s="1">
        <v>6</v>
      </c>
      <c r="L72">
        <f t="shared" si="93"/>
        <v>1.4200000166893005</v>
      </c>
      <c r="M72" s="1">
        <v>1</v>
      </c>
      <c r="N72">
        <f t="shared" si="94"/>
        <v>2.8400000333786011</v>
      </c>
      <c r="O72" s="1">
        <v>19.133310317993164</v>
      </c>
      <c r="P72" s="1">
        <v>17.7474365234375</v>
      </c>
      <c r="Q72" s="1">
        <v>19.974283218383789</v>
      </c>
      <c r="R72" s="1">
        <v>399.21514892578125</v>
      </c>
      <c r="S72" s="1">
        <v>374.56442260742187</v>
      </c>
      <c r="T72" s="1">
        <v>4.1541051864624023</v>
      </c>
      <c r="U72" s="1">
        <v>11.757267951965332</v>
      </c>
      <c r="V72" s="1">
        <v>12.781657218933105</v>
      </c>
      <c r="W72" s="1">
        <v>36.175628662109375</v>
      </c>
      <c r="X72" s="1">
        <v>499.86557006835937</v>
      </c>
      <c r="Y72" s="1">
        <v>1499.1812744140625</v>
      </c>
      <c r="Z72" s="1">
        <v>203.46113586425781</v>
      </c>
      <c r="AA72" s="1">
        <v>68.417121887207031</v>
      </c>
      <c r="AB72" s="1">
        <v>-1.2990353107452393</v>
      </c>
      <c r="AC72" s="1">
        <v>0.2073577344417572</v>
      </c>
      <c r="AD72" s="1">
        <v>1</v>
      </c>
      <c r="AE72" s="1">
        <v>-0.21956524252891541</v>
      </c>
      <c r="AF72" s="1">
        <v>2.737391471862793</v>
      </c>
      <c r="AG72" s="1">
        <v>1</v>
      </c>
      <c r="AH72" s="1">
        <v>0</v>
      </c>
      <c r="AI72" s="1">
        <v>0.15999999642372131</v>
      </c>
      <c r="AJ72" s="1">
        <v>111115</v>
      </c>
      <c r="AK72">
        <f t="shared" si="95"/>
        <v>0.83310928344726543</v>
      </c>
      <c r="AL72">
        <f t="shared" si="96"/>
        <v>6.4096251640261906E-3</v>
      </c>
      <c r="AM72">
        <f t="shared" si="97"/>
        <v>290.89743652343748</v>
      </c>
      <c r="AN72">
        <f t="shared" si="98"/>
        <v>292.28331031799314</v>
      </c>
      <c r="AO72">
        <f t="shared" si="99"/>
        <v>239.86899854475996</v>
      </c>
      <c r="AP72">
        <f t="shared" si="100"/>
        <v>-0.33481811301314957</v>
      </c>
      <c r="AQ72">
        <f t="shared" si="101"/>
        <v>2.0386084508334119</v>
      </c>
      <c r="AR72">
        <f t="shared" si="102"/>
        <v>29.796758393231986</v>
      </c>
      <c r="AS72">
        <f t="shared" si="103"/>
        <v>18.039490441266654</v>
      </c>
      <c r="AT72">
        <f t="shared" si="104"/>
        <v>18.440373420715332</v>
      </c>
      <c r="AU72">
        <f t="shared" si="105"/>
        <v>2.1293392970223151</v>
      </c>
      <c r="AV72">
        <f t="shared" si="106"/>
        <v>0.34792846937649385</v>
      </c>
      <c r="AW72">
        <f t="shared" si="107"/>
        <v>0.80439843453016513</v>
      </c>
      <c r="AX72">
        <f t="shared" si="108"/>
        <v>1.3249408624921499</v>
      </c>
      <c r="AY72">
        <f t="shared" si="109"/>
        <v>0.22135350923922104</v>
      </c>
      <c r="AZ72">
        <f t="shared" si="110"/>
        <v>19.369602674931659</v>
      </c>
      <c r="BA72">
        <f t="shared" si="111"/>
        <v>0.75583915706589855</v>
      </c>
      <c r="BB72">
        <f t="shared" si="112"/>
        <v>45.747992746332322</v>
      </c>
      <c r="BC72">
        <f t="shared" si="113"/>
        <v>365.94346940675587</v>
      </c>
      <c r="BD72">
        <f t="shared" si="114"/>
        <v>2.2672421482520043E-2</v>
      </c>
    </row>
    <row r="73" spans="1:114" x14ac:dyDescent="0.25">
      <c r="A73" s="1">
        <v>51</v>
      </c>
      <c r="B73" s="1" t="s">
        <v>107</v>
      </c>
      <c r="C73" s="1">
        <v>1997.0000084489584</v>
      </c>
      <c r="D73" s="1">
        <v>0</v>
      </c>
      <c r="E73">
        <f t="shared" si="87"/>
        <v>18.226547099177719</v>
      </c>
      <c r="F73">
        <f t="shared" si="88"/>
        <v>0.39639558723278018</v>
      </c>
      <c r="G73">
        <f t="shared" si="89"/>
        <v>282.66624942718789</v>
      </c>
      <c r="H73">
        <f t="shared" si="90"/>
        <v>6.4094752069250571</v>
      </c>
      <c r="I73">
        <f t="shared" si="91"/>
        <v>1.2344742759632457</v>
      </c>
      <c r="J73">
        <f t="shared" si="92"/>
        <v>17.749166488647461</v>
      </c>
      <c r="K73" s="1">
        <v>6</v>
      </c>
      <c r="L73">
        <f t="shared" si="93"/>
        <v>1.4200000166893005</v>
      </c>
      <c r="M73" s="1">
        <v>1</v>
      </c>
      <c r="N73">
        <f t="shared" si="94"/>
        <v>2.8400000333786011</v>
      </c>
      <c r="O73" s="1">
        <v>19.135343551635742</v>
      </c>
      <c r="P73" s="1">
        <v>17.749166488647461</v>
      </c>
      <c r="Q73" s="1">
        <v>19.973482131958008</v>
      </c>
      <c r="R73" s="1">
        <v>399.30535888671875</v>
      </c>
      <c r="S73" s="1">
        <v>374.54513549804687</v>
      </c>
      <c r="T73" s="1">
        <v>4.1533923149108887</v>
      </c>
      <c r="U73" s="1">
        <v>11.756671905517578</v>
      </c>
      <c r="V73" s="1">
        <v>12.777823448181152</v>
      </c>
      <c r="W73" s="1">
        <v>36.169151306152344</v>
      </c>
      <c r="X73" s="1">
        <v>499.84649658203125</v>
      </c>
      <c r="Y73" s="1">
        <v>1499.477294921875</v>
      </c>
      <c r="Z73" s="1">
        <v>204.16436767578125</v>
      </c>
      <c r="AA73" s="1">
        <v>68.417015075683594</v>
      </c>
      <c r="AB73" s="1">
        <v>-1.2990353107452393</v>
      </c>
      <c r="AC73" s="1">
        <v>0.2073577344417572</v>
      </c>
      <c r="AD73" s="1">
        <v>1</v>
      </c>
      <c r="AE73" s="1">
        <v>-0.21956524252891541</v>
      </c>
      <c r="AF73" s="1">
        <v>2.737391471862793</v>
      </c>
      <c r="AG73" s="1">
        <v>1</v>
      </c>
      <c r="AH73" s="1">
        <v>0</v>
      </c>
      <c r="AI73" s="1">
        <v>0.15999999642372131</v>
      </c>
      <c r="AJ73" s="1">
        <v>111115</v>
      </c>
      <c r="AK73">
        <f t="shared" si="95"/>
        <v>0.83307749430338529</v>
      </c>
      <c r="AL73">
        <f t="shared" si="96"/>
        <v>6.4094752069250574E-3</v>
      </c>
      <c r="AM73">
        <f t="shared" si="97"/>
        <v>290.89916648864744</v>
      </c>
      <c r="AN73">
        <f t="shared" si="98"/>
        <v>292.28534355163572</v>
      </c>
      <c r="AO73">
        <f t="shared" si="99"/>
        <v>239.91636182495131</v>
      </c>
      <c r="AP73">
        <f t="shared" si="100"/>
        <v>-0.33412948383618202</v>
      </c>
      <c r="AQ73">
        <f t="shared" si="101"/>
        <v>2.0388306749629077</v>
      </c>
      <c r="AR73">
        <f t="shared" si="102"/>
        <v>29.800052994237365</v>
      </c>
      <c r="AS73">
        <f t="shared" si="103"/>
        <v>18.043381088719787</v>
      </c>
      <c r="AT73">
        <f t="shared" si="104"/>
        <v>18.442255020141602</v>
      </c>
      <c r="AU73">
        <f t="shared" si="105"/>
        <v>2.1295904107629386</v>
      </c>
      <c r="AV73">
        <f t="shared" si="106"/>
        <v>0.34784482892099577</v>
      </c>
      <c r="AW73">
        <f t="shared" si="107"/>
        <v>0.80435639899966194</v>
      </c>
      <c r="AX73">
        <f t="shared" si="108"/>
        <v>1.3252340117632766</v>
      </c>
      <c r="AY73">
        <f t="shared" si="109"/>
        <v>0.22129934316128141</v>
      </c>
      <c r="AZ73">
        <f t="shared" si="110"/>
        <v>19.339181048446854</v>
      </c>
      <c r="BA73">
        <f t="shared" si="111"/>
        <v>0.7546920855114454</v>
      </c>
      <c r="BB73">
        <f t="shared" si="112"/>
        <v>45.740395434634316</v>
      </c>
      <c r="BC73">
        <f t="shared" si="113"/>
        <v>365.88110792949169</v>
      </c>
      <c r="BD73">
        <f t="shared" si="114"/>
        <v>2.2785802646170916E-2</v>
      </c>
    </row>
    <row r="74" spans="1:114" x14ac:dyDescent="0.25">
      <c r="A74" s="1">
        <v>52</v>
      </c>
      <c r="B74" s="1" t="s">
        <v>108</v>
      </c>
      <c r="C74" s="1">
        <v>1997.5000084377825</v>
      </c>
      <c r="D74" s="1">
        <v>0</v>
      </c>
      <c r="E74">
        <f t="shared" si="87"/>
        <v>18.230396663876835</v>
      </c>
      <c r="F74">
        <f t="shared" si="88"/>
        <v>0.396352175392502</v>
      </c>
      <c r="G74">
        <f t="shared" si="89"/>
        <v>282.69406470438287</v>
      </c>
      <c r="H74">
        <f t="shared" si="90"/>
        <v>6.4111850220197173</v>
      </c>
      <c r="I74">
        <f t="shared" si="91"/>
        <v>1.2349163420233387</v>
      </c>
      <c r="J74">
        <f t="shared" si="92"/>
        <v>17.753686904907227</v>
      </c>
      <c r="K74" s="1">
        <v>6</v>
      </c>
      <c r="L74">
        <f t="shared" si="93"/>
        <v>1.4200000166893005</v>
      </c>
      <c r="M74" s="1">
        <v>1</v>
      </c>
      <c r="N74">
        <f t="shared" si="94"/>
        <v>2.8400000333786011</v>
      </c>
      <c r="O74" s="1">
        <v>19.138174057006836</v>
      </c>
      <c r="P74" s="1">
        <v>17.753686904907227</v>
      </c>
      <c r="Q74" s="1">
        <v>19.973356246948242</v>
      </c>
      <c r="R74" s="1">
        <v>399.3687744140625</v>
      </c>
      <c r="S74" s="1">
        <v>374.60311889648437</v>
      </c>
      <c r="T74" s="1">
        <v>4.1535243988037109</v>
      </c>
      <c r="U74" s="1">
        <v>11.758692741394043</v>
      </c>
      <c r="V74" s="1">
        <v>12.775981903076172</v>
      </c>
      <c r="W74" s="1">
        <v>36.16900634765625</v>
      </c>
      <c r="X74" s="1">
        <v>499.85464477539062</v>
      </c>
      <c r="Y74" s="1">
        <v>1499.73974609375</v>
      </c>
      <c r="Z74" s="1">
        <v>204.93011474609375</v>
      </c>
      <c r="AA74" s="1">
        <v>68.41705322265625</v>
      </c>
      <c r="AB74" s="1">
        <v>-1.2990353107452393</v>
      </c>
      <c r="AC74" s="1">
        <v>0.2073577344417572</v>
      </c>
      <c r="AD74" s="1">
        <v>1</v>
      </c>
      <c r="AE74" s="1">
        <v>-0.21956524252891541</v>
      </c>
      <c r="AF74" s="1">
        <v>2.737391471862793</v>
      </c>
      <c r="AG74" s="1">
        <v>1</v>
      </c>
      <c r="AH74" s="1">
        <v>0</v>
      </c>
      <c r="AI74" s="1">
        <v>0.15999999642372131</v>
      </c>
      <c r="AJ74" s="1">
        <v>111115</v>
      </c>
      <c r="AK74">
        <f t="shared" si="95"/>
        <v>0.83309107462565091</v>
      </c>
      <c r="AL74">
        <f t="shared" si="96"/>
        <v>6.4111850220197174E-3</v>
      </c>
      <c r="AM74">
        <f t="shared" si="97"/>
        <v>290.9036869049072</v>
      </c>
      <c r="AN74">
        <f t="shared" si="98"/>
        <v>292.28817405700681</v>
      </c>
      <c r="AO74">
        <f t="shared" si="99"/>
        <v>239.95835401151271</v>
      </c>
      <c r="AP74">
        <f t="shared" si="100"/>
        <v>-0.33473646084004632</v>
      </c>
      <c r="AQ74">
        <f t="shared" si="101"/>
        <v>2.0394114491401565</v>
      </c>
      <c r="AR74">
        <f t="shared" si="102"/>
        <v>29.808525112929111</v>
      </c>
      <c r="AS74">
        <f t="shared" si="103"/>
        <v>18.049832371535068</v>
      </c>
      <c r="AT74">
        <f t="shared" si="104"/>
        <v>18.445930480957031</v>
      </c>
      <c r="AU74">
        <f t="shared" si="105"/>
        <v>2.1300810038508091</v>
      </c>
      <c r="AV74">
        <f t="shared" si="106"/>
        <v>0.34781139960406565</v>
      </c>
      <c r="AW74">
        <f t="shared" si="107"/>
        <v>0.80449510711681793</v>
      </c>
      <c r="AX74">
        <f t="shared" si="108"/>
        <v>1.3255858967339913</v>
      </c>
      <c r="AY74">
        <f t="shared" si="109"/>
        <v>0.22127769425880353</v>
      </c>
      <c r="AZ74">
        <f t="shared" si="110"/>
        <v>19.341094870608792</v>
      </c>
      <c r="BA74">
        <f t="shared" si="111"/>
        <v>0.75464952223876403</v>
      </c>
      <c r="BB74">
        <f t="shared" si="112"/>
        <v>45.735403746285655</v>
      </c>
      <c r="BC74">
        <f t="shared" si="113"/>
        <v>365.93726142923805</v>
      </c>
      <c r="BD74">
        <f t="shared" si="114"/>
        <v>2.2784631131054542E-2</v>
      </c>
    </row>
    <row r="75" spans="1:114" x14ac:dyDescent="0.25">
      <c r="A75" s="1">
        <v>53</v>
      </c>
      <c r="B75" s="1" t="s">
        <v>108</v>
      </c>
      <c r="C75" s="1">
        <v>1998.0000084266067</v>
      </c>
      <c r="D75" s="1">
        <v>0</v>
      </c>
      <c r="E75">
        <f t="shared" si="87"/>
        <v>18.250954943114223</v>
      </c>
      <c r="F75">
        <f t="shared" si="88"/>
        <v>0.39618882111499215</v>
      </c>
      <c r="G75">
        <f t="shared" si="89"/>
        <v>282.5755323338048</v>
      </c>
      <c r="H75">
        <f t="shared" si="90"/>
        <v>6.4120858353262893</v>
      </c>
      <c r="I75">
        <f t="shared" si="91"/>
        <v>1.235538312421298</v>
      </c>
      <c r="J75">
        <f t="shared" si="92"/>
        <v>17.758943557739258</v>
      </c>
      <c r="K75" s="1">
        <v>6</v>
      </c>
      <c r="L75">
        <f t="shared" si="93"/>
        <v>1.4200000166893005</v>
      </c>
      <c r="M75" s="1">
        <v>1</v>
      </c>
      <c r="N75">
        <f t="shared" si="94"/>
        <v>2.8400000333786011</v>
      </c>
      <c r="O75" s="1">
        <v>19.141077041625977</v>
      </c>
      <c r="P75" s="1">
        <v>17.758943557739258</v>
      </c>
      <c r="Q75" s="1">
        <v>19.974250793457031</v>
      </c>
      <c r="R75" s="1">
        <v>399.40194702148437</v>
      </c>
      <c r="S75" s="1">
        <v>374.61111450195312</v>
      </c>
      <c r="T75" s="1">
        <v>4.1531567573547363</v>
      </c>
      <c r="U75" s="1">
        <v>11.759398460388184</v>
      </c>
      <c r="V75" s="1">
        <v>12.772624969482422</v>
      </c>
      <c r="W75" s="1">
        <v>36.164871215820312</v>
      </c>
      <c r="X75" s="1">
        <v>499.85397338867187</v>
      </c>
      <c r="Y75" s="1">
        <v>1499.96728515625</v>
      </c>
      <c r="Z75" s="1">
        <v>205.69732666015625</v>
      </c>
      <c r="AA75" s="1">
        <v>68.417503356933594</v>
      </c>
      <c r="AB75" s="1">
        <v>-1.2990353107452393</v>
      </c>
      <c r="AC75" s="1">
        <v>0.2073577344417572</v>
      </c>
      <c r="AD75" s="1">
        <v>1</v>
      </c>
      <c r="AE75" s="1">
        <v>-0.21956524252891541</v>
      </c>
      <c r="AF75" s="1">
        <v>2.737391471862793</v>
      </c>
      <c r="AG75" s="1">
        <v>1</v>
      </c>
      <c r="AH75" s="1">
        <v>0</v>
      </c>
      <c r="AI75" s="1">
        <v>0.15999999642372131</v>
      </c>
      <c r="AJ75" s="1">
        <v>111115</v>
      </c>
      <c r="AK75">
        <f t="shared" si="95"/>
        <v>0.83308995564778632</v>
      </c>
      <c r="AL75">
        <f t="shared" si="96"/>
        <v>6.4120858353262896E-3</v>
      </c>
      <c r="AM75">
        <f t="shared" si="97"/>
        <v>290.90894355773924</v>
      </c>
      <c r="AN75">
        <f t="shared" si="98"/>
        <v>292.29107704162595</v>
      </c>
      <c r="AO75">
        <f t="shared" si="99"/>
        <v>239.99476026069897</v>
      </c>
      <c r="AP75">
        <f t="shared" si="100"/>
        <v>-0.33506727126303748</v>
      </c>
      <c r="AQ75">
        <f t="shared" si="101"/>
        <v>2.0400869960604262</v>
      </c>
      <c r="AR75">
        <f t="shared" si="102"/>
        <v>29.818202886143155</v>
      </c>
      <c r="AS75">
        <f t="shared" si="103"/>
        <v>18.058804425754971</v>
      </c>
      <c r="AT75">
        <f t="shared" si="104"/>
        <v>18.450010299682617</v>
      </c>
      <c r="AU75">
        <f t="shared" si="105"/>
        <v>2.1306256858837709</v>
      </c>
      <c r="AV75">
        <f t="shared" si="106"/>
        <v>0.34768560049530128</v>
      </c>
      <c r="AW75">
        <f t="shared" si="107"/>
        <v>0.80454868363912824</v>
      </c>
      <c r="AX75">
        <f t="shared" si="108"/>
        <v>1.3260770022446426</v>
      </c>
      <c r="AY75">
        <f t="shared" si="109"/>
        <v>0.22119622713518569</v>
      </c>
      <c r="AZ75">
        <f t="shared" si="110"/>
        <v>19.333112432035389</v>
      </c>
      <c r="BA75">
        <f t="shared" si="111"/>
        <v>0.75431700073685759</v>
      </c>
      <c r="BB75">
        <f t="shared" si="112"/>
        <v>45.72302382259744</v>
      </c>
      <c r="BC75">
        <f t="shared" si="113"/>
        <v>365.9354846133532</v>
      </c>
      <c r="BD75">
        <f t="shared" si="114"/>
        <v>2.2804261481525458E-2</v>
      </c>
    </row>
    <row r="76" spans="1:114" x14ac:dyDescent="0.25">
      <c r="A76" s="1">
        <v>54</v>
      </c>
      <c r="B76" s="1" t="s">
        <v>109</v>
      </c>
      <c r="C76" s="1">
        <v>1998.5000084154308</v>
      </c>
      <c r="D76" s="1">
        <v>0</v>
      </c>
      <c r="E76">
        <f t="shared" si="87"/>
        <v>18.279659230990081</v>
      </c>
      <c r="F76">
        <f t="shared" si="88"/>
        <v>0.39611450074509064</v>
      </c>
      <c r="G76">
        <f t="shared" si="89"/>
        <v>282.45657980083496</v>
      </c>
      <c r="H76">
        <f t="shared" si="90"/>
        <v>6.4124317678126017</v>
      </c>
      <c r="I76">
        <f t="shared" si="91"/>
        <v>1.235814340680998</v>
      </c>
      <c r="J76">
        <f t="shared" si="92"/>
        <v>17.761495590209961</v>
      </c>
      <c r="K76" s="1">
        <v>6</v>
      </c>
      <c r="L76">
        <f t="shared" si="93"/>
        <v>1.4200000166893005</v>
      </c>
      <c r="M76" s="1">
        <v>1</v>
      </c>
      <c r="N76">
        <f t="shared" si="94"/>
        <v>2.8400000333786011</v>
      </c>
      <c r="O76" s="1">
        <v>19.143547058105469</v>
      </c>
      <c r="P76" s="1">
        <v>17.761495590209961</v>
      </c>
      <c r="Q76" s="1">
        <v>19.973913192749023</v>
      </c>
      <c r="R76" s="1">
        <v>399.46279907226562</v>
      </c>
      <c r="S76" s="1">
        <v>374.63653564453125</v>
      </c>
      <c r="T76" s="1">
        <v>4.1532325744628906</v>
      </c>
      <c r="U76" s="1">
        <v>11.76007080078125</v>
      </c>
      <c r="V76" s="1">
        <v>12.77098560333252</v>
      </c>
      <c r="W76" s="1">
        <v>36.161640167236328</v>
      </c>
      <c r="X76" s="1">
        <v>499.84140014648437</v>
      </c>
      <c r="Y76" s="1">
        <v>1500.240478515625</v>
      </c>
      <c r="Z76" s="1">
        <v>206.40902709960937</v>
      </c>
      <c r="AA76" s="1">
        <v>68.418014526367188</v>
      </c>
      <c r="AB76" s="1">
        <v>-1.2990353107452393</v>
      </c>
      <c r="AC76" s="1">
        <v>0.2073577344417572</v>
      </c>
      <c r="AD76" s="1">
        <v>1</v>
      </c>
      <c r="AE76" s="1">
        <v>-0.21956524252891541</v>
      </c>
      <c r="AF76" s="1">
        <v>2.737391471862793</v>
      </c>
      <c r="AG76" s="1">
        <v>1</v>
      </c>
      <c r="AH76" s="1">
        <v>0</v>
      </c>
      <c r="AI76" s="1">
        <v>0.15999999642372131</v>
      </c>
      <c r="AJ76" s="1">
        <v>111115</v>
      </c>
      <c r="AK76">
        <f t="shared" si="95"/>
        <v>0.83306900024414043</v>
      </c>
      <c r="AL76">
        <f t="shared" si="96"/>
        <v>6.4124317678126014E-3</v>
      </c>
      <c r="AM76">
        <f t="shared" si="97"/>
        <v>290.91149559020994</v>
      </c>
      <c r="AN76">
        <f t="shared" si="98"/>
        <v>292.29354705810545</v>
      </c>
      <c r="AO76">
        <f t="shared" si="99"/>
        <v>240.03847119722195</v>
      </c>
      <c r="AP76">
        <f t="shared" si="100"/>
        <v>-0.33473168527283659</v>
      </c>
      <c r="AQ76">
        <f t="shared" si="101"/>
        <v>2.0404150355599562</v>
      </c>
      <c r="AR76">
        <f t="shared" si="102"/>
        <v>29.822774742660989</v>
      </c>
      <c r="AS76">
        <f t="shared" si="103"/>
        <v>18.062703941879739</v>
      </c>
      <c r="AT76">
        <f t="shared" si="104"/>
        <v>18.452521324157715</v>
      </c>
      <c r="AU76">
        <f t="shared" si="105"/>
        <v>2.1309609845173956</v>
      </c>
      <c r="AV76">
        <f t="shared" si="106"/>
        <v>0.34762836218416937</v>
      </c>
      <c r="AW76">
        <f t="shared" si="107"/>
        <v>0.80460069487895813</v>
      </c>
      <c r="AX76">
        <f t="shared" si="108"/>
        <v>1.3263602896384374</v>
      </c>
      <c r="AY76">
        <f t="shared" si="109"/>
        <v>0.22115916012700723</v>
      </c>
      <c r="AZ76">
        <f t="shared" si="110"/>
        <v>19.32511837988152</v>
      </c>
      <c r="BA76">
        <f t="shared" si="111"/>
        <v>0.75394830169164284</v>
      </c>
      <c r="BB76">
        <f t="shared" si="112"/>
        <v>45.718234109217292</v>
      </c>
      <c r="BC76">
        <f t="shared" si="113"/>
        <v>365.947261112207</v>
      </c>
      <c r="BD76">
        <f t="shared" si="114"/>
        <v>2.2836999452302834E-2</v>
      </c>
    </row>
    <row r="77" spans="1:114" x14ac:dyDescent="0.25">
      <c r="A77" s="1">
        <v>55</v>
      </c>
      <c r="B77" s="1" t="s">
        <v>109</v>
      </c>
      <c r="C77" s="1">
        <v>1999.0000084042549</v>
      </c>
      <c r="D77" s="1">
        <v>0</v>
      </c>
      <c r="E77">
        <f t="shared" si="87"/>
        <v>18.314227284975093</v>
      </c>
      <c r="F77">
        <f t="shared" si="88"/>
        <v>0.39611623323344014</v>
      </c>
      <c r="G77">
        <f t="shared" si="89"/>
        <v>282.26310015028935</v>
      </c>
      <c r="H77">
        <f t="shared" si="90"/>
        <v>6.4135325157301351</v>
      </c>
      <c r="I77">
        <f t="shared" si="91"/>
        <v>1.2360266461862821</v>
      </c>
      <c r="J77">
        <f t="shared" si="92"/>
        <v>17.763277053833008</v>
      </c>
      <c r="K77" s="1">
        <v>6</v>
      </c>
      <c r="L77">
        <f t="shared" si="93"/>
        <v>1.4200000166893005</v>
      </c>
      <c r="M77" s="1">
        <v>1</v>
      </c>
      <c r="N77">
        <f t="shared" si="94"/>
        <v>2.8400000333786011</v>
      </c>
      <c r="O77" s="1">
        <v>19.145170211791992</v>
      </c>
      <c r="P77" s="1">
        <v>17.763277053833008</v>
      </c>
      <c r="Q77" s="1">
        <v>19.973583221435547</v>
      </c>
      <c r="R77" s="1">
        <v>399.46530151367187</v>
      </c>
      <c r="S77" s="1">
        <v>374.59725952148437</v>
      </c>
      <c r="T77" s="1">
        <v>4.1520776748657227</v>
      </c>
      <c r="U77" s="1">
        <v>11.760248184204102</v>
      </c>
      <c r="V77" s="1">
        <v>12.766215324401855</v>
      </c>
      <c r="W77" s="1">
        <v>36.158729553222656</v>
      </c>
      <c r="X77" s="1">
        <v>499.83956909179687</v>
      </c>
      <c r="Y77" s="1">
        <v>1500.4188232421875</v>
      </c>
      <c r="Z77" s="1">
        <v>207.09474182128906</v>
      </c>
      <c r="AA77" s="1">
        <v>68.418403625488281</v>
      </c>
      <c r="AB77" s="1">
        <v>-1.2990353107452393</v>
      </c>
      <c r="AC77" s="1">
        <v>0.2073577344417572</v>
      </c>
      <c r="AD77" s="1">
        <v>1</v>
      </c>
      <c r="AE77" s="1">
        <v>-0.21956524252891541</v>
      </c>
      <c r="AF77" s="1">
        <v>2.737391471862793</v>
      </c>
      <c r="AG77" s="1">
        <v>1</v>
      </c>
      <c r="AH77" s="1">
        <v>0</v>
      </c>
      <c r="AI77" s="1">
        <v>0.15999999642372131</v>
      </c>
      <c r="AJ77" s="1">
        <v>111115</v>
      </c>
      <c r="AK77">
        <f t="shared" si="95"/>
        <v>0.83306594848632809</v>
      </c>
      <c r="AL77">
        <f t="shared" si="96"/>
        <v>6.4135325157301352E-3</v>
      </c>
      <c r="AM77">
        <f t="shared" si="97"/>
        <v>290.91327705383299</v>
      </c>
      <c r="AN77">
        <f t="shared" si="98"/>
        <v>292.29517021179197</v>
      </c>
      <c r="AO77">
        <f t="shared" si="99"/>
        <v>240.06700635283414</v>
      </c>
      <c r="AP77">
        <f t="shared" si="100"/>
        <v>-0.33498738186924082</v>
      </c>
      <c r="AQ77">
        <f t="shared" si="101"/>
        <v>2.0406440531890739</v>
      </c>
      <c r="AR77">
        <f t="shared" si="102"/>
        <v>29.825952449274361</v>
      </c>
      <c r="AS77">
        <f t="shared" si="103"/>
        <v>18.065704265070259</v>
      </c>
      <c r="AT77">
        <f t="shared" si="104"/>
        <v>18.4542236328125</v>
      </c>
      <c r="AU77">
        <f t="shared" si="105"/>
        <v>2.1311883211516176</v>
      </c>
      <c r="AV77">
        <f t="shared" si="106"/>
        <v>0.34762969650114911</v>
      </c>
      <c r="AW77">
        <f t="shared" si="107"/>
        <v>0.80461740700279183</v>
      </c>
      <c r="AX77">
        <f t="shared" si="108"/>
        <v>1.3265709141488258</v>
      </c>
      <c r="AY77">
        <f t="shared" si="109"/>
        <v>0.22116002421602324</v>
      </c>
      <c r="AZ77">
        <f t="shared" si="110"/>
        <v>19.31199071466412</v>
      </c>
      <c r="BA77">
        <f t="shared" si="111"/>
        <v>0.7535108519236261</v>
      </c>
      <c r="BB77">
        <f t="shared" si="112"/>
        <v>45.714937876274384</v>
      </c>
      <c r="BC77">
        <f t="shared" si="113"/>
        <v>365.89155299186041</v>
      </c>
      <c r="BD77">
        <f t="shared" si="114"/>
        <v>2.2882019432769757E-2</v>
      </c>
    </row>
    <row r="78" spans="1:114" x14ac:dyDescent="0.25">
      <c r="A78" s="1">
        <v>56</v>
      </c>
      <c r="B78" s="1" t="s">
        <v>110</v>
      </c>
      <c r="C78" s="1">
        <v>1999.500008393079</v>
      </c>
      <c r="D78" s="1">
        <v>0</v>
      </c>
      <c r="E78">
        <f t="shared" si="87"/>
        <v>18.311129245627058</v>
      </c>
      <c r="F78">
        <f t="shared" si="88"/>
        <v>0.39588273684872544</v>
      </c>
      <c r="G78">
        <f t="shared" si="89"/>
        <v>282.21433738829819</v>
      </c>
      <c r="H78">
        <f t="shared" si="90"/>
        <v>6.4143888697449345</v>
      </c>
      <c r="I78">
        <f t="shared" si="91"/>
        <v>1.236818564468936</v>
      </c>
      <c r="J78">
        <f t="shared" si="92"/>
        <v>17.769634246826172</v>
      </c>
      <c r="K78" s="1">
        <v>6</v>
      </c>
      <c r="L78">
        <f t="shared" si="93"/>
        <v>1.4200000166893005</v>
      </c>
      <c r="M78" s="1">
        <v>1</v>
      </c>
      <c r="N78">
        <f t="shared" si="94"/>
        <v>2.8400000333786011</v>
      </c>
      <c r="O78" s="1">
        <v>19.147659301757812</v>
      </c>
      <c r="P78" s="1">
        <v>17.769634246826172</v>
      </c>
      <c r="Q78" s="1">
        <v>19.975090026855469</v>
      </c>
      <c r="R78" s="1">
        <v>399.44683837890625</v>
      </c>
      <c r="S78" s="1">
        <v>374.58349609375</v>
      </c>
      <c r="T78" s="1">
        <v>4.1518721580505371</v>
      </c>
      <c r="U78" s="1">
        <v>11.760669708251953</v>
      </c>
      <c r="V78" s="1">
        <v>12.763550758361816</v>
      </c>
      <c r="W78" s="1">
        <v>36.154266357421875</v>
      </c>
      <c r="X78" s="1">
        <v>499.86489868164062</v>
      </c>
      <c r="Y78" s="1">
        <v>1500.5648193359375</v>
      </c>
      <c r="Z78" s="1">
        <v>207.74113464355469</v>
      </c>
      <c r="AA78" s="1">
        <v>68.418121337890625</v>
      </c>
      <c r="AB78" s="1">
        <v>-1.2990353107452393</v>
      </c>
      <c r="AC78" s="1">
        <v>0.2073577344417572</v>
      </c>
      <c r="AD78" s="1">
        <v>1</v>
      </c>
      <c r="AE78" s="1">
        <v>-0.21956524252891541</v>
      </c>
      <c r="AF78" s="1">
        <v>2.737391471862793</v>
      </c>
      <c r="AG78" s="1">
        <v>1</v>
      </c>
      <c r="AH78" s="1">
        <v>0</v>
      </c>
      <c r="AI78" s="1">
        <v>0.15999999642372131</v>
      </c>
      <c r="AJ78" s="1">
        <v>111115</v>
      </c>
      <c r="AK78">
        <f t="shared" si="95"/>
        <v>0.83310816446940095</v>
      </c>
      <c r="AL78">
        <f t="shared" si="96"/>
        <v>6.4143888697449341E-3</v>
      </c>
      <c r="AM78">
        <f t="shared" si="97"/>
        <v>290.91963424682615</v>
      </c>
      <c r="AN78">
        <f t="shared" si="98"/>
        <v>292.29765930175779</v>
      </c>
      <c r="AO78">
        <f t="shared" si="99"/>
        <v>240.09036572731202</v>
      </c>
      <c r="AP78">
        <f t="shared" si="100"/>
        <v>-0.33564331273320275</v>
      </c>
      <c r="AQ78">
        <f t="shared" si="101"/>
        <v>2.041461491582973</v>
      </c>
      <c r="AR78">
        <f t="shared" si="102"/>
        <v>29.83802319711447</v>
      </c>
      <c r="AS78">
        <f t="shared" si="103"/>
        <v>18.077353488862517</v>
      </c>
      <c r="AT78">
        <f t="shared" si="104"/>
        <v>18.458646774291992</v>
      </c>
      <c r="AU78">
        <f t="shared" si="105"/>
        <v>2.1317791137541735</v>
      </c>
      <c r="AV78">
        <f t="shared" si="106"/>
        <v>0.34744985084407354</v>
      </c>
      <c r="AW78">
        <f t="shared" si="107"/>
        <v>0.80464292711403684</v>
      </c>
      <c r="AX78">
        <f t="shared" si="108"/>
        <v>1.3271361866401366</v>
      </c>
      <c r="AY78">
        <f t="shared" si="109"/>
        <v>0.22104355921563551</v>
      </c>
      <c r="AZ78">
        <f t="shared" si="110"/>
        <v>19.308574778724989</v>
      </c>
      <c r="BA78">
        <f t="shared" si="111"/>
        <v>0.75340835976838172</v>
      </c>
      <c r="BB78">
        <f t="shared" si="112"/>
        <v>45.69764381717836</v>
      </c>
      <c r="BC78">
        <f t="shared" si="113"/>
        <v>365.87926222365797</v>
      </c>
      <c r="BD78">
        <f t="shared" si="114"/>
        <v>2.2870262093331529E-2</v>
      </c>
    </row>
    <row r="79" spans="1:114" x14ac:dyDescent="0.25">
      <c r="A79" s="1">
        <v>57</v>
      </c>
      <c r="B79" s="1" t="s">
        <v>110</v>
      </c>
      <c r="C79" s="1">
        <v>2000.0000083819032</v>
      </c>
      <c r="D79" s="1">
        <v>0</v>
      </c>
      <c r="E79">
        <f t="shared" si="87"/>
        <v>18.296840846122631</v>
      </c>
      <c r="F79">
        <f t="shared" si="88"/>
        <v>0.39588005659278175</v>
      </c>
      <c r="G79">
        <f t="shared" si="89"/>
        <v>282.27969285856335</v>
      </c>
      <c r="H79">
        <f t="shared" si="90"/>
        <v>6.4170836924029802</v>
      </c>
      <c r="I79">
        <f t="shared" si="91"/>
        <v>1.2373438204194742</v>
      </c>
      <c r="J79">
        <f t="shared" si="92"/>
        <v>17.77482795715332</v>
      </c>
      <c r="K79" s="1">
        <v>6</v>
      </c>
      <c r="L79">
        <f t="shared" si="93"/>
        <v>1.4200000166893005</v>
      </c>
      <c r="M79" s="1">
        <v>1</v>
      </c>
      <c r="N79">
        <f t="shared" si="94"/>
        <v>2.8400000333786011</v>
      </c>
      <c r="O79" s="1">
        <v>19.150209426879883</v>
      </c>
      <c r="P79" s="1">
        <v>17.77482795715332</v>
      </c>
      <c r="Q79" s="1">
        <v>19.975479125976562</v>
      </c>
      <c r="R79" s="1">
        <v>399.43624877929687</v>
      </c>
      <c r="S79" s="1">
        <v>374.58981323242187</v>
      </c>
      <c r="T79" s="1">
        <v>4.1510357856750488</v>
      </c>
      <c r="U79" s="1">
        <v>11.762702941894531</v>
      </c>
      <c r="V79" s="1">
        <v>12.75900936126709</v>
      </c>
      <c r="W79" s="1">
        <v>36.154937744140625</v>
      </c>
      <c r="X79" s="1">
        <v>499.88534545898437</v>
      </c>
      <c r="Y79" s="1">
        <v>1500.552734375</v>
      </c>
      <c r="Z79" s="1">
        <v>208.43862915039062</v>
      </c>
      <c r="AA79" s="1">
        <v>68.418434143066406</v>
      </c>
      <c r="AB79" s="1">
        <v>-1.2990353107452393</v>
      </c>
      <c r="AC79" s="1">
        <v>0.2073577344417572</v>
      </c>
      <c r="AD79" s="1">
        <v>1</v>
      </c>
      <c r="AE79" s="1">
        <v>-0.21956524252891541</v>
      </c>
      <c r="AF79" s="1">
        <v>2.737391471862793</v>
      </c>
      <c r="AG79" s="1">
        <v>1</v>
      </c>
      <c r="AH79" s="1">
        <v>0</v>
      </c>
      <c r="AI79" s="1">
        <v>0.15999999642372131</v>
      </c>
      <c r="AJ79" s="1">
        <v>111115</v>
      </c>
      <c r="AK79">
        <f t="shared" si="95"/>
        <v>0.83314224243164059</v>
      </c>
      <c r="AL79">
        <f t="shared" si="96"/>
        <v>6.4170836924029801E-3</v>
      </c>
      <c r="AM79">
        <f t="shared" si="97"/>
        <v>290.9248279571533</v>
      </c>
      <c r="AN79">
        <f t="shared" si="98"/>
        <v>292.30020942687986</v>
      </c>
      <c r="AO79">
        <f t="shared" si="99"/>
        <v>240.08843213360524</v>
      </c>
      <c r="AP79">
        <f t="shared" si="100"/>
        <v>-0.33741664201635085</v>
      </c>
      <c r="AQ79">
        <f t="shared" si="101"/>
        <v>2.0421295369939387</v>
      </c>
      <c r="AR79">
        <f t="shared" si="102"/>
        <v>29.847650893672057</v>
      </c>
      <c r="AS79">
        <f t="shared" si="103"/>
        <v>18.084947951777526</v>
      </c>
      <c r="AT79">
        <f t="shared" si="104"/>
        <v>18.462518692016602</v>
      </c>
      <c r="AU79">
        <f t="shared" si="105"/>
        <v>2.1322963980861842</v>
      </c>
      <c r="AV79">
        <f t="shared" si="106"/>
        <v>0.34744778628288592</v>
      </c>
      <c r="AW79">
        <f t="shared" si="107"/>
        <v>0.8047857165744644</v>
      </c>
      <c r="AX79">
        <f t="shared" si="108"/>
        <v>1.3275106815117197</v>
      </c>
      <c r="AY79">
        <f t="shared" si="109"/>
        <v>0.2210422222533211</v>
      </c>
      <c r="AZ79">
        <f t="shared" si="110"/>
        <v>19.313134575768629</v>
      </c>
      <c r="BA79">
        <f t="shared" si="111"/>
        <v>0.75357012627414177</v>
      </c>
      <c r="BB79">
        <f t="shared" si="112"/>
        <v>45.691985743355076</v>
      </c>
      <c r="BC79">
        <f t="shared" si="113"/>
        <v>365.89237138314121</v>
      </c>
      <c r="BD79">
        <f t="shared" si="114"/>
        <v>2.2848768011455522E-2</v>
      </c>
    </row>
    <row r="80" spans="1:114" x14ac:dyDescent="0.25">
      <c r="A80" s="1">
        <v>58</v>
      </c>
      <c r="B80" s="1" t="s">
        <v>111</v>
      </c>
      <c r="C80" s="1">
        <v>2000.5000083707273</v>
      </c>
      <c r="D80" s="1">
        <v>0</v>
      </c>
      <c r="E80">
        <f t="shared" si="87"/>
        <v>18.264550904937096</v>
      </c>
      <c r="F80">
        <f t="shared" si="88"/>
        <v>0.39575949583025194</v>
      </c>
      <c r="G80">
        <f t="shared" si="89"/>
        <v>282.3994002276354</v>
      </c>
      <c r="H80">
        <f t="shared" si="90"/>
        <v>6.4182191798397641</v>
      </c>
      <c r="I80">
        <f t="shared" si="91"/>
        <v>1.2378863864324763</v>
      </c>
      <c r="J80">
        <f t="shared" si="92"/>
        <v>17.779396057128906</v>
      </c>
      <c r="K80" s="1">
        <v>6</v>
      </c>
      <c r="L80">
        <f t="shared" si="93"/>
        <v>1.4200000166893005</v>
      </c>
      <c r="M80" s="1">
        <v>1</v>
      </c>
      <c r="N80">
        <f t="shared" si="94"/>
        <v>2.8400000333786011</v>
      </c>
      <c r="O80" s="1">
        <v>19.152803421020508</v>
      </c>
      <c r="P80" s="1">
        <v>17.779396057128906</v>
      </c>
      <c r="Q80" s="1">
        <v>19.975765228271484</v>
      </c>
      <c r="R80" s="1">
        <v>399.39974975585937</v>
      </c>
      <c r="S80" s="1">
        <v>374.59197998046875</v>
      </c>
      <c r="T80" s="1">
        <v>4.1505012512207031</v>
      </c>
      <c r="U80" s="1">
        <v>11.763376235961914</v>
      </c>
      <c r="V80" s="1">
        <v>12.755290985107422</v>
      </c>
      <c r="W80" s="1">
        <v>36.151123046875</v>
      </c>
      <c r="X80" s="1">
        <v>499.89413452148437</v>
      </c>
      <c r="Y80" s="1">
        <v>1500.560302734375</v>
      </c>
      <c r="Z80" s="1">
        <v>209.10147094726562</v>
      </c>
      <c r="AA80" s="1">
        <v>68.418357849121094</v>
      </c>
      <c r="AB80" s="1">
        <v>-1.2990353107452393</v>
      </c>
      <c r="AC80" s="1">
        <v>0.2073577344417572</v>
      </c>
      <c r="AD80" s="1">
        <v>1</v>
      </c>
      <c r="AE80" s="1">
        <v>-0.21956524252891541</v>
      </c>
      <c r="AF80" s="1">
        <v>2.737391471862793</v>
      </c>
      <c r="AG80" s="1">
        <v>1</v>
      </c>
      <c r="AH80" s="1">
        <v>0</v>
      </c>
      <c r="AI80" s="1">
        <v>0.15999999642372131</v>
      </c>
      <c r="AJ80" s="1">
        <v>111115</v>
      </c>
      <c r="AK80">
        <f t="shared" si="95"/>
        <v>0.83315689086914047</v>
      </c>
      <c r="AL80">
        <f t="shared" si="96"/>
        <v>6.4182191798397639E-3</v>
      </c>
      <c r="AM80">
        <f t="shared" si="97"/>
        <v>290.92939605712888</v>
      </c>
      <c r="AN80">
        <f t="shared" si="98"/>
        <v>292.30280342102049</v>
      </c>
      <c r="AO80">
        <f t="shared" si="99"/>
        <v>240.08964307107817</v>
      </c>
      <c r="AP80">
        <f t="shared" si="100"/>
        <v>-0.33824500481331943</v>
      </c>
      <c r="AQ80">
        <f t="shared" si="101"/>
        <v>2.0427172712583657</v>
      </c>
      <c r="AR80">
        <f t="shared" si="102"/>
        <v>29.85627447772201</v>
      </c>
      <c r="AS80">
        <f t="shared" si="103"/>
        <v>18.092898241760096</v>
      </c>
      <c r="AT80">
        <f t="shared" si="104"/>
        <v>18.466099739074707</v>
      </c>
      <c r="AU80">
        <f t="shared" si="105"/>
        <v>2.1327749203698385</v>
      </c>
      <c r="AV80">
        <f t="shared" si="106"/>
        <v>0.34735491658819978</v>
      </c>
      <c r="AW80">
        <f t="shared" si="107"/>
        <v>0.80483088482588938</v>
      </c>
      <c r="AX80">
        <f t="shared" si="108"/>
        <v>1.3279440355439491</v>
      </c>
      <c r="AY80">
        <f t="shared" si="109"/>
        <v>0.22098208227036295</v>
      </c>
      <c r="AZ80">
        <f t="shared" si="110"/>
        <v>19.321303221151528</v>
      </c>
      <c r="BA80">
        <f t="shared" si="111"/>
        <v>0.75388533476440078</v>
      </c>
      <c r="BB80">
        <f t="shared" si="112"/>
        <v>45.681522914476069</v>
      </c>
      <c r="BC80">
        <f t="shared" si="113"/>
        <v>365.90988722276842</v>
      </c>
      <c r="BD80">
        <f t="shared" si="114"/>
        <v>2.2802130519598101E-2</v>
      </c>
    </row>
    <row r="81" spans="1:114" x14ac:dyDescent="0.25">
      <c r="A81" s="1">
        <v>59</v>
      </c>
      <c r="B81" s="1" t="s">
        <v>111</v>
      </c>
      <c r="C81" s="1">
        <v>2001.0000083595514</v>
      </c>
      <c r="D81" s="1">
        <v>0</v>
      </c>
      <c r="E81">
        <f t="shared" si="87"/>
        <v>18.234863983546912</v>
      </c>
      <c r="F81">
        <f t="shared" si="88"/>
        <v>0.39572687520858735</v>
      </c>
      <c r="G81">
        <f t="shared" si="89"/>
        <v>282.54481065786808</v>
      </c>
      <c r="H81">
        <f t="shared" si="90"/>
        <v>6.4204697449566224</v>
      </c>
      <c r="I81">
        <f t="shared" si="91"/>
        <v>1.2384040003047723</v>
      </c>
      <c r="J81">
        <f t="shared" si="92"/>
        <v>17.784719467163086</v>
      </c>
      <c r="K81" s="1">
        <v>6</v>
      </c>
      <c r="L81">
        <f t="shared" si="93"/>
        <v>1.4200000166893005</v>
      </c>
      <c r="M81" s="1">
        <v>1</v>
      </c>
      <c r="N81">
        <f t="shared" si="94"/>
        <v>2.8400000333786011</v>
      </c>
      <c r="O81" s="1">
        <v>19.155342102050781</v>
      </c>
      <c r="P81" s="1">
        <v>17.784719467163086</v>
      </c>
      <c r="Q81" s="1">
        <v>19.976217269897461</v>
      </c>
      <c r="R81" s="1">
        <v>399.38775634765625</v>
      </c>
      <c r="S81" s="1">
        <v>374.61563110351562</v>
      </c>
      <c r="T81" s="1">
        <v>4.1506524085998535</v>
      </c>
      <c r="U81" s="1">
        <v>11.765807151794434</v>
      </c>
      <c r="V81" s="1">
        <v>12.753754615783691</v>
      </c>
      <c r="W81" s="1">
        <v>36.152923583984375</v>
      </c>
      <c r="X81" s="1">
        <v>499.91848754882812</v>
      </c>
      <c r="Y81" s="1">
        <v>1500.5609130859375</v>
      </c>
      <c r="Z81" s="1">
        <v>209.63621520996094</v>
      </c>
      <c r="AA81" s="1">
        <v>68.41845703125</v>
      </c>
      <c r="AB81" s="1">
        <v>-1.2990353107452393</v>
      </c>
      <c r="AC81" s="1">
        <v>0.2073577344417572</v>
      </c>
      <c r="AD81" s="1">
        <v>1</v>
      </c>
      <c r="AE81" s="1">
        <v>-0.21956524252891541</v>
      </c>
      <c r="AF81" s="1">
        <v>2.737391471862793</v>
      </c>
      <c r="AG81" s="1">
        <v>1</v>
      </c>
      <c r="AH81" s="1">
        <v>0</v>
      </c>
      <c r="AI81" s="1">
        <v>0.15999999642372131</v>
      </c>
      <c r="AJ81" s="1">
        <v>111115</v>
      </c>
      <c r="AK81">
        <f t="shared" si="95"/>
        <v>0.83319747924804688</v>
      </c>
      <c r="AL81">
        <f t="shared" si="96"/>
        <v>6.4204697449566223E-3</v>
      </c>
      <c r="AM81">
        <f t="shared" si="97"/>
        <v>290.93471946716306</v>
      </c>
      <c r="AN81">
        <f t="shared" si="98"/>
        <v>292.30534210205076</v>
      </c>
      <c r="AO81">
        <f t="shared" si="99"/>
        <v>240.08974072732599</v>
      </c>
      <c r="AP81">
        <f t="shared" si="100"/>
        <v>-0.33977757203462922</v>
      </c>
      <c r="AQ81">
        <f t="shared" si="101"/>
        <v>2.0434023713577938</v>
      </c>
      <c r="AR81">
        <f t="shared" si="102"/>
        <v>29.866244578191431</v>
      </c>
      <c r="AS81">
        <f t="shared" si="103"/>
        <v>18.100437426396997</v>
      </c>
      <c r="AT81">
        <f t="shared" si="104"/>
        <v>18.470030784606934</v>
      </c>
      <c r="AU81">
        <f t="shared" si="105"/>
        <v>2.1333003201060099</v>
      </c>
      <c r="AV81">
        <f t="shared" si="106"/>
        <v>0.34732978726313746</v>
      </c>
      <c r="AW81">
        <f t="shared" si="107"/>
        <v>0.80499837105302141</v>
      </c>
      <c r="AX81">
        <f t="shared" si="108"/>
        <v>1.3283019490529884</v>
      </c>
      <c r="AY81">
        <f t="shared" si="109"/>
        <v>0.22096580927626908</v>
      </c>
      <c r="AZ81">
        <f t="shared" si="110"/>
        <v>19.331279987398016</v>
      </c>
      <c r="BA81">
        <f t="shared" si="111"/>
        <v>0.75422589769030202</v>
      </c>
      <c r="BB81">
        <f t="shared" si="112"/>
        <v>45.676137562475951</v>
      </c>
      <c r="BC81">
        <f t="shared" si="113"/>
        <v>365.94765008645112</v>
      </c>
      <c r="BD81">
        <f t="shared" si="114"/>
        <v>2.2760035637577232E-2</v>
      </c>
    </row>
    <row r="82" spans="1:114" x14ac:dyDescent="0.25">
      <c r="A82" s="1">
        <v>60</v>
      </c>
      <c r="B82" s="1" t="s">
        <v>112</v>
      </c>
      <c r="C82" s="1">
        <v>2001.5000083483756</v>
      </c>
      <c r="D82" s="1">
        <v>0</v>
      </c>
      <c r="E82">
        <f t="shared" si="87"/>
        <v>18.25545367438847</v>
      </c>
      <c r="F82">
        <f t="shared" si="88"/>
        <v>0.39552305793686493</v>
      </c>
      <c r="G82">
        <f t="shared" si="89"/>
        <v>282.37943895555617</v>
      </c>
      <c r="H82">
        <f t="shared" si="90"/>
        <v>6.4209247803947802</v>
      </c>
      <c r="I82">
        <f t="shared" si="91"/>
        <v>1.2390455601448398</v>
      </c>
      <c r="J82">
        <f t="shared" si="92"/>
        <v>17.789884567260742</v>
      </c>
      <c r="K82" s="1">
        <v>6</v>
      </c>
      <c r="L82">
        <f t="shared" si="93"/>
        <v>1.4200000166893005</v>
      </c>
      <c r="M82" s="1">
        <v>1</v>
      </c>
      <c r="N82">
        <f t="shared" si="94"/>
        <v>2.8400000333786011</v>
      </c>
      <c r="O82" s="1">
        <v>19.157861709594727</v>
      </c>
      <c r="P82" s="1">
        <v>17.789884567260742</v>
      </c>
      <c r="Q82" s="1">
        <v>19.976766586303711</v>
      </c>
      <c r="R82" s="1">
        <v>399.380615234375</v>
      </c>
      <c r="S82" s="1">
        <v>374.58367919921875</v>
      </c>
      <c r="T82" s="1">
        <v>4.1504135131835938</v>
      </c>
      <c r="U82" s="1">
        <v>11.766148567199707</v>
      </c>
      <c r="V82" s="1">
        <v>12.751018524169922</v>
      </c>
      <c r="W82" s="1">
        <v>36.148296356201172</v>
      </c>
      <c r="X82" s="1">
        <v>499.9156494140625</v>
      </c>
      <c r="Y82" s="1">
        <v>1500.5341796875</v>
      </c>
      <c r="Z82" s="1">
        <v>210.14755249023437</v>
      </c>
      <c r="AA82" s="1">
        <v>68.41845703125</v>
      </c>
      <c r="AB82" s="1">
        <v>-1.2990353107452393</v>
      </c>
      <c r="AC82" s="1">
        <v>0.2073577344417572</v>
      </c>
      <c r="AD82" s="1">
        <v>1</v>
      </c>
      <c r="AE82" s="1">
        <v>-0.21956524252891541</v>
      </c>
      <c r="AF82" s="1">
        <v>2.737391471862793</v>
      </c>
      <c r="AG82" s="1">
        <v>1</v>
      </c>
      <c r="AH82" s="1">
        <v>0</v>
      </c>
      <c r="AI82" s="1">
        <v>0.15999999642372131</v>
      </c>
      <c r="AJ82" s="1">
        <v>111115</v>
      </c>
      <c r="AK82">
        <f t="shared" si="95"/>
        <v>0.83319274902343732</v>
      </c>
      <c r="AL82">
        <f t="shared" si="96"/>
        <v>6.4209247803947806E-3</v>
      </c>
      <c r="AM82">
        <f t="shared" si="97"/>
        <v>290.93988456726072</v>
      </c>
      <c r="AN82">
        <f t="shared" si="98"/>
        <v>292.3078617095947</v>
      </c>
      <c r="AO82">
        <f t="shared" si="99"/>
        <v>240.08546338367159</v>
      </c>
      <c r="AP82">
        <f t="shared" si="100"/>
        <v>-0.34039774828271663</v>
      </c>
      <c r="AQ82">
        <f t="shared" si="101"/>
        <v>2.0440672903130968</v>
      </c>
      <c r="AR82">
        <f t="shared" si="102"/>
        <v>29.875962993136088</v>
      </c>
      <c r="AS82">
        <f t="shared" si="103"/>
        <v>18.109814425936381</v>
      </c>
      <c r="AT82">
        <f t="shared" si="104"/>
        <v>18.473873138427734</v>
      </c>
      <c r="AU82">
        <f t="shared" si="105"/>
        <v>2.1338139755352388</v>
      </c>
      <c r="AV82">
        <f t="shared" si="106"/>
        <v>0.34717276497198746</v>
      </c>
      <c r="AW82">
        <f t="shared" si="107"/>
        <v>0.80502173016825695</v>
      </c>
      <c r="AX82">
        <f t="shared" si="108"/>
        <v>1.3287922453669818</v>
      </c>
      <c r="AY82">
        <f t="shared" si="109"/>
        <v>0.220864127323807</v>
      </c>
      <c r="AZ82">
        <f t="shared" si="110"/>
        <v>19.319965510689201</v>
      </c>
      <c r="BA82">
        <f t="shared" si="111"/>
        <v>0.75384875165737097</v>
      </c>
      <c r="BB82">
        <f t="shared" si="112"/>
        <v>45.661973318825545</v>
      </c>
      <c r="BC82">
        <f t="shared" si="113"/>
        <v>365.90591082922839</v>
      </c>
      <c r="BD82">
        <f t="shared" si="114"/>
        <v>2.278126736772015E-2</v>
      </c>
      <c r="BE82">
        <f>AVERAGE(E68:E82)</f>
        <v>18.205929103094814</v>
      </c>
      <c r="BF82">
        <f>AVERAGE(O68:O82)</f>
        <v>19.140819803873697</v>
      </c>
      <c r="BG82">
        <f>AVERAGE(P68:P82)</f>
        <v>17.759420267740886</v>
      </c>
      <c r="BH82" t="e">
        <f>AVERAGE(B68:B82)</f>
        <v>#DIV/0!</v>
      </c>
      <c r="BI82">
        <f t="shared" ref="BI82:DJ82" si="115">AVERAGE(C68:C82)</f>
        <v>1998.0333417591949</v>
      </c>
      <c r="BJ82">
        <f t="shared" si="115"/>
        <v>0</v>
      </c>
      <c r="BK82">
        <f t="shared" si="115"/>
        <v>18.205929103094814</v>
      </c>
      <c r="BL82">
        <f t="shared" si="115"/>
        <v>0.39625059923504125</v>
      </c>
      <c r="BM82">
        <f t="shared" si="115"/>
        <v>282.75635413283271</v>
      </c>
      <c r="BN82">
        <f t="shared" si="115"/>
        <v>6.4130560973245601</v>
      </c>
      <c r="BO82">
        <f t="shared" si="115"/>
        <v>1.235557433164711</v>
      </c>
      <c r="BP82">
        <f t="shared" si="115"/>
        <v>17.759420267740886</v>
      </c>
      <c r="BQ82">
        <f t="shared" si="115"/>
        <v>6</v>
      </c>
      <c r="BR82">
        <f t="shared" si="115"/>
        <v>1.4200000166893005</v>
      </c>
      <c r="BS82">
        <f t="shared" si="115"/>
        <v>1</v>
      </c>
      <c r="BT82">
        <f t="shared" si="115"/>
        <v>2.8400000333786011</v>
      </c>
      <c r="BU82">
        <f t="shared" si="115"/>
        <v>19.140819803873697</v>
      </c>
      <c r="BV82">
        <f t="shared" si="115"/>
        <v>17.759420267740886</v>
      </c>
      <c r="BW82">
        <f t="shared" si="115"/>
        <v>19.974998855590819</v>
      </c>
      <c r="BX82">
        <f t="shared" si="115"/>
        <v>399.31576131184897</v>
      </c>
      <c r="BY82">
        <f t="shared" si="115"/>
        <v>374.57963663736979</v>
      </c>
      <c r="BZ82">
        <f t="shared" si="115"/>
        <v>4.1529025713602703</v>
      </c>
      <c r="CA82">
        <f t="shared" si="115"/>
        <v>11.760027122497558</v>
      </c>
      <c r="CB82">
        <f t="shared" si="115"/>
        <v>12.772055371602375</v>
      </c>
      <c r="CC82">
        <f t="shared" si="115"/>
        <v>36.16739196777344</v>
      </c>
      <c r="CD82">
        <f t="shared" si="115"/>
        <v>499.87126261393229</v>
      </c>
      <c r="CE82">
        <f t="shared" si="115"/>
        <v>1499.7597493489584</v>
      </c>
      <c r="CF82">
        <f t="shared" si="115"/>
        <v>205.67998657226562</v>
      </c>
      <c r="CG82">
        <f t="shared" si="115"/>
        <v>68.417514546712241</v>
      </c>
      <c r="CH82">
        <f t="shared" si="115"/>
        <v>-1.2990353107452393</v>
      </c>
      <c r="CI82">
        <f t="shared" si="115"/>
        <v>0.2073577344417572</v>
      </c>
      <c r="CJ82">
        <f t="shared" si="115"/>
        <v>1</v>
      </c>
      <c r="CK82">
        <f t="shared" si="115"/>
        <v>-0.21956524252891541</v>
      </c>
      <c r="CL82">
        <f t="shared" si="115"/>
        <v>2.737391471862793</v>
      </c>
      <c r="CM82">
        <f t="shared" si="115"/>
        <v>1</v>
      </c>
      <c r="CN82">
        <f t="shared" si="115"/>
        <v>0</v>
      </c>
      <c r="CO82">
        <f t="shared" si="115"/>
        <v>0.15999999642372131</v>
      </c>
      <c r="CP82">
        <f t="shared" si="115"/>
        <v>111115</v>
      </c>
      <c r="CQ82">
        <f t="shared" si="115"/>
        <v>0.83311877102322052</v>
      </c>
      <c r="CR82">
        <f t="shared" si="115"/>
        <v>6.4130560973245619E-3</v>
      </c>
      <c r="CS82">
        <f t="shared" si="115"/>
        <v>290.90942026774093</v>
      </c>
      <c r="CT82">
        <f t="shared" si="115"/>
        <v>292.29081980387377</v>
      </c>
      <c r="CU82">
        <f t="shared" si="115"/>
        <v>239.9615545322745</v>
      </c>
      <c r="CV82">
        <f t="shared" si="115"/>
        <v>-0.33606980703005385</v>
      </c>
      <c r="CW82">
        <f t="shared" si="115"/>
        <v>2.0401492620442898</v>
      </c>
      <c r="CX82">
        <f t="shared" si="115"/>
        <v>29.819107747403898</v>
      </c>
      <c r="CY82">
        <f t="shared" si="115"/>
        <v>18.059080624906336</v>
      </c>
      <c r="CZ82">
        <f t="shared" si="115"/>
        <v>18.450120035807291</v>
      </c>
      <c r="DA82">
        <f t="shared" si="115"/>
        <v>2.1306410041117014</v>
      </c>
      <c r="DB82">
        <f t="shared" si="115"/>
        <v>0.34773313229445102</v>
      </c>
      <c r="DC82">
        <f t="shared" si="115"/>
        <v>0.80459182887957859</v>
      </c>
      <c r="DD82">
        <f t="shared" si="115"/>
        <v>1.3260491752321228</v>
      </c>
      <c r="DE82">
        <f t="shared" si="115"/>
        <v>0.22122701220432425</v>
      </c>
      <c r="DF82">
        <f t="shared" si="115"/>
        <v>19.345486618737002</v>
      </c>
      <c r="DG82">
        <f t="shared" si="115"/>
        <v>0.75486320265881468</v>
      </c>
      <c r="DH82">
        <f t="shared" si="115"/>
        <v>45.724858144702601</v>
      </c>
      <c r="DI82">
        <f t="shared" si="115"/>
        <v>365.92540987669656</v>
      </c>
      <c r="DJ82">
        <f t="shared" si="115"/>
        <v>2.2749472806839137E-2</v>
      </c>
    </row>
    <row r="83" spans="1:114" x14ac:dyDescent="0.25">
      <c r="A83" s="1" t="s">
        <v>9</v>
      </c>
      <c r="B83" s="1" t="s">
        <v>113</v>
      </c>
    </row>
    <row r="84" spans="1:114" x14ac:dyDescent="0.25">
      <c r="A84" s="1" t="s">
        <v>9</v>
      </c>
      <c r="B84" s="1" t="s">
        <v>114</v>
      </c>
    </row>
    <row r="85" spans="1:114" x14ac:dyDescent="0.25">
      <c r="A85" s="1">
        <v>61</v>
      </c>
      <c r="B85" s="1" t="s">
        <v>115</v>
      </c>
      <c r="C85" s="1">
        <v>2167.0000087171793</v>
      </c>
      <c r="D85" s="1">
        <v>0</v>
      </c>
      <c r="E85">
        <f t="shared" ref="E85:E99" si="116">(R85-S85*(1000-T85)/(1000-U85))*AK85</f>
        <v>18.194162028011295</v>
      </c>
      <c r="F85">
        <f t="shared" ref="F85:F99" si="117">IF(AV85&lt;&gt;0,1/(1/AV85-1/N85),0)</f>
        <v>0.34718780229444451</v>
      </c>
      <c r="G85">
        <f t="shared" ref="G85:G99" si="118">((AY85-AL85/2)*S85-E85)/(AY85+AL85/2)</f>
        <v>272.52462852022626</v>
      </c>
      <c r="H85">
        <f t="shared" ref="H85:H99" si="119">AL85*1000</f>
        <v>6.5514224309952249</v>
      </c>
      <c r="I85">
        <f t="shared" ref="I85:I99" si="120">(AQ85-AW85)</f>
        <v>1.412126750263804</v>
      </c>
      <c r="J85">
        <f t="shared" ref="J85:J99" si="121">(P85+AP85*D85)</f>
        <v>20.652898788452148</v>
      </c>
      <c r="K85" s="1">
        <v>6</v>
      </c>
      <c r="L85">
        <f t="shared" ref="L85:L99" si="122">(K85*AE85+AF85)</f>
        <v>1.4200000166893005</v>
      </c>
      <c r="M85" s="1">
        <v>1</v>
      </c>
      <c r="N85">
        <f t="shared" ref="N85:N99" si="123">L85*(M85+1)*(M85+1)/(M85*M85+1)</f>
        <v>2.8400000333786011</v>
      </c>
      <c r="O85" s="1">
        <v>23.520595550537109</v>
      </c>
      <c r="P85" s="1">
        <v>20.652898788452148</v>
      </c>
      <c r="Q85" s="1">
        <v>25.049400329589844</v>
      </c>
      <c r="R85" s="1">
        <v>400.75341796875</v>
      </c>
      <c r="S85" s="1">
        <v>375.96267700195313</v>
      </c>
      <c r="T85" s="1">
        <v>7.3257369995117187</v>
      </c>
      <c r="U85" s="1">
        <v>15.069607734680176</v>
      </c>
      <c r="V85" s="1">
        <v>17.225410461425781</v>
      </c>
      <c r="W85" s="1">
        <v>35.434001922607422</v>
      </c>
      <c r="X85" s="1">
        <v>499.95889282226562</v>
      </c>
      <c r="Y85" s="1">
        <v>1499.386474609375</v>
      </c>
      <c r="Z85" s="1">
        <v>176.87521362304687</v>
      </c>
      <c r="AA85" s="1">
        <v>68.419830322265625</v>
      </c>
      <c r="AB85" s="1">
        <v>-1.0945065021514893</v>
      </c>
      <c r="AC85" s="1">
        <v>0.18670496344566345</v>
      </c>
      <c r="AD85" s="1">
        <v>1</v>
      </c>
      <c r="AE85" s="1">
        <v>-0.21956524252891541</v>
      </c>
      <c r="AF85" s="1">
        <v>2.737391471862793</v>
      </c>
      <c r="AG85" s="1">
        <v>1</v>
      </c>
      <c r="AH85" s="1">
        <v>0</v>
      </c>
      <c r="AI85" s="1">
        <v>0.15999999642372131</v>
      </c>
      <c r="AJ85" s="1">
        <v>111115</v>
      </c>
      <c r="AK85">
        <f t="shared" ref="AK85:AK99" si="124">X85*0.000001/(K85*0.0001)</f>
        <v>0.83326482137044255</v>
      </c>
      <c r="AL85">
        <f t="shared" ref="AL85:AL99" si="125">(U85-T85)/(1000-U85)*AK85</f>
        <v>6.5514224309952251E-3</v>
      </c>
      <c r="AM85">
        <f t="shared" ref="AM85:AM99" si="126">(P85+273.15)</f>
        <v>293.80289878845213</v>
      </c>
      <c r="AN85">
        <f t="shared" ref="AN85:AN99" si="127">(O85+273.15)</f>
        <v>296.67059555053709</v>
      </c>
      <c r="AO85">
        <f t="shared" ref="AO85:AO99" si="128">(Y85*AG85+Z85*AH85)*AI85</f>
        <v>239.90183057527611</v>
      </c>
      <c r="AP85">
        <f t="shared" ref="AP85:AP99" si="129">((AO85+0.00000010773*(AN85^4-AM85^4))-AL85*44100)/(L85*51.4+0.00000043092*AM85^3)</f>
        <v>-0.20513369224770273</v>
      </c>
      <c r="AQ85">
        <f t="shared" ref="AQ85:AQ99" si="130">0.61365*EXP(17.502*J85/(240.97+J85))</f>
        <v>2.4431867544937234</v>
      </c>
      <c r="AR85">
        <f t="shared" ref="AR85:AR99" si="131">AQ85*1000/AA85</f>
        <v>35.708752023879917</v>
      </c>
      <c r="AS85">
        <f t="shared" ref="AS85:AS99" si="132">(AR85-U85)</f>
        <v>20.639144289199741</v>
      </c>
      <c r="AT85">
        <f t="shared" ref="AT85:AT99" si="133">IF(D85,P85,(O85+P85)/2)</f>
        <v>22.086747169494629</v>
      </c>
      <c r="AU85">
        <f t="shared" ref="AU85:AU99" si="134">0.61365*EXP(17.502*AT85/(240.97+AT85))</f>
        <v>2.6675776642536624</v>
      </c>
      <c r="AV85">
        <f t="shared" ref="AV85:AV99" si="135">IF(AS85&lt;&gt;0,(1000-(AR85+U85)/2)/AS85*AL85,0)</f>
        <v>0.30936782547572911</v>
      </c>
      <c r="AW85">
        <f t="shared" ref="AW85:AW99" si="136">U85*AA85/1000</f>
        <v>1.0310600042299194</v>
      </c>
      <c r="AX85">
        <f t="shared" ref="AX85:AX99" si="137">(AU85-AW85)</f>
        <v>1.636517660023743</v>
      </c>
      <c r="AY85">
        <f t="shared" ref="AY85:AY99" si="138">1/(1.6/F85+1.37/N85)</f>
        <v>0.19643080535696233</v>
      </c>
      <c r="AZ85">
        <f t="shared" ref="AZ85:AZ99" si="139">G85*AA85*0.001</f>
        <v>18.646088841992352</v>
      </c>
      <c r="BA85">
        <f t="shared" ref="BA85:BA99" si="140">G85/S85</f>
        <v>0.72487149706833931</v>
      </c>
      <c r="BB85">
        <f t="shared" ref="BB85:BB99" si="141">(1-AL85*AA85/AQ85/F85)*100</f>
        <v>47.155904084747334</v>
      </c>
      <c r="BC85">
        <f t="shared" ref="BC85:BC99" si="142">(S85-E85/(N85/1.35))</f>
        <v>367.31404374521509</v>
      </c>
      <c r="BD85">
        <f t="shared" ref="BD85:BD99" si="143">E85*BB85/100/BC85</f>
        <v>2.3357728192129029E-2</v>
      </c>
    </row>
    <row r="86" spans="1:114" x14ac:dyDescent="0.25">
      <c r="A86" s="1">
        <v>62</v>
      </c>
      <c r="B86" s="1" t="s">
        <v>116</v>
      </c>
      <c r="C86" s="1">
        <v>2167.0000087171793</v>
      </c>
      <c r="D86" s="1">
        <v>0</v>
      </c>
      <c r="E86">
        <f t="shared" si="116"/>
        <v>18.194162028011295</v>
      </c>
      <c r="F86">
        <f t="shared" si="117"/>
        <v>0.34718780229444451</v>
      </c>
      <c r="G86">
        <f t="shared" si="118"/>
        <v>272.52462852022626</v>
      </c>
      <c r="H86">
        <f t="shared" si="119"/>
        <v>6.5514224309952249</v>
      </c>
      <c r="I86">
        <f t="shared" si="120"/>
        <v>1.412126750263804</v>
      </c>
      <c r="J86">
        <f t="shared" si="121"/>
        <v>20.652898788452148</v>
      </c>
      <c r="K86" s="1">
        <v>6</v>
      </c>
      <c r="L86">
        <f t="shared" si="122"/>
        <v>1.4200000166893005</v>
      </c>
      <c r="M86" s="1">
        <v>1</v>
      </c>
      <c r="N86">
        <f t="shared" si="123"/>
        <v>2.8400000333786011</v>
      </c>
      <c r="O86" s="1">
        <v>23.520595550537109</v>
      </c>
      <c r="P86" s="1">
        <v>20.652898788452148</v>
      </c>
      <c r="Q86" s="1">
        <v>25.049400329589844</v>
      </c>
      <c r="R86" s="1">
        <v>400.75341796875</v>
      </c>
      <c r="S86" s="1">
        <v>375.96267700195313</v>
      </c>
      <c r="T86" s="1">
        <v>7.3257369995117187</v>
      </c>
      <c r="U86" s="1">
        <v>15.069607734680176</v>
      </c>
      <c r="V86" s="1">
        <v>17.225410461425781</v>
      </c>
      <c r="W86" s="1">
        <v>35.434001922607422</v>
      </c>
      <c r="X86" s="1">
        <v>499.95889282226562</v>
      </c>
      <c r="Y86" s="1">
        <v>1499.386474609375</v>
      </c>
      <c r="Z86" s="1">
        <v>176.87521362304687</v>
      </c>
      <c r="AA86" s="1">
        <v>68.419830322265625</v>
      </c>
      <c r="AB86" s="1">
        <v>-1.0945065021514893</v>
      </c>
      <c r="AC86" s="1">
        <v>0.18670496344566345</v>
      </c>
      <c r="AD86" s="1">
        <v>1</v>
      </c>
      <c r="AE86" s="1">
        <v>-0.21956524252891541</v>
      </c>
      <c r="AF86" s="1">
        <v>2.737391471862793</v>
      </c>
      <c r="AG86" s="1">
        <v>1</v>
      </c>
      <c r="AH86" s="1">
        <v>0</v>
      </c>
      <c r="AI86" s="1">
        <v>0.15999999642372131</v>
      </c>
      <c r="AJ86" s="1">
        <v>111115</v>
      </c>
      <c r="AK86">
        <f t="shared" si="124"/>
        <v>0.83326482137044255</v>
      </c>
      <c r="AL86">
        <f t="shared" si="125"/>
        <v>6.5514224309952251E-3</v>
      </c>
      <c r="AM86">
        <f t="shared" si="126"/>
        <v>293.80289878845213</v>
      </c>
      <c r="AN86">
        <f t="shared" si="127"/>
        <v>296.67059555053709</v>
      </c>
      <c r="AO86">
        <f t="shared" si="128"/>
        <v>239.90183057527611</v>
      </c>
      <c r="AP86">
        <f t="shared" si="129"/>
        <v>-0.20513369224770273</v>
      </c>
      <c r="AQ86">
        <f t="shared" si="130"/>
        <v>2.4431867544937234</v>
      </c>
      <c r="AR86">
        <f t="shared" si="131"/>
        <v>35.708752023879917</v>
      </c>
      <c r="AS86">
        <f t="shared" si="132"/>
        <v>20.639144289199741</v>
      </c>
      <c r="AT86">
        <f t="shared" si="133"/>
        <v>22.086747169494629</v>
      </c>
      <c r="AU86">
        <f t="shared" si="134"/>
        <v>2.6675776642536624</v>
      </c>
      <c r="AV86">
        <f t="shared" si="135"/>
        <v>0.30936782547572911</v>
      </c>
      <c r="AW86">
        <f t="shared" si="136"/>
        <v>1.0310600042299194</v>
      </c>
      <c r="AX86">
        <f t="shared" si="137"/>
        <v>1.636517660023743</v>
      </c>
      <c r="AY86">
        <f t="shared" si="138"/>
        <v>0.19643080535696233</v>
      </c>
      <c r="AZ86">
        <f t="shared" si="139"/>
        <v>18.646088841992352</v>
      </c>
      <c r="BA86">
        <f t="shared" si="140"/>
        <v>0.72487149706833931</v>
      </c>
      <c r="BB86">
        <f t="shared" si="141"/>
        <v>47.155904084747334</v>
      </c>
      <c r="BC86">
        <f t="shared" si="142"/>
        <v>367.31404374521509</v>
      </c>
      <c r="BD86">
        <f t="shared" si="143"/>
        <v>2.3357728192129029E-2</v>
      </c>
    </row>
    <row r="87" spans="1:114" x14ac:dyDescent="0.25">
      <c r="A87" s="1">
        <v>63</v>
      </c>
      <c r="B87" s="1" t="s">
        <v>116</v>
      </c>
      <c r="C87" s="1">
        <v>2167.5000087060034</v>
      </c>
      <c r="D87" s="1">
        <v>0</v>
      </c>
      <c r="E87">
        <f t="shared" si="116"/>
        <v>18.17516379642041</v>
      </c>
      <c r="F87">
        <f t="shared" si="117"/>
        <v>0.34703067894174139</v>
      </c>
      <c r="G87">
        <f t="shared" si="118"/>
        <v>272.61673821059071</v>
      </c>
      <c r="H87">
        <f t="shared" si="119"/>
        <v>6.5530370835614935</v>
      </c>
      <c r="I87">
        <f t="shared" si="120"/>
        <v>1.4130239399731148</v>
      </c>
      <c r="J87">
        <f t="shared" si="121"/>
        <v>20.65907096862793</v>
      </c>
      <c r="K87" s="1">
        <v>6</v>
      </c>
      <c r="L87">
        <f t="shared" si="122"/>
        <v>1.4200000166893005</v>
      </c>
      <c r="M87" s="1">
        <v>1</v>
      </c>
      <c r="N87">
        <f t="shared" si="123"/>
        <v>2.8400000333786011</v>
      </c>
      <c r="O87" s="1">
        <v>23.524303436279297</v>
      </c>
      <c r="P87" s="1">
        <v>20.65907096862793</v>
      </c>
      <c r="Q87" s="1">
        <v>25.050119400024414</v>
      </c>
      <c r="R87" s="1">
        <v>400.77505493164062</v>
      </c>
      <c r="S87" s="1">
        <v>376.00534057617187</v>
      </c>
      <c r="T87" s="1">
        <v>7.3241901397705078</v>
      </c>
      <c r="U87" s="1">
        <v>15.070186614990234</v>
      </c>
      <c r="V87" s="1">
        <v>17.217800140380859</v>
      </c>
      <c r="W87" s="1">
        <v>35.427188873291016</v>
      </c>
      <c r="X87" s="1">
        <v>499.944580078125</v>
      </c>
      <c r="Y87" s="1">
        <v>1499.4141845703125</v>
      </c>
      <c r="Z87" s="1">
        <v>175.22373962402344</v>
      </c>
      <c r="AA87" s="1">
        <v>68.419334411621094</v>
      </c>
      <c r="AB87" s="1">
        <v>-1.0945065021514893</v>
      </c>
      <c r="AC87" s="1">
        <v>0.18670496344566345</v>
      </c>
      <c r="AD87" s="1">
        <v>1</v>
      </c>
      <c r="AE87" s="1">
        <v>-0.21956524252891541</v>
      </c>
      <c r="AF87" s="1">
        <v>2.737391471862793</v>
      </c>
      <c r="AG87" s="1">
        <v>1</v>
      </c>
      <c r="AH87" s="1">
        <v>0</v>
      </c>
      <c r="AI87" s="1">
        <v>0.15999999642372131</v>
      </c>
      <c r="AJ87" s="1">
        <v>111115</v>
      </c>
      <c r="AK87">
        <f t="shared" si="124"/>
        <v>0.83324096679687487</v>
      </c>
      <c r="AL87">
        <f t="shared" si="125"/>
        <v>6.5530370835614931E-3</v>
      </c>
      <c r="AM87">
        <f t="shared" si="126"/>
        <v>293.80907096862791</v>
      </c>
      <c r="AN87">
        <f t="shared" si="127"/>
        <v>296.67430343627927</v>
      </c>
      <c r="AO87">
        <f t="shared" si="128"/>
        <v>239.90626416892701</v>
      </c>
      <c r="AP87">
        <f t="shared" si="129"/>
        <v>-0.20623436838268852</v>
      </c>
      <c r="AQ87">
        <f t="shared" si="130"/>
        <v>2.4441160776296678</v>
      </c>
      <c r="AR87">
        <f t="shared" si="131"/>
        <v>35.722593600889113</v>
      </c>
      <c r="AS87">
        <f t="shared" si="132"/>
        <v>20.652406985898878</v>
      </c>
      <c r="AT87">
        <f t="shared" si="133"/>
        <v>22.091687202453613</v>
      </c>
      <c r="AU87">
        <f t="shared" si="134"/>
        <v>2.6683809238234653</v>
      </c>
      <c r="AV87">
        <f t="shared" si="135"/>
        <v>0.30924306313333089</v>
      </c>
      <c r="AW87">
        <f t="shared" si="136"/>
        <v>1.0310921376565529</v>
      </c>
      <c r="AX87">
        <f t="shared" si="137"/>
        <v>1.6372887861669123</v>
      </c>
      <c r="AY87">
        <f t="shared" si="138"/>
        <v>0.19635032875666139</v>
      </c>
      <c r="AZ87">
        <f t="shared" si="139"/>
        <v>18.652255777835769</v>
      </c>
      <c r="BA87">
        <f t="shared" si="140"/>
        <v>0.72503421837797943</v>
      </c>
      <c r="BB87">
        <f t="shared" si="141"/>
        <v>47.139438396436809</v>
      </c>
      <c r="BC87">
        <f t="shared" si="142"/>
        <v>367.36573816885158</v>
      </c>
      <c r="BD87">
        <f t="shared" si="143"/>
        <v>2.3321908526284896E-2</v>
      </c>
    </row>
    <row r="88" spans="1:114" x14ac:dyDescent="0.25">
      <c r="A88" s="1">
        <v>64</v>
      </c>
      <c r="B88" s="1" t="s">
        <v>117</v>
      </c>
      <c r="C88" s="1">
        <v>2168.0000086948276</v>
      </c>
      <c r="D88" s="1">
        <v>0</v>
      </c>
      <c r="E88">
        <f t="shared" si="116"/>
        <v>18.204234703349382</v>
      </c>
      <c r="F88">
        <f t="shared" si="117"/>
        <v>0.34695680277033608</v>
      </c>
      <c r="G88">
        <f t="shared" si="118"/>
        <v>272.49083634407191</v>
      </c>
      <c r="H88">
        <f t="shared" si="119"/>
        <v>6.5558107613680559</v>
      </c>
      <c r="I88">
        <f t="shared" si="120"/>
        <v>1.4138755699914722</v>
      </c>
      <c r="J88">
        <f t="shared" si="121"/>
        <v>20.665430068969727</v>
      </c>
      <c r="K88" s="1">
        <v>6</v>
      </c>
      <c r="L88">
        <f t="shared" si="122"/>
        <v>1.4200000166893005</v>
      </c>
      <c r="M88" s="1">
        <v>1</v>
      </c>
      <c r="N88">
        <f t="shared" si="123"/>
        <v>2.8400000333786011</v>
      </c>
      <c r="O88" s="1">
        <v>23.527982711791992</v>
      </c>
      <c r="P88" s="1">
        <v>20.665430068969727</v>
      </c>
      <c r="Q88" s="1">
        <v>25.049882888793945</v>
      </c>
      <c r="R88" s="1">
        <v>400.85531616210937</v>
      </c>
      <c r="S88" s="1">
        <v>376.05068969726562</v>
      </c>
      <c r="T88" s="1">
        <v>7.3230061531066895</v>
      </c>
      <c r="U88" s="1">
        <v>15.071773529052734</v>
      </c>
      <c r="V88" s="1">
        <v>17.211156845092773</v>
      </c>
      <c r="W88" s="1">
        <v>35.4229736328125</v>
      </c>
      <c r="X88" s="1">
        <v>499.97653198242187</v>
      </c>
      <c r="Y88" s="1">
        <v>1499.3963623046875</v>
      </c>
      <c r="Z88" s="1">
        <v>173.52049255371094</v>
      </c>
      <c r="AA88" s="1">
        <v>68.419174194335937</v>
      </c>
      <c r="AB88" s="1">
        <v>-1.0945065021514893</v>
      </c>
      <c r="AC88" s="1">
        <v>0.18670496344566345</v>
      </c>
      <c r="AD88" s="1">
        <v>1</v>
      </c>
      <c r="AE88" s="1">
        <v>-0.21956524252891541</v>
      </c>
      <c r="AF88" s="1">
        <v>2.737391471862793</v>
      </c>
      <c r="AG88" s="1">
        <v>1</v>
      </c>
      <c r="AH88" s="1">
        <v>0</v>
      </c>
      <c r="AI88" s="1">
        <v>0.15999999642372131</v>
      </c>
      <c r="AJ88" s="1">
        <v>111115</v>
      </c>
      <c r="AK88">
        <f t="shared" si="124"/>
        <v>0.83329421997070297</v>
      </c>
      <c r="AL88">
        <f t="shared" si="125"/>
        <v>6.5558107613680559E-3</v>
      </c>
      <c r="AM88">
        <f t="shared" si="126"/>
        <v>293.8154300689697</v>
      </c>
      <c r="AN88">
        <f t="shared" si="127"/>
        <v>296.67798271179197</v>
      </c>
      <c r="AO88">
        <f t="shared" si="128"/>
        <v>239.90341260649075</v>
      </c>
      <c r="AP88">
        <f t="shared" si="129"/>
        <v>-0.20805908440316559</v>
      </c>
      <c r="AQ88">
        <f t="shared" si="130"/>
        <v>2.4450738684933127</v>
      </c>
      <c r="AR88">
        <f t="shared" si="131"/>
        <v>35.736676118720638</v>
      </c>
      <c r="AS88">
        <f t="shared" si="132"/>
        <v>20.664902589667903</v>
      </c>
      <c r="AT88">
        <f t="shared" si="133"/>
        <v>22.096706390380859</v>
      </c>
      <c r="AU88">
        <f t="shared" si="134"/>
        <v>2.6691972709654159</v>
      </c>
      <c r="AV88">
        <f t="shared" si="135"/>
        <v>0.30918439819203064</v>
      </c>
      <c r="AW88">
        <f t="shared" si="136"/>
        <v>1.0311982985018404</v>
      </c>
      <c r="AX88">
        <f t="shared" si="137"/>
        <v>1.6379989724635755</v>
      </c>
      <c r="AY88">
        <f t="shared" si="138"/>
        <v>0.19631248792735331</v>
      </c>
      <c r="AZ88">
        <f t="shared" si="139"/>
        <v>18.643597998185342</v>
      </c>
      <c r="BA88">
        <f t="shared" si="140"/>
        <v>0.72461198399459625</v>
      </c>
      <c r="BB88">
        <f t="shared" si="141"/>
        <v>47.126647827931578</v>
      </c>
      <c r="BC88">
        <f t="shared" si="142"/>
        <v>367.3972683730816</v>
      </c>
      <c r="BD88">
        <f t="shared" si="143"/>
        <v>2.3350869254982559E-2</v>
      </c>
    </row>
    <row r="89" spans="1:114" x14ac:dyDescent="0.25">
      <c r="A89" s="1">
        <v>65</v>
      </c>
      <c r="B89" s="1" t="s">
        <v>117</v>
      </c>
      <c r="C89" s="1">
        <v>2168.5000086836517</v>
      </c>
      <c r="D89" s="1">
        <v>0</v>
      </c>
      <c r="E89">
        <f t="shared" si="116"/>
        <v>18.208912289781459</v>
      </c>
      <c r="F89">
        <f t="shared" si="117"/>
        <v>0.3468183832991778</v>
      </c>
      <c r="G89">
        <f t="shared" si="118"/>
        <v>272.44794512813274</v>
      </c>
      <c r="H89">
        <f t="shared" si="119"/>
        <v>6.5570811206060293</v>
      </c>
      <c r="I89">
        <f t="shared" si="120"/>
        <v>1.4146395034491863</v>
      </c>
      <c r="J89">
        <f t="shared" si="121"/>
        <v>20.670867919921875</v>
      </c>
      <c r="K89" s="1">
        <v>6</v>
      </c>
      <c r="L89">
        <f t="shared" si="122"/>
        <v>1.4200000166893005</v>
      </c>
      <c r="M89" s="1">
        <v>1</v>
      </c>
      <c r="N89">
        <f t="shared" si="123"/>
        <v>2.8400000333786011</v>
      </c>
      <c r="O89" s="1">
        <v>23.531129837036133</v>
      </c>
      <c r="P89" s="1">
        <v>20.670867919921875</v>
      </c>
      <c r="Q89" s="1">
        <v>25.049554824829102</v>
      </c>
      <c r="R89" s="1">
        <v>400.88134765625</v>
      </c>
      <c r="S89" s="1">
        <v>376.07077026367187</v>
      </c>
      <c r="T89" s="1">
        <v>7.3224821090698242</v>
      </c>
      <c r="U89" s="1">
        <v>15.07262134552002</v>
      </c>
      <c r="V89" s="1">
        <v>17.206619262695313</v>
      </c>
      <c r="W89" s="1">
        <v>35.418159484863281</v>
      </c>
      <c r="X89" s="1">
        <v>499.98446655273438</v>
      </c>
      <c r="Y89" s="1">
        <v>1499.3590087890625</v>
      </c>
      <c r="Z89" s="1">
        <v>171.81974792480469</v>
      </c>
      <c r="AA89" s="1">
        <v>68.418998718261719</v>
      </c>
      <c r="AB89" s="1">
        <v>-1.0945065021514893</v>
      </c>
      <c r="AC89" s="1">
        <v>0.18670496344566345</v>
      </c>
      <c r="AD89" s="1">
        <v>1</v>
      </c>
      <c r="AE89" s="1">
        <v>-0.21956524252891541</v>
      </c>
      <c r="AF89" s="1">
        <v>2.737391471862793</v>
      </c>
      <c r="AG89" s="1">
        <v>1</v>
      </c>
      <c r="AH89" s="1">
        <v>0</v>
      </c>
      <c r="AI89" s="1">
        <v>0.15999999642372131</v>
      </c>
      <c r="AJ89" s="1">
        <v>111115</v>
      </c>
      <c r="AK89">
        <f t="shared" si="124"/>
        <v>0.83330744425455716</v>
      </c>
      <c r="AL89">
        <f t="shared" si="125"/>
        <v>6.5570811206060297E-3</v>
      </c>
      <c r="AM89">
        <f t="shared" si="126"/>
        <v>293.82086791992185</v>
      </c>
      <c r="AN89">
        <f t="shared" si="127"/>
        <v>296.68112983703611</v>
      </c>
      <c r="AO89">
        <f t="shared" si="128"/>
        <v>239.89743604412433</v>
      </c>
      <c r="AP89">
        <f t="shared" si="129"/>
        <v>-0.20908265534743392</v>
      </c>
      <c r="AQ89">
        <f t="shared" si="130"/>
        <v>2.4458931639691648</v>
      </c>
      <c r="AR89">
        <f t="shared" si="131"/>
        <v>35.748742451507567</v>
      </c>
      <c r="AS89">
        <f t="shared" si="132"/>
        <v>20.676121105987548</v>
      </c>
      <c r="AT89">
        <f t="shared" si="133"/>
        <v>22.100998878479004</v>
      </c>
      <c r="AU89">
        <f t="shared" si="134"/>
        <v>2.6698955972235274</v>
      </c>
      <c r="AV89">
        <f t="shared" si="135"/>
        <v>0.30907447220440981</v>
      </c>
      <c r="AW89">
        <f t="shared" si="136"/>
        <v>1.0312536605199785</v>
      </c>
      <c r="AX89">
        <f t="shared" si="137"/>
        <v>1.638641936703549</v>
      </c>
      <c r="AY89">
        <f t="shared" si="138"/>
        <v>0.19624158264080033</v>
      </c>
      <c r="AZ89">
        <f t="shared" si="139"/>
        <v>18.640615608514754</v>
      </c>
      <c r="BA89">
        <f t="shared" si="140"/>
        <v>0.72445924190575417</v>
      </c>
      <c r="BB89">
        <f t="shared" si="141"/>
        <v>47.113152758259687</v>
      </c>
      <c r="BC89">
        <f t="shared" si="142"/>
        <v>367.41512543892128</v>
      </c>
      <c r="BD89">
        <f t="shared" si="143"/>
        <v>2.3349045993830187E-2</v>
      </c>
    </row>
    <row r="90" spans="1:114" x14ac:dyDescent="0.25">
      <c r="A90" s="1">
        <v>66</v>
      </c>
      <c r="B90" s="1" t="s">
        <v>118</v>
      </c>
      <c r="C90" s="1">
        <v>2169.0000086724758</v>
      </c>
      <c r="D90" s="1">
        <v>0</v>
      </c>
      <c r="E90">
        <f t="shared" si="116"/>
        <v>18.233034211778836</v>
      </c>
      <c r="F90">
        <f t="shared" si="117"/>
        <v>0.34681462064044843</v>
      </c>
      <c r="G90">
        <f t="shared" si="118"/>
        <v>272.32018671493165</v>
      </c>
      <c r="H90">
        <f t="shared" si="119"/>
        <v>6.5596136738562034</v>
      </c>
      <c r="I90">
        <f t="shared" si="120"/>
        <v>1.415187335379289</v>
      </c>
      <c r="J90">
        <f t="shared" si="121"/>
        <v>20.675243377685547</v>
      </c>
      <c r="K90" s="1">
        <v>6</v>
      </c>
      <c r="L90">
        <f t="shared" si="122"/>
        <v>1.4200000166893005</v>
      </c>
      <c r="M90" s="1">
        <v>1</v>
      </c>
      <c r="N90">
        <f t="shared" si="123"/>
        <v>2.8400000333786011</v>
      </c>
      <c r="O90" s="1">
        <v>23.534927368164063</v>
      </c>
      <c r="P90" s="1">
        <v>20.675243377685547</v>
      </c>
      <c r="Q90" s="1">
        <v>25.049240112304688</v>
      </c>
      <c r="R90" s="1">
        <v>400.91000366210937</v>
      </c>
      <c r="S90" s="1">
        <v>376.0689697265625</v>
      </c>
      <c r="T90" s="1">
        <v>7.3210558891296387</v>
      </c>
      <c r="U90" s="1">
        <v>15.074294090270996</v>
      </c>
      <c r="V90" s="1">
        <v>17.19927978515625</v>
      </c>
      <c r="W90" s="1">
        <v>35.413883209228516</v>
      </c>
      <c r="X90" s="1">
        <v>499.976806640625</v>
      </c>
      <c r="Y90" s="1">
        <v>1499.3319091796875</v>
      </c>
      <c r="Z90" s="1">
        <v>170.08903503417969</v>
      </c>
      <c r="AA90" s="1">
        <v>68.418807983398437</v>
      </c>
      <c r="AB90" s="1">
        <v>-1.0945065021514893</v>
      </c>
      <c r="AC90" s="1">
        <v>0.18670496344566345</v>
      </c>
      <c r="AD90" s="1">
        <v>1</v>
      </c>
      <c r="AE90" s="1">
        <v>-0.21956524252891541</v>
      </c>
      <c r="AF90" s="1">
        <v>2.737391471862793</v>
      </c>
      <c r="AG90" s="1">
        <v>1</v>
      </c>
      <c r="AH90" s="1">
        <v>0</v>
      </c>
      <c r="AI90" s="1">
        <v>0.15999999642372131</v>
      </c>
      <c r="AJ90" s="1">
        <v>111115</v>
      </c>
      <c r="AK90">
        <f t="shared" si="124"/>
        <v>0.83329467773437493</v>
      </c>
      <c r="AL90">
        <f t="shared" si="125"/>
        <v>6.5596136738562032E-3</v>
      </c>
      <c r="AM90">
        <f t="shared" si="126"/>
        <v>293.82524337768552</v>
      </c>
      <c r="AN90">
        <f t="shared" si="127"/>
        <v>296.68492736816404</v>
      </c>
      <c r="AO90">
        <f t="shared" si="128"/>
        <v>239.89310010672125</v>
      </c>
      <c r="AP90">
        <f t="shared" si="129"/>
        <v>-0.21052467136801759</v>
      </c>
      <c r="AQ90">
        <f t="shared" si="130"/>
        <v>2.4465525682268181</v>
      </c>
      <c r="AR90">
        <f t="shared" si="131"/>
        <v>35.758479873260356</v>
      </c>
      <c r="AS90">
        <f t="shared" si="132"/>
        <v>20.68418578298936</v>
      </c>
      <c r="AT90">
        <f t="shared" si="133"/>
        <v>22.105085372924805</v>
      </c>
      <c r="AU90">
        <f t="shared" si="134"/>
        <v>2.6705605598431541</v>
      </c>
      <c r="AV90">
        <f t="shared" si="135"/>
        <v>0.30907148395118827</v>
      </c>
      <c r="AW90">
        <f t="shared" si="136"/>
        <v>1.0313652328475291</v>
      </c>
      <c r="AX90">
        <f t="shared" si="137"/>
        <v>1.639195326995625</v>
      </c>
      <c r="AY90">
        <f t="shared" si="138"/>
        <v>0.19623965514644409</v>
      </c>
      <c r="AZ90">
        <f t="shared" si="139"/>
        <v>18.631822564852119</v>
      </c>
      <c r="BA90">
        <f t="shared" si="140"/>
        <v>0.72412298976151646</v>
      </c>
      <c r="BB90">
        <f t="shared" si="141"/>
        <v>47.106559555356768</v>
      </c>
      <c r="BC90">
        <f t="shared" si="142"/>
        <v>367.4018584953634</v>
      </c>
      <c r="BD90">
        <f t="shared" si="143"/>
        <v>2.3377549462854894E-2</v>
      </c>
    </row>
    <row r="91" spans="1:114" x14ac:dyDescent="0.25">
      <c r="A91" s="1">
        <v>67</v>
      </c>
      <c r="B91" s="1" t="s">
        <v>118</v>
      </c>
      <c r="C91" s="1">
        <v>2169.5000086612999</v>
      </c>
      <c r="D91" s="1">
        <v>0</v>
      </c>
      <c r="E91">
        <f t="shared" si="116"/>
        <v>18.232071261870285</v>
      </c>
      <c r="F91">
        <f t="shared" si="117"/>
        <v>0.34672207042307418</v>
      </c>
      <c r="G91">
        <f t="shared" si="118"/>
        <v>272.30409247031326</v>
      </c>
      <c r="H91">
        <f t="shared" si="119"/>
        <v>6.5607277596422975</v>
      </c>
      <c r="I91">
        <f t="shared" si="120"/>
        <v>1.4157647112614848</v>
      </c>
      <c r="J91">
        <f t="shared" si="121"/>
        <v>20.679336547851563</v>
      </c>
      <c r="K91" s="1">
        <v>6</v>
      </c>
      <c r="L91">
        <f t="shared" si="122"/>
        <v>1.4200000166893005</v>
      </c>
      <c r="M91" s="1">
        <v>1</v>
      </c>
      <c r="N91">
        <f t="shared" si="123"/>
        <v>2.8400000333786011</v>
      </c>
      <c r="O91" s="1">
        <v>23.537696838378906</v>
      </c>
      <c r="P91" s="1">
        <v>20.679336547851563</v>
      </c>
      <c r="Q91" s="1">
        <v>25.048133850097656</v>
      </c>
      <c r="R91" s="1">
        <v>400.91580200195313</v>
      </c>
      <c r="S91" s="1">
        <v>376.07470703125</v>
      </c>
      <c r="T91" s="1">
        <v>7.320037841796875</v>
      </c>
      <c r="U91" s="1">
        <v>15.074797630310059</v>
      </c>
      <c r="V91" s="1">
        <v>17.194103240966797</v>
      </c>
      <c r="W91" s="1">
        <v>35.409328460693359</v>
      </c>
      <c r="X91" s="1">
        <v>499.96334838867187</v>
      </c>
      <c r="Y91" s="1">
        <v>1499.26025390625</v>
      </c>
      <c r="Z91" s="1">
        <v>168.56903076171875</v>
      </c>
      <c r="AA91" s="1">
        <v>68.419151306152344</v>
      </c>
      <c r="AB91" s="1">
        <v>-1.0945065021514893</v>
      </c>
      <c r="AC91" s="1">
        <v>0.18670496344566345</v>
      </c>
      <c r="AD91" s="1">
        <v>1</v>
      </c>
      <c r="AE91" s="1">
        <v>-0.21956524252891541</v>
      </c>
      <c r="AF91" s="1">
        <v>2.737391471862793</v>
      </c>
      <c r="AG91" s="1">
        <v>1</v>
      </c>
      <c r="AH91" s="1">
        <v>0</v>
      </c>
      <c r="AI91" s="1">
        <v>0.15999999642372131</v>
      </c>
      <c r="AJ91" s="1">
        <v>111115</v>
      </c>
      <c r="AK91">
        <f t="shared" si="124"/>
        <v>0.83327224731445293</v>
      </c>
      <c r="AL91">
        <f t="shared" si="125"/>
        <v>6.5607277596422976E-3</v>
      </c>
      <c r="AM91">
        <f t="shared" si="126"/>
        <v>293.82933654785154</v>
      </c>
      <c r="AN91">
        <f t="shared" si="127"/>
        <v>296.68769683837888</v>
      </c>
      <c r="AO91">
        <f t="shared" si="128"/>
        <v>239.88163526322751</v>
      </c>
      <c r="AP91">
        <f t="shared" si="129"/>
        <v>-0.21140738932833877</v>
      </c>
      <c r="AQ91">
        <f t="shared" si="130"/>
        <v>2.4471695712392956</v>
      </c>
      <c r="AR91">
        <f t="shared" si="131"/>
        <v>35.767318426518436</v>
      </c>
      <c r="AS91">
        <f t="shared" si="132"/>
        <v>20.692520796208377</v>
      </c>
      <c r="AT91">
        <f t="shared" si="133"/>
        <v>22.108516693115234</v>
      </c>
      <c r="AU91">
        <f t="shared" si="134"/>
        <v>2.6711190231385831</v>
      </c>
      <c r="AV91">
        <f t="shared" si="135"/>
        <v>0.30899797958532949</v>
      </c>
      <c r="AW91">
        <f t="shared" si="136"/>
        <v>1.0314048599778107</v>
      </c>
      <c r="AX91">
        <f t="shared" si="137"/>
        <v>1.6397141631607723</v>
      </c>
      <c r="AY91">
        <f t="shared" si="138"/>
        <v>0.19619224326981013</v>
      </c>
      <c r="AZ91">
        <f t="shared" si="139"/>
        <v>18.630814904010862</v>
      </c>
      <c r="BA91">
        <f t="shared" si="140"/>
        <v>0.72406914737737493</v>
      </c>
      <c r="BB91">
        <f t="shared" si="141"/>
        <v>47.096531270266908</v>
      </c>
      <c r="BC91">
        <f t="shared" si="142"/>
        <v>367.40805354031897</v>
      </c>
      <c r="BD91">
        <f t="shared" si="143"/>
        <v>2.3370944268432576E-2</v>
      </c>
    </row>
    <row r="92" spans="1:114" x14ac:dyDescent="0.25">
      <c r="A92" s="1">
        <v>68</v>
      </c>
      <c r="B92" s="1" t="s">
        <v>119</v>
      </c>
      <c r="C92" s="1">
        <v>2170.0000086501241</v>
      </c>
      <c r="D92" s="1">
        <v>0</v>
      </c>
      <c r="E92">
        <f t="shared" si="116"/>
        <v>18.219970835629308</v>
      </c>
      <c r="F92">
        <f t="shared" si="117"/>
        <v>0.34666727397187636</v>
      </c>
      <c r="G92">
        <f t="shared" si="118"/>
        <v>272.32315188672794</v>
      </c>
      <c r="H92">
        <f t="shared" si="119"/>
        <v>6.5625799013352841</v>
      </c>
      <c r="I92">
        <f t="shared" si="120"/>
        <v>1.4163566227326725</v>
      </c>
      <c r="J92">
        <f t="shared" si="121"/>
        <v>20.683567047119141</v>
      </c>
      <c r="K92" s="1">
        <v>6</v>
      </c>
      <c r="L92">
        <f t="shared" si="122"/>
        <v>1.4200000166893005</v>
      </c>
      <c r="M92" s="1">
        <v>1</v>
      </c>
      <c r="N92">
        <f t="shared" si="123"/>
        <v>2.8400000333786011</v>
      </c>
      <c r="O92" s="1">
        <v>23.539724349975586</v>
      </c>
      <c r="P92" s="1">
        <v>20.683567047119141</v>
      </c>
      <c r="Q92" s="1">
        <v>25.047563552856445</v>
      </c>
      <c r="R92" s="1">
        <v>400.87820434570312</v>
      </c>
      <c r="S92" s="1">
        <v>376.04989624023438</v>
      </c>
      <c r="T92" s="1">
        <v>7.318183422088623</v>
      </c>
      <c r="U92" s="1">
        <v>15.075469017028809</v>
      </c>
      <c r="V92" s="1">
        <v>17.187646865844727</v>
      </c>
      <c r="W92" s="1">
        <v>35.406578063964844</v>
      </c>
      <c r="X92" s="1">
        <v>499.94131469726562</v>
      </c>
      <c r="Y92" s="1">
        <v>1499.2900390625</v>
      </c>
      <c r="Z92" s="1">
        <v>167.03727722167969</v>
      </c>
      <c r="AA92" s="1">
        <v>68.419151306152344</v>
      </c>
      <c r="AB92" s="1">
        <v>-1.0945065021514893</v>
      </c>
      <c r="AC92" s="1">
        <v>0.18670496344566345</v>
      </c>
      <c r="AD92" s="1">
        <v>1</v>
      </c>
      <c r="AE92" s="1">
        <v>-0.21956524252891541</v>
      </c>
      <c r="AF92" s="1">
        <v>2.737391471862793</v>
      </c>
      <c r="AG92" s="1">
        <v>1</v>
      </c>
      <c r="AH92" s="1">
        <v>0</v>
      </c>
      <c r="AI92" s="1">
        <v>0.15999999642372131</v>
      </c>
      <c r="AJ92" s="1">
        <v>111115</v>
      </c>
      <c r="AK92">
        <f t="shared" si="124"/>
        <v>0.83323552449544258</v>
      </c>
      <c r="AL92">
        <f t="shared" si="125"/>
        <v>6.562579901335284E-3</v>
      </c>
      <c r="AM92">
        <f t="shared" si="126"/>
        <v>293.83356704711912</v>
      </c>
      <c r="AN92">
        <f t="shared" si="127"/>
        <v>296.68972434997556</v>
      </c>
      <c r="AO92">
        <f t="shared" si="128"/>
        <v>239.88640088812099</v>
      </c>
      <c r="AP92">
        <f t="shared" si="129"/>
        <v>-0.21260190408137508</v>
      </c>
      <c r="AQ92">
        <f t="shared" si="130"/>
        <v>2.4478074184199783</v>
      </c>
      <c r="AR92">
        <f t="shared" si="131"/>
        <v>35.776641067453113</v>
      </c>
      <c r="AS92">
        <f t="shared" si="132"/>
        <v>20.701172050424304</v>
      </c>
      <c r="AT92">
        <f t="shared" si="133"/>
        <v>22.111645698547363</v>
      </c>
      <c r="AU92">
        <f t="shared" si="134"/>
        <v>2.6716283724039691</v>
      </c>
      <c r="AV92">
        <f t="shared" si="135"/>
        <v>0.30895445764935509</v>
      </c>
      <c r="AW92">
        <f t="shared" si="136"/>
        <v>1.0314507956873058</v>
      </c>
      <c r="AX92">
        <f t="shared" si="137"/>
        <v>1.6401775767166633</v>
      </c>
      <c r="AY92">
        <f t="shared" si="138"/>
        <v>0.19616417086597032</v>
      </c>
      <c r="AZ92">
        <f t="shared" si="139"/>
        <v>18.632118933106348</v>
      </c>
      <c r="BA92">
        <f t="shared" si="140"/>
        <v>0.72416760278204673</v>
      </c>
      <c r="BB92">
        <f t="shared" si="141"/>
        <v>47.087023213697243</v>
      </c>
      <c r="BC92">
        <f t="shared" si="142"/>
        <v>367.38899471241365</v>
      </c>
      <c r="BD92">
        <f t="shared" si="143"/>
        <v>2.3351929481767238E-2</v>
      </c>
    </row>
    <row r="93" spans="1:114" x14ac:dyDescent="0.25">
      <c r="A93" s="1">
        <v>69</v>
      </c>
      <c r="B93" s="1" t="s">
        <v>119</v>
      </c>
      <c r="C93" s="1">
        <v>2170.5000086389482</v>
      </c>
      <c r="D93" s="1">
        <v>0</v>
      </c>
      <c r="E93">
        <f t="shared" si="116"/>
        <v>18.224112249847082</v>
      </c>
      <c r="F93">
        <f t="shared" si="117"/>
        <v>0.34665575995283632</v>
      </c>
      <c r="G93">
        <f t="shared" si="118"/>
        <v>272.27922863445229</v>
      </c>
      <c r="H93">
        <f t="shared" si="119"/>
        <v>6.565298402075479</v>
      </c>
      <c r="I93">
        <f t="shared" si="120"/>
        <v>1.4169614562083281</v>
      </c>
      <c r="J93">
        <f t="shared" si="121"/>
        <v>20.688756942749023</v>
      </c>
      <c r="K93" s="1">
        <v>6</v>
      </c>
      <c r="L93">
        <f t="shared" si="122"/>
        <v>1.4200000166893005</v>
      </c>
      <c r="M93" s="1">
        <v>1</v>
      </c>
      <c r="N93">
        <f t="shared" si="123"/>
        <v>2.8400000333786011</v>
      </c>
      <c r="O93" s="1">
        <v>23.543577194213867</v>
      </c>
      <c r="P93" s="1">
        <v>20.688756942749023</v>
      </c>
      <c r="Q93" s="1">
        <v>25.047685623168945</v>
      </c>
      <c r="R93" s="1">
        <v>400.86776733398437</v>
      </c>
      <c r="S93" s="1">
        <v>376.03369140625</v>
      </c>
      <c r="T93" s="1">
        <v>7.3178267478942871</v>
      </c>
      <c r="U93" s="1">
        <v>15.07820987701416</v>
      </c>
      <c r="V93" s="1">
        <v>17.182657241821289</v>
      </c>
      <c r="W93" s="1">
        <v>35.404460906982422</v>
      </c>
      <c r="X93" s="1">
        <v>499.9473876953125</v>
      </c>
      <c r="Y93" s="1">
        <v>1499.4306640625</v>
      </c>
      <c r="Z93" s="1">
        <v>165.703125</v>
      </c>
      <c r="AA93" s="1">
        <v>68.418510437011719</v>
      </c>
      <c r="AB93" s="1">
        <v>-1.0945065021514893</v>
      </c>
      <c r="AC93" s="1">
        <v>0.18670496344566345</v>
      </c>
      <c r="AD93" s="1">
        <v>1</v>
      </c>
      <c r="AE93" s="1">
        <v>-0.21956524252891541</v>
      </c>
      <c r="AF93" s="1">
        <v>2.737391471862793</v>
      </c>
      <c r="AG93" s="1">
        <v>1</v>
      </c>
      <c r="AH93" s="1">
        <v>0</v>
      </c>
      <c r="AI93" s="1">
        <v>0.15999999642372131</v>
      </c>
      <c r="AJ93" s="1">
        <v>111115</v>
      </c>
      <c r="AK93">
        <f t="shared" si="124"/>
        <v>0.8332456461588541</v>
      </c>
      <c r="AL93">
        <f t="shared" si="125"/>
        <v>6.5652984020754786E-3</v>
      </c>
      <c r="AM93">
        <f t="shared" si="126"/>
        <v>293.838756942749</v>
      </c>
      <c r="AN93">
        <f t="shared" si="127"/>
        <v>296.69357719421384</v>
      </c>
      <c r="AO93">
        <f t="shared" si="128"/>
        <v>239.90890088761807</v>
      </c>
      <c r="AP93">
        <f t="shared" si="129"/>
        <v>-0.21392029120098524</v>
      </c>
      <c r="AQ93">
        <f t="shared" si="130"/>
        <v>2.4485901160502745</v>
      </c>
      <c r="AR93">
        <f t="shared" si="131"/>
        <v>35.788416035519006</v>
      </c>
      <c r="AS93">
        <f t="shared" si="132"/>
        <v>20.710206158504846</v>
      </c>
      <c r="AT93">
        <f t="shared" si="133"/>
        <v>22.116167068481445</v>
      </c>
      <c r="AU93">
        <f t="shared" si="134"/>
        <v>2.6723645252737285</v>
      </c>
      <c r="AV93">
        <f t="shared" si="135"/>
        <v>0.30894531247998624</v>
      </c>
      <c r="AW93">
        <f t="shared" si="136"/>
        <v>1.0316286598419464</v>
      </c>
      <c r="AX93">
        <f t="shared" si="137"/>
        <v>1.6407358654317821</v>
      </c>
      <c r="AY93">
        <f t="shared" si="138"/>
        <v>0.19615827208902717</v>
      </c>
      <c r="AZ93">
        <f t="shared" si="139"/>
        <v>18.628939246107773</v>
      </c>
      <c r="BA93">
        <f t="shared" si="140"/>
        <v>0.72408200344020235</v>
      </c>
      <c r="BB93">
        <f t="shared" si="141"/>
        <v>47.080763206423292</v>
      </c>
      <c r="BC93">
        <f t="shared" si="142"/>
        <v>367.37082124845455</v>
      </c>
      <c r="BD93">
        <f t="shared" si="143"/>
        <v>2.3355287460406549E-2</v>
      </c>
    </row>
    <row r="94" spans="1:114" x14ac:dyDescent="0.25">
      <c r="A94" s="1">
        <v>70</v>
      </c>
      <c r="B94" s="1" t="s">
        <v>120</v>
      </c>
      <c r="C94" s="1">
        <v>2171.0000086277723</v>
      </c>
      <c r="D94" s="1">
        <v>0</v>
      </c>
      <c r="E94">
        <f t="shared" si="116"/>
        <v>18.211994434022518</v>
      </c>
      <c r="F94">
        <f t="shared" si="117"/>
        <v>0.34654181801734407</v>
      </c>
      <c r="G94">
        <f t="shared" si="118"/>
        <v>272.32515065055196</v>
      </c>
      <c r="H94">
        <f t="shared" si="119"/>
        <v>6.5675132959128701</v>
      </c>
      <c r="I94">
        <f t="shared" si="120"/>
        <v>1.417847704469605</v>
      </c>
      <c r="J94">
        <f t="shared" si="121"/>
        <v>20.695486068725586</v>
      </c>
      <c r="K94" s="1">
        <v>6</v>
      </c>
      <c r="L94">
        <f t="shared" si="122"/>
        <v>1.4200000166893005</v>
      </c>
      <c r="M94" s="1">
        <v>1</v>
      </c>
      <c r="N94">
        <f t="shared" si="123"/>
        <v>2.8400000333786011</v>
      </c>
      <c r="O94" s="1">
        <v>23.547225952148437</v>
      </c>
      <c r="P94" s="1">
        <v>20.695486068725586</v>
      </c>
      <c r="Q94" s="1">
        <v>25.047815322875977</v>
      </c>
      <c r="R94" s="1">
        <v>400.87445068359375</v>
      </c>
      <c r="S94" s="1">
        <v>376.053466796875</v>
      </c>
      <c r="T94" s="1">
        <v>7.316962718963623</v>
      </c>
      <c r="U94" s="1">
        <v>15.080041885375977</v>
      </c>
      <c r="V94" s="1">
        <v>17.176910400390625</v>
      </c>
      <c r="W94" s="1">
        <v>35.401100158691406</v>
      </c>
      <c r="X94" s="1">
        <v>499.94143676757812</v>
      </c>
      <c r="Y94" s="1">
        <v>1499.3795166015625</v>
      </c>
      <c r="Z94" s="1">
        <v>164.46612548828125</v>
      </c>
      <c r="AA94" s="1">
        <v>68.418746948242188</v>
      </c>
      <c r="AB94" s="1">
        <v>-1.0945065021514893</v>
      </c>
      <c r="AC94" s="1">
        <v>0.18670496344566345</v>
      </c>
      <c r="AD94" s="1">
        <v>1</v>
      </c>
      <c r="AE94" s="1">
        <v>-0.21956524252891541</v>
      </c>
      <c r="AF94" s="1">
        <v>2.737391471862793</v>
      </c>
      <c r="AG94" s="1">
        <v>1</v>
      </c>
      <c r="AH94" s="1">
        <v>0</v>
      </c>
      <c r="AI94" s="1">
        <v>0.15999999642372131</v>
      </c>
      <c r="AJ94" s="1">
        <v>111115</v>
      </c>
      <c r="AK94">
        <f t="shared" si="124"/>
        <v>0.83323572794596346</v>
      </c>
      <c r="AL94">
        <f t="shared" si="125"/>
        <v>6.5675132959128702E-3</v>
      </c>
      <c r="AM94">
        <f t="shared" si="126"/>
        <v>293.84548606872556</v>
      </c>
      <c r="AN94">
        <f t="shared" si="127"/>
        <v>296.69722595214841</v>
      </c>
      <c r="AO94">
        <f t="shared" si="128"/>
        <v>239.90071729405099</v>
      </c>
      <c r="AP94">
        <f t="shared" si="129"/>
        <v>-0.21556711808461923</v>
      </c>
      <c r="AQ94">
        <f t="shared" si="130"/>
        <v>2.4496052741940368</v>
      </c>
      <c r="AR94">
        <f t="shared" si="131"/>
        <v>35.803129748154092</v>
      </c>
      <c r="AS94">
        <f t="shared" si="132"/>
        <v>20.723087862778115</v>
      </c>
      <c r="AT94">
        <f t="shared" si="133"/>
        <v>22.121356010437012</v>
      </c>
      <c r="AU94">
        <f t="shared" si="134"/>
        <v>2.6732095885569191</v>
      </c>
      <c r="AV94">
        <f t="shared" si="135"/>
        <v>0.30885480895384881</v>
      </c>
      <c r="AW94">
        <f t="shared" si="136"/>
        <v>1.0317575697244319</v>
      </c>
      <c r="AX94">
        <f t="shared" si="137"/>
        <v>1.6414520188324873</v>
      </c>
      <c r="AY94">
        <f t="shared" si="138"/>
        <v>0.19609989620157689</v>
      </c>
      <c r="AZ94">
        <f t="shared" si="139"/>
        <v>18.632145570002045</v>
      </c>
      <c r="BA94">
        <f t="shared" si="140"/>
        <v>0.72416604205286639</v>
      </c>
      <c r="BB94">
        <f t="shared" si="141"/>
        <v>47.067266878707493</v>
      </c>
      <c r="BC94">
        <f t="shared" si="142"/>
        <v>367.3963568683651</v>
      </c>
      <c r="BD94">
        <f t="shared" si="143"/>
        <v>2.3331445355806741E-2</v>
      </c>
    </row>
    <row r="95" spans="1:114" x14ac:dyDescent="0.25">
      <c r="A95" s="1">
        <v>71</v>
      </c>
      <c r="B95" s="1" t="s">
        <v>120</v>
      </c>
      <c r="C95" s="1">
        <v>2171.5000086165965</v>
      </c>
      <c r="D95" s="1">
        <v>0</v>
      </c>
      <c r="E95">
        <f t="shared" si="116"/>
        <v>18.202405422917163</v>
      </c>
      <c r="F95">
        <f t="shared" si="117"/>
        <v>0.34650179968612815</v>
      </c>
      <c r="G95">
        <f t="shared" si="118"/>
        <v>272.33341032973453</v>
      </c>
      <c r="H95">
        <f t="shared" si="119"/>
        <v>6.57002559621702</v>
      </c>
      <c r="I95">
        <f t="shared" si="120"/>
        <v>1.4185274771854877</v>
      </c>
      <c r="J95">
        <f t="shared" si="121"/>
        <v>20.700973510742188</v>
      </c>
      <c r="K95" s="1">
        <v>6</v>
      </c>
      <c r="L95">
        <f t="shared" si="122"/>
        <v>1.4200000166893005</v>
      </c>
      <c r="M95" s="1">
        <v>1</v>
      </c>
      <c r="N95">
        <f t="shared" si="123"/>
        <v>2.8400000333786011</v>
      </c>
      <c r="O95" s="1">
        <v>23.550592422485352</v>
      </c>
      <c r="P95" s="1">
        <v>20.700973510742188</v>
      </c>
      <c r="Q95" s="1">
        <v>25.046604156494141</v>
      </c>
      <c r="R95" s="1">
        <v>400.83773803710937</v>
      </c>
      <c r="S95" s="1">
        <v>376.02752685546875</v>
      </c>
      <c r="T95" s="1">
        <v>7.3162202835083008</v>
      </c>
      <c r="U95" s="1">
        <v>15.082191467285156</v>
      </c>
      <c r="V95" s="1">
        <v>17.17170524597168</v>
      </c>
      <c r="W95" s="1">
        <v>35.399005889892578</v>
      </c>
      <c r="X95" s="1">
        <v>499.94534301757813</v>
      </c>
      <c r="Y95" s="1">
        <v>1499.3221435546875</v>
      </c>
      <c r="Z95" s="1">
        <v>163.41716003417969</v>
      </c>
      <c r="AA95" s="1">
        <v>68.418830871582031</v>
      </c>
      <c r="AB95" s="1">
        <v>-1.0945065021514893</v>
      </c>
      <c r="AC95" s="1">
        <v>0.18670496344566345</v>
      </c>
      <c r="AD95" s="1">
        <v>1</v>
      </c>
      <c r="AE95" s="1">
        <v>-0.21956524252891541</v>
      </c>
      <c r="AF95" s="1">
        <v>2.737391471862793</v>
      </c>
      <c r="AG95" s="1">
        <v>1</v>
      </c>
      <c r="AH95" s="1">
        <v>0</v>
      </c>
      <c r="AI95" s="1">
        <v>0.15999999642372131</v>
      </c>
      <c r="AJ95" s="1">
        <v>111115</v>
      </c>
      <c r="AK95">
        <f t="shared" si="124"/>
        <v>0.83324223836263012</v>
      </c>
      <c r="AL95">
        <f t="shared" si="125"/>
        <v>6.5700255962170204E-3</v>
      </c>
      <c r="AM95">
        <f t="shared" si="126"/>
        <v>293.85097351074216</v>
      </c>
      <c r="AN95">
        <f t="shared" si="127"/>
        <v>296.70059242248533</v>
      </c>
      <c r="AO95">
        <f t="shared" si="128"/>
        <v>239.89153760675617</v>
      </c>
      <c r="AP95">
        <f t="shared" si="129"/>
        <v>-0.21725855135155001</v>
      </c>
      <c r="AQ95">
        <f t="shared" si="130"/>
        <v>2.4504333843584885</v>
      </c>
      <c r="AR95">
        <f t="shared" si="131"/>
        <v>35.815189373197597</v>
      </c>
      <c r="AS95">
        <f t="shared" si="132"/>
        <v>20.732997905912441</v>
      </c>
      <c r="AT95">
        <f t="shared" si="133"/>
        <v>22.12578296661377</v>
      </c>
      <c r="AU95">
        <f t="shared" si="134"/>
        <v>2.6739307408637591</v>
      </c>
      <c r="AV95">
        <f t="shared" si="135"/>
        <v>0.3088230210518631</v>
      </c>
      <c r="AW95">
        <f t="shared" si="136"/>
        <v>1.0319059071730008</v>
      </c>
      <c r="AX95">
        <f t="shared" si="137"/>
        <v>1.6420248336907584</v>
      </c>
      <c r="AY95">
        <f t="shared" si="138"/>
        <v>0.19607939274277178</v>
      </c>
      <c r="AZ95">
        <f t="shared" si="139"/>
        <v>18.632733542031261</v>
      </c>
      <c r="BA95">
        <f t="shared" si="140"/>
        <v>0.72423796365953164</v>
      </c>
      <c r="BB95">
        <f t="shared" si="141"/>
        <v>47.058734905407505</v>
      </c>
      <c r="BC95">
        <f t="shared" si="142"/>
        <v>367.37497508359263</v>
      </c>
      <c r="BD95">
        <f t="shared" si="143"/>
        <v>2.331629069843159E-2</v>
      </c>
    </row>
    <row r="96" spans="1:114" x14ac:dyDescent="0.25">
      <c r="A96" s="1">
        <v>72</v>
      </c>
      <c r="B96" s="1" t="s">
        <v>121</v>
      </c>
      <c r="C96" s="1">
        <v>2172.0000086054206</v>
      </c>
      <c r="D96" s="1">
        <v>0</v>
      </c>
      <c r="E96">
        <f t="shared" si="116"/>
        <v>18.185978854208933</v>
      </c>
      <c r="F96">
        <f t="shared" si="117"/>
        <v>0.34631289385093655</v>
      </c>
      <c r="G96">
        <f t="shared" si="118"/>
        <v>272.32943827431592</v>
      </c>
      <c r="H96">
        <f t="shared" si="119"/>
        <v>6.5711352679341051</v>
      </c>
      <c r="I96">
        <f t="shared" si="120"/>
        <v>1.4194361131653579</v>
      </c>
      <c r="J96">
        <f t="shared" si="121"/>
        <v>20.707544326782227</v>
      </c>
      <c r="K96" s="1">
        <v>6</v>
      </c>
      <c r="L96">
        <f t="shared" si="122"/>
        <v>1.4200000166893005</v>
      </c>
      <c r="M96" s="1">
        <v>1</v>
      </c>
      <c r="N96">
        <f t="shared" si="123"/>
        <v>2.8400000333786011</v>
      </c>
      <c r="O96" s="1">
        <v>23.554170608520508</v>
      </c>
      <c r="P96" s="1">
        <v>20.707544326782227</v>
      </c>
      <c r="Q96" s="1">
        <v>25.046377182006836</v>
      </c>
      <c r="R96" s="1">
        <v>400.78366088867187</v>
      </c>
      <c r="S96" s="1">
        <v>375.99212646484375</v>
      </c>
      <c r="T96" s="1">
        <v>7.315976619720459</v>
      </c>
      <c r="U96" s="1">
        <v>15.083504676818848</v>
      </c>
      <c r="V96" s="1">
        <v>17.167320251464844</v>
      </c>
      <c r="W96" s="1">
        <v>35.394229888916016</v>
      </c>
      <c r="X96" s="1">
        <v>499.92889404296875</v>
      </c>
      <c r="Y96" s="1">
        <v>1499.3052978515625</v>
      </c>
      <c r="Z96" s="1">
        <v>162.53800964355469</v>
      </c>
      <c r="AA96" s="1">
        <v>68.41839599609375</v>
      </c>
      <c r="AB96" s="1">
        <v>-1.0945065021514893</v>
      </c>
      <c r="AC96" s="1">
        <v>0.18670496344566345</v>
      </c>
      <c r="AD96" s="1">
        <v>1</v>
      </c>
      <c r="AE96" s="1">
        <v>-0.21956524252891541</v>
      </c>
      <c r="AF96" s="1">
        <v>2.737391471862793</v>
      </c>
      <c r="AG96" s="1">
        <v>1</v>
      </c>
      <c r="AH96" s="1">
        <v>0</v>
      </c>
      <c r="AI96" s="1">
        <v>0.15999999642372131</v>
      </c>
      <c r="AJ96" s="1">
        <v>111115</v>
      </c>
      <c r="AK96">
        <f t="shared" si="124"/>
        <v>0.83321482340494779</v>
      </c>
      <c r="AL96">
        <f t="shared" si="125"/>
        <v>6.5711352679341051E-3</v>
      </c>
      <c r="AM96">
        <f t="shared" si="126"/>
        <v>293.8575443267822</v>
      </c>
      <c r="AN96">
        <f t="shared" si="127"/>
        <v>296.70417060852049</v>
      </c>
      <c r="AO96">
        <f t="shared" si="128"/>
        <v>239.88884229431642</v>
      </c>
      <c r="AP96">
        <f t="shared" si="129"/>
        <v>-0.21824810728841332</v>
      </c>
      <c r="AQ96">
        <f t="shared" si="130"/>
        <v>2.4514253091528819</v>
      </c>
      <c r="AR96">
        <f t="shared" si="131"/>
        <v>35.829914944115941</v>
      </c>
      <c r="AS96">
        <f t="shared" si="132"/>
        <v>20.746410267297094</v>
      </c>
      <c r="AT96">
        <f t="shared" si="133"/>
        <v>22.130857467651367</v>
      </c>
      <c r="AU96">
        <f t="shared" si="134"/>
        <v>2.6747575878450274</v>
      </c>
      <c r="AV96">
        <f t="shared" si="135"/>
        <v>0.30867295603362677</v>
      </c>
      <c r="AW96">
        <f t="shared" si="136"/>
        <v>1.031989195987524</v>
      </c>
      <c r="AX96">
        <f t="shared" si="137"/>
        <v>1.6427683918575033</v>
      </c>
      <c r="AY96">
        <f t="shared" si="138"/>
        <v>0.19598260047413255</v>
      </c>
      <c r="AZ96">
        <f t="shared" si="139"/>
        <v>18.632343349245915</v>
      </c>
      <c r="BA96">
        <f t="shared" si="140"/>
        <v>0.72429558787524084</v>
      </c>
      <c r="BB96">
        <f t="shared" si="141"/>
        <v>47.042683664072207</v>
      </c>
      <c r="BC96">
        <f t="shared" si="142"/>
        <v>367.34738309701538</v>
      </c>
      <c r="BD96">
        <f t="shared" si="143"/>
        <v>2.3289052535161725E-2</v>
      </c>
    </row>
    <row r="97" spans="1:114" x14ac:dyDescent="0.25">
      <c r="A97" s="1">
        <v>73</v>
      </c>
      <c r="B97" s="1" t="s">
        <v>121</v>
      </c>
      <c r="C97" s="1">
        <v>2172.5000085942447</v>
      </c>
      <c r="D97" s="1">
        <v>0</v>
      </c>
      <c r="E97">
        <f t="shared" si="116"/>
        <v>18.149868608364383</v>
      </c>
      <c r="F97">
        <f t="shared" si="117"/>
        <v>0.34606528440595169</v>
      </c>
      <c r="G97">
        <f t="shared" si="118"/>
        <v>272.45321145104054</v>
      </c>
      <c r="H97">
        <f t="shared" si="119"/>
        <v>6.5717728892836398</v>
      </c>
      <c r="I97">
        <f t="shared" si="120"/>
        <v>1.4204717986502238</v>
      </c>
      <c r="J97">
        <f t="shared" si="121"/>
        <v>20.714422225952148</v>
      </c>
      <c r="K97" s="1">
        <v>6</v>
      </c>
      <c r="L97">
        <f t="shared" si="122"/>
        <v>1.4200000166893005</v>
      </c>
      <c r="M97" s="1">
        <v>1</v>
      </c>
      <c r="N97">
        <f t="shared" si="123"/>
        <v>2.8400000333786011</v>
      </c>
      <c r="O97" s="1">
        <v>23.557703018188477</v>
      </c>
      <c r="P97" s="1">
        <v>20.714422225952148</v>
      </c>
      <c r="Q97" s="1">
        <v>25.046764373779297</v>
      </c>
      <c r="R97" s="1">
        <v>400.75042724609375</v>
      </c>
      <c r="S97" s="1">
        <v>376.00198364257812</v>
      </c>
      <c r="T97" s="1">
        <v>7.3152647018432617</v>
      </c>
      <c r="U97" s="1">
        <v>15.08350944519043</v>
      </c>
      <c r="V97" s="1">
        <v>17.162038803100586</v>
      </c>
      <c r="W97" s="1">
        <v>35.386798858642578</v>
      </c>
      <c r="X97" s="1">
        <v>499.9312744140625</v>
      </c>
      <c r="Y97" s="1">
        <v>1499.2979736328125</v>
      </c>
      <c r="Z97" s="1">
        <v>161.99565124511719</v>
      </c>
      <c r="AA97" s="1">
        <v>68.418571472167969</v>
      </c>
      <c r="AB97" s="1">
        <v>-1.0945065021514893</v>
      </c>
      <c r="AC97" s="1">
        <v>0.18670496344566345</v>
      </c>
      <c r="AD97" s="1">
        <v>1</v>
      </c>
      <c r="AE97" s="1">
        <v>-0.21956524252891541</v>
      </c>
      <c r="AF97" s="1">
        <v>2.737391471862793</v>
      </c>
      <c r="AG97" s="1">
        <v>1</v>
      </c>
      <c r="AH97" s="1">
        <v>0</v>
      </c>
      <c r="AI97" s="1">
        <v>0.15999999642372131</v>
      </c>
      <c r="AJ97" s="1">
        <v>111115</v>
      </c>
      <c r="AK97">
        <f t="shared" si="124"/>
        <v>0.83321879069010396</v>
      </c>
      <c r="AL97">
        <f t="shared" si="125"/>
        <v>6.5717728892836398E-3</v>
      </c>
      <c r="AM97">
        <f t="shared" si="126"/>
        <v>293.86442222595213</v>
      </c>
      <c r="AN97">
        <f t="shared" si="127"/>
        <v>296.70770301818845</v>
      </c>
      <c r="AO97">
        <f t="shared" si="128"/>
        <v>239.88767041934261</v>
      </c>
      <c r="AP97">
        <f t="shared" si="129"/>
        <v>-0.2190175446253671</v>
      </c>
      <c r="AQ97">
        <f t="shared" si="130"/>
        <v>2.4524639676771058</v>
      </c>
      <c r="AR97">
        <f t="shared" si="131"/>
        <v>35.845003993904562</v>
      </c>
      <c r="AS97">
        <f t="shared" si="132"/>
        <v>20.761494548714133</v>
      </c>
      <c r="AT97">
        <f t="shared" si="133"/>
        <v>22.136062622070313</v>
      </c>
      <c r="AU97">
        <f t="shared" si="134"/>
        <v>2.675605956178015</v>
      </c>
      <c r="AV97">
        <f t="shared" si="135"/>
        <v>0.30847623047084627</v>
      </c>
      <c r="AW97">
        <f t="shared" si="136"/>
        <v>1.0319921690268821</v>
      </c>
      <c r="AX97">
        <f t="shared" si="137"/>
        <v>1.6436137871511329</v>
      </c>
      <c r="AY97">
        <f t="shared" si="138"/>
        <v>0.19585571431369889</v>
      </c>
      <c r="AZ97">
        <f t="shared" si="139"/>
        <v>18.64085952048471</v>
      </c>
      <c r="BA97">
        <f t="shared" si="140"/>
        <v>0.72460578215999649</v>
      </c>
      <c r="BB97">
        <f t="shared" si="141"/>
        <v>47.021961063810402</v>
      </c>
      <c r="BC97">
        <f t="shared" si="142"/>
        <v>367.37440535619947</v>
      </c>
      <c r="BD97">
        <f t="shared" si="143"/>
        <v>2.3230862100703575E-2</v>
      </c>
    </row>
    <row r="98" spans="1:114" x14ac:dyDescent="0.25">
      <c r="A98" s="1">
        <v>74</v>
      </c>
      <c r="B98" s="1" t="s">
        <v>122</v>
      </c>
      <c r="C98" s="1">
        <v>2173.0000085830688</v>
      </c>
      <c r="D98" s="1">
        <v>0</v>
      </c>
      <c r="E98">
        <f t="shared" si="116"/>
        <v>18.174251568621784</v>
      </c>
      <c r="F98">
        <f t="shared" si="117"/>
        <v>0.34590880255974021</v>
      </c>
      <c r="G98">
        <f t="shared" si="118"/>
        <v>272.25711830934051</v>
      </c>
      <c r="H98">
        <f t="shared" si="119"/>
        <v>6.5729603338852156</v>
      </c>
      <c r="I98">
        <f t="shared" si="120"/>
        <v>1.4212852700872263</v>
      </c>
      <c r="J98">
        <f t="shared" si="121"/>
        <v>20.720191955566406</v>
      </c>
      <c r="K98" s="1">
        <v>6</v>
      </c>
      <c r="L98">
        <f t="shared" si="122"/>
        <v>1.4200000166893005</v>
      </c>
      <c r="M98" s="1">
        <v>1</v>
      </c>
      <c r="N98">
        <f t="shared" si="123"/>
        <v>2.8400000333786011</v>
      </c>
      <c r="O98" s="1">
        <v>23.560510635375977</v>
      </c>
      <c r="P98" s="1">
        <v>20.720191955566406</v>
      </c>
      <c r="Q98" s="1">
        <v>25.046279907226563</v>
      </c>
      <c r="R98" s="1">
        <v>400.74887084960937</v>
      </c>
      <c r="S98" s="1">
        <v>375.97100830078125</v>
      </c>
      <c r="T98" s="1">
        <v>7.3148245811462402</v>
      </c>
      <c r="U98" s="1">
        <v>15.084423065185547</v>
      </c>
      <c r="V98" s="1">
        <v>17.158029556274414</v>
      </c>
      <c r="W98" s="1">
        <v>35.382801055908203</v>
      </c>
      <c r="X98" s="1">
        <v>499.93402099609375</v>
      </c>
      <c r="Y98" s="1">
        <v>1499.3485107421875</v>
      </c>
      <c r="Z98" s="1">
        <v>161.67164611816406</v>
      </c>
      <c r="AA98" s="1">
        <v>68.418281555175781</v>
      </c>
      <c r="AB98" s="1">
        <v>-1.0945065021514893</v>
      </c>
      <c r="AC98" s="1">
        <v>0.18670496344566345</v>
      </c>
      <c r="AD98" s="1">
        <v>1</v>
      </c>
      <c r="AE98" s="1">
        <v>-0.21956524252891541</v>
      </c>
      <c r="AF98" s="1">
        <v>2.737391471862793</v>
      </c>
      <c r="AG98" s="1">
        <v>1</v>
      </c>
      <c r="AH98" s="1">
        <v>0</v>
      </c>
      <c r="AI98" s="1">
        <v>0.15999999642372131</v>
      </c>
      <c r="AJ98" s="1">
        <v>111115</v>
      </c>
      <c r="AK98">
        <f t="shared" si="124"/>
        <v>0.83322336832682276</v>
      </c>
      <c r="AL98">
        <f t="shared" si="125"/>
        <v>6.5729603338852156E-3</v>
      </c>
      <c r="AM98">
        <f t="shared" si="126"/>
        <v>293.87019195556638</v>
      </c>
      <c r="AN98">
        <f t="shared" si="127"/>
        <v>296.71051063537595</v>
      </c>
      <c r="AO98">
        <f t="shared" si="128"/>
        <v>239.89575635666188</v>
      </c>
      <c r="AP98">
        <f t="shared" si="129"/>
        <v>-0.21991875123465501</v>
      </c>
      <c r="AQ98">
        <f t="shared" si="130"/>
        <v>2.4533355744584786</v>
      </c>
      <c r="AR98">
        <f t="shared" si="131"/>
        <v>35.857895268532744</v>
      </c>
      <c r="AS98">
        <f t="shared" si="132"/>
        <v>20.773472203347197</v>
      </c>
      <c r="AT98">
        <f t="shared" si="133"/>
        <v>22.140351295471191</v>
      </c>
      <c r="AU98">
        <f t="shared" si="134"/>
        <v>2.6763051277035861</v>
      </c>
      <c r="AV98">
        <f t="shared" si="135"/>
        <v>0.30835188996431995</v>
      </c>
      <c r="AW98">
        <f t="shared" si="136"/>
        <v>1.0320503043712523</v>
      </c>
      <c r="AX98">
        <f t="shared" si="137"/>
        <v>1.6442548233323337</v>
      </c>
      <c r="AY98">
        <f t="shared" si="138"/>
        <v>0.19577551716608063</v>
      </c>
      <c r="AZ98">
        <f t="shared" si="139"/>
        <v>18.627364175889262</v>
      </c>
      <c r="BA98">
        <f t="shared" si="140"/>
        <v>0.72414391614879947</v>
      </c>
      <c r="BB98">
        <f t="shared" si="141"/>
        <v>47.007476254873261</v>
      </c>
      <c r="BC98">
        <f t="shared" si="142"/>
        <v>367.33183952286714</v>
      </c>
      <c r="BD98">
        <f t="shared" si="143"/>
        <v>2.3257599999275267E-2</v>
      </c>
    </row>
    <row r="99" spans="1:114" x14ac:dyDescent="0.25">
      <c r="A99" s="1">
        <v>75</v>
      </c>
      <c r="B99" s="1" t="s">
        <v>122</v>
      </c>
      <c r="C99" s="1">
        <v>2173.500008571893</v>
      </c>
      <c r="D99" s="1">
        <v>0</v>
      </c>
      <c r="E99">
        <f t="shared" si="116"/>
        <v>18.182327444886134</v>
      </c>
      <c r="F99">
        <f t="shared" si="117"/>
        <v>0.34573011202868748</v>
      </c>
      <c r="G99">
        <f t="shared" si="118"/>
        <v>272.17401342019241</v>
      </c>
      <c r="H99">
        <f t="shared" si="119"/>
        <v>6.5751703656175424</v>
      </c>
      <c r="I99">
        <f t="shared" si="120"/>
        <v>1.4224004073687204</v>
      </c>
      <c r="J99">
        <f t="shared" si="121"/>
        <v>20.728391647338867</v>
      </c>
      <c r="K99" s="1">
        <v>6</v>
      </c>
      <c r="L99">
        <f t="shared" si="122"/>
        <v>1.4200000166893005</v>
      </c>
      <c r="M99" s="1">
        <v>1</v>
      </c>
      <c r="N99">
        <f t="shared" si="123"/>
        <v>2.8400000333786011</v>
      </c>
      <c r="O99" s="1">
        <v>23.564783096313477</v>
      </c>
      <c r="P99" s="1">
        <v>20.728391647338867</v>
      </c>
      <c r="Q99" s="1">
        <v>25.046880722045898</v>
      </c>
      <c r="R99" s="1">
        <v>400.76815795898437</v>
      </c>
      <c r="S99" s="1">
        <v>375.98013305664062</v>
      </c>
      <c r="T99" s="1">
        <v>7.3142609596252441</v>
      </c>
      <c r="U99" s="1">
        <v>15.086269378662109</v>
      </c>
      <c r="V99" s="1">
        <v>17.152254104614258</v>
      </c>
      <c r="W99" s="1">
        <v>35.377941131591797</v>
      </c>
      <c r="X99" s="1">
        <v>499.94610595703125</v>
      </c>
      <c r="Y99" s="1">
        <v>1499.345703125</v>
      </c>
      <c r="Z99" s="1">
        <v>161.59356689453125</v>
      </c>
      <c r="AA99" s="1">
        <v>68.418128967285156</v>
      </c>
      <c r="AB99" s="1">
        <v>-1.0945065021514893</v>
      </c>
      <c r="AC99" s="1">
        <v>0.18670496344566345</v>
      </c>
      <c r="AD99" s="1">
        <v>1</v>
      </c>
      <c r="AE99" s="1">
        <v>-0.21956524252891541</v>
      </c>
      <c r="AF99" s="1">
        <v>2.737391471862793</v>
      </c>
      <c r="AG99" s="1">
        <v>1</v>
      </c>
      <c r="AH99" s="1">
        <v>0</v>
      </c>
      <c r="AI99" s="1">
        <v>0.15999999642372131</v>
      </c>
      <c r="AJ99" s="1">
        <v>111115</v>
      </c>
      <c r="AK99">
        <f t="shared" si="124"/>
        <v>0.83324350992838536</v>
      </c>
      <c r="AL99">
        <f t="shared" si="125"/>
        <v>6.5751703656175423E-3</v>
      </c>
      <c r="AM99">
        <f t="shared" si="126"/>
        <v>293.87839164733884</v>
      </c>
      <c r="AN99">
        <f t="shared" si="127"/>
        <v>296.71478309631345</v>
      </c>
      <c r="AO99">
        <f t="shared" si="128"/>
        <v>239.89530713792192</v>
      </c>
      <c r="AP99">
        <f t="shared" si="129"/>
        <v>-0.22157849123851611</v>
      </c>
      <c r="AQ99">
        <f t="shared" si="130"/>
        <v>2.4545747313532296</v>
      </c>
      <c r="AR99">
        <f t="shared" si="131"/>
        <v>35.876086768273218</v>
      </c>
      <c r="AS99">
        <f t="shared" si="132"/>
        <v>20.789817389611109</v>
      </c>
      <c r="AT99">
        <f t="shared" si="133"/>
        <v>22.146587371826172</v>
      </c>
      <c r="AU99">
        <f t="shared" si="134"/>
        <v>2.677322064690689</v>
      </c>
      <c r="AV99">
        <f t="shared" si="135"/>
        <v>0.30820988749375994</v>
      </c>
      <c r="AW99">
        <f t="shared" si="136"/>
        <v>1.0321743239845091</v>
      </c>
      <c r="AX99">
        <f t="shared" si="137"/>
        <v>1.6451477407061799</v>
      </c>
      <c r="AY99">
        <f t="shared" si="138"/>
        <v>0.19568392965810383</v>
      </c>
      <c r="AZ99">
        <f t="shared" si="139"/>
        <v>18.621636751726324</v>
      </c>
      <c r="BA99">
        <f t="shared" si="140"/>
        <v>0.72390530639870265</v>
      </c>
      <c r="BB99">
        <f t="shared" si="141"/>
        <v>46.989153722364094</v>
      </c>
      <c r="BC99">
        <f t="shared" si="142"/>
        <v>367.33712539392769</v>
      </c>
      <c r="BD99">
        <f t="shared" si="143"/>
        <v>2.3258530659592228E-2</v>
      </c>
      <c r="BE99">
        <f>AVERAGE(E85:E99)</f>
        <v>18.199509982514687</v>
      </c>
      <c r="BF99">
        <f>AVERAGE(O85:O99)</f>
        <v>23.541034571329753</v>
      </c>
      <c r="BG99">
        <f>AVERAGE(P85:P99)</f>
        <v>20.686338678995767</v>
      </c>
      <c r="BH99" t="e">
        <f>AVERAGE(B85:B99)</f>
        <v>#DIV/0!</v>
      </c>
      <c r="BI99">
        <f t="shared" ref="BI99:DJ99" si="144">AVERAGE(C85:C99)</f>
        <v>2170.0333419827125</v>
      </c>
      <c r="BJ99">
        <f t="shared" si="144"/>
        <v>0</v>
      </c>
      <c r="BK99">
        <f t="shared" si="144"/>
        <v>18.199509982514687</v>
      </c>
      <c r="BL99">
        <f t="shared" si="144"/>
        <v>0.3466067936758111</v>
      </c>
      <c r="BM99">
        <f t="shared" si="144"/>
        <v>272.38025192432332</v>
      </c>
      <c r="BN99">
        <f t="shared" si="144"/>
        <v>6.5630380875523793</v>
      </c>
      <c r="BO99">
        <f t="shared" si="144"/>
        <v>1.4166687606966515</v>
      </c>
      <c r="BP99">
        <f t="shared" si="144"/>
        <v>20.686338678995767</v>
      </c>
      <c r="BQ99">
        <f t="shared" si="144"/>
        <v>6</v>
      </c>
      <c r="BR99">
        <f t="shared" si="144"/>
        <v>1.4200000166893005</v>
      </c>
      <c r="BS99">
        <f t="shared" si="144"/>
        <v>1</v>
      </c>
      <c r="BT99">
        <f t="shared" si="144"/>
        <v>2.8400000333786011</v>
      </c>
      <c r="BU99">
        <f t="shared" si="144"/>
        <v>23.541034571329753</v>
      </c>
      <c r="BV99">
        <f t="shared" si="144"/>
        <v>20.686338678995767</v>
      </c>
      <c r="BW99">
        <f t="shared" si="144"/>
        <v>25.048113505045574</v>
      </c>
      <c r="BX99">
        <f t="shared" si="144"/>
        <v>400.82357584635417</v>
      </c>
      <c r="BY99">
        <f t="shared" si="144"/>
        <v>376.02037760416664</v>
      </c>
      <c r="BZ99">
        <f t="shared" si="144"/>
        <v>7.3194510777791342</v>
      </c>
      <c r="CA99">
        <f t="shared" si="144"/>
        <v>15.077100499471028</v>
      </c>
      <c r="CB99">
        <f t="shared" si="144"/>
        <v>17.189222844441733</v>
      </c>
      <c r="CC99">
        <f t="shared" si="144"/>
        <v>35.407496897379559</v>
      </c>
      <c r="CD99">
        <f t="shared" si="144"/>
        <v>499.95195312499999</v>
      </c>
      <c r="CE99">
        <f t="shared" si="144"/>
        <v>1499.3503011067708</v>
      </c>
      <c r="CF99">
        <f t="shared" si="144"/>
        <v>168.09300231933594</v>
      </c>
      <c r="CG99">
        <f t="shared" si="144"/>
        <v>68.418916320800776</v>
      </c>
      <c r="CH99">
        <f t="shared" si="144"/>
        <v>-1.0945065021514893</v>
      </c>
      <c r="CI99">
        <f t="shared" si="144"/>
        <v>0.18670496344566345</v>
      </c>
      <c r="CJ99">
        <f t="shared" si="144"/>
        <v>1</v>
      </c>
      <c r="CK99">
        <f t="shared" si="144"/>
        <v>-0.21956524252891541</v>
      </c>
      <c r="CL99">
        <f t="shared" si="144"/>
        <v>2.737391471862793</v>
      </c>
      <c r="CM99">
        <f t="shared" si="144"/>
        <v>1</v>
      </c>
      <c r="CN99">
        <f t="shared" si="144"/>
        <v>0</v>
      </c>
      <c r="CO99">
        <f t="shared" si="144"/>
        <v>0.15999999642372131</v>
      </c>
      <c r="CP99">
        <f t="shared" si="144"/>
        <v>111115</v>
      </c>
      <c r="CQ99">
        <f t="shared" si="144"/>
        <v>0.83325325520833327</v>
      </c>
      <c r="CR99">
        <f t="shared" si="144"/>
        <v>6.5630380875523796E-3</v>
      </c>
      <c r="CS99">
        <f t="shared" si="144"/>
        <v>293.83633867899579</v>
      </c>
      <c r="CT99">
        <f t="shared" si="144"/>
        <v>296.69103457132974</v>
      </c>
      <c r="CU99">
        <f t="shared" si="144"/>
        <v>239.89604281498882</v>
      </c>
      <c r="CV99">
        <f t="shared" si="144"/>
        <v>-0.21291242082870204</v>
      </c>
      <c r="CW99">
        <f t="shared" si="144"/>
        <v>2.4482276356140118</v>
      </c>
      <c r="CX99">
        <f t="shared" si="144"/>
        <v>35.782906114520415</v>
      </c>
      <c r="CY99">
        <f t="shared" si="144"/>
        <v>20.705805615049389</v>
      </c>
      <c r="CZ99">
        <f t="shared" si="144"/>
        <v>22.11368662516276</v>
      </c>
      <c r="DA99">
        <f t="shared" si="144"/>
        <v>2.6719621778011446</v>
      </c>
      <c r="DB99">
        <f t="shared" si="144"/>
        <v>0.30890637414102362</v>
      </c>
      <c r="DC99">
        <f t="shared" si="144"/>
        <v>1.0315588749173601</v>
      </c>
      <c r="DD99">
        <f t="shared" si="144"/>
        <v>1.6404033028837839</v>
      </c>
      <c r="DE99">
        <f t="shared" si="144"/>
        <v>0.19613316013109036</v>
      </c>
      <c r="DF99">
        <f t="shared" si="144"/>
        <v>18.635961708398479</v>
      </c>
      <c r="DG99">
        <f t="shared" si="144"/>
        <v>0.72437631867141905</v>
      </c>
      <c r="DH99">
        <f t="shared" si="144"/>
        <v>47.083280059140137</v>
      </c>
      <c r="DI99">
        <f t="shared" si="144"/>
        <v>367.36920218598686</v>
      </c>
      <c r="DJ99">
        <f t="shared" si="144"/>
        <v>2.3325118145452538E-2</v>
      </c>
    </row>
    <row r="100" spans="1:114" x14ac:dyDescent="0.25">
      <c r="A100" s="1" t="s">
        <v>9</v>
      </c>
      <c r="B100" s="1" t="s">
        <v>123</v>
      </c>
    </row>
    <row r="101" spans="1:114" x14ac:dyDescent="0.25">
      <c r="A101" s="1" t="s">
        <v>9</v>
      </c>
      <c r="B101" s="1" t="s">
        <v>124</v>
      </c>
    </row>
    <row r="102" spans="1:114" x14ac:dyDescent="0.25">
      <c r="A102" s="1">
        <v>76</v>
      </c>
      <c r="B102" s="1" t="s">
        <v>125</v>
      </c>
      <c r="C102" s="1">
        <v>2414.5000082813203</v>
      </c>
      <c r="D102" s="1">
        <v>0</v>
      </c>
      <c r="E102">
        <f t="shared" ref="E102:E116" si="145">(R102-S102*(1000-T102)/(1000-U102))*AK102</f>
        <v>16.744788176743114</v>
      </c>
      <c r="F102">
        <f t="shared" ref="F102:F116" si="146">IF(AV102&lt;&gt;0,1/(1/AV102-1/N102),0)</f>
        <v>0.14321026473421261</v>
      </c>
      <c r="G102">
        <f t="shared" ref="G102:G116" si="147">((AY102-AL102/2)*S102-E102)/(AY102+AL102/2)</f>
        <v>161.85220549725832</v>
      </c>
      <c r="H102">
        <f t="shared" ref="H102:H116" si="148">AL102*1000</f>
        <v>6.0968731467864687</v>
      </c>
      <c r="I102">
        <f t="shared" ref="I102:I116" si="149">(AQ102-AW102)</f>
        <v>2.9330663166425133</v>
      </c>
      <c r="J102">
        <f t="shared" ref="J102:J116" si="150">(P102+AP102*D102)</f>
        <v>30.154474258422852</v>
      </c>
      <c r="K102" s="1">
        <v>6</v>
      </c>
      <c r="L102">
        <f t="shared" ref="L102:L116" si="151">(K102*AE102+AF102)</f>
        <v>1.4200000166893005</v>
      </c>
      <c r="M102" s="1">
        <v>1</v>
      </c>
      <c r="N102">
        <f t="shared" ref="N102:N116" si="152">L102*(M102+1)*(M102+1)/(M102*M102+1)</f>
        <v>2.8400000333786011</v>
      </c>
      <c r="O102" s="1">
        <v>28.322196960449219</v>
      </c>
      <c r="P102" s="1">
        <v>30.154474258422852</v>
      </c>
      <c r="Q102" s="1">
        <v>30.124431610107422</v>
      </c>
      <c r="R102" s="1">
        <v>398.9725341796875</v>
      </c>
      <c r="S102" s="1">
        <v>376.12261962890625</v>
      </c>
      <c r="T102" s="1">
        <v>12.78363037109375</v>
      </c>
      <c r="U102" s="1">
        <v>19.955249786376953</v>
      </c>
      <c r="V102" s="1">
        <v>22.620094299316406</v>
      </c>
      <c r="W102" s="1">
        <v>35.309970855712891</v>
      </c>
      <c r="X102" s="1">
        <v>499.904541015625</v>
      </c>
      <c r="Y102" s="1">
        <v>1499.583251953125</v>
      </c>
      <c r="Z102" s="1">
        <v>189.41720581054687</v>
      </c>
      <c r="AA102" s="1">
        <v>68.419708251953125</v>
      </c>
      <c r="AB102" s="1">
        <v>-0.62066006660461426</v>
      </c>
      <c r="AC102" s="1">
        <v>0.14527353644371033</v>
      </c>
      <c r="AD102" s="1">
        <v>0.66666668653488159</v>
      </c>
      <c r="AE102" s="1">
        <v>-0.21956524252891541</v>
      </c>
      <c r="AF102" s="1">
        <v>2.737391471862793</v>
      </c>
      <c r="AG102" s="1">
        <v>1</v>
      </c>
      <c r="AH102" s="1">
        <v>0</v>
      </c>
      <c r="AI102" s="1">
        <v>0.15999999642372131</v>
      </c>
      <c r="AJ102" s="1">
        <v>111115</v>
      </c>
      <c r="AK102">
        <f t="shared" ref="AK102:AK116" si="153">X102*0.000001/(K102*0.0001)</f>
        <v>0.8331742350260416</v>
      </c>
      <c r="AL102">
        <f t="shared" ref="AL102:AL116" si="154">(U102-T102)/(1000-U102)*AK102</f>
        <v>6.0968731467864684E-3</v>
      </c>
      <c r="AM102">
        <f t="shared" ref="AM102:AM116" si="155">(P102+273.15)</f>
        <v>303.30447425842283</v>
      </c>
      <c r="AN102">
        <f t="shared" ref="AN102:AN116" si="156">(O102+273.15)</f>
        <v>301.4721969604492</v>
      </c>
      <c r="AO102">
        <f t="shared" ref="AO102:AO116" si="157">(Y102*AG102+Z102*AH102)*AI102</f>
        <v>239.93331494957238</v>
      </c>
      <c r="AP102">
        <f t="shared" ref="AP102:AP116" si="158">((AO102+0.00000010773*(AN102^4-AM102^4))-AL102*44100)/(L102*51.4+0.00000043092*AM102^3)</f>
        <v>-0.59721829660809311</v>
      </c>
      <c r="AQ102">
        <f t="shared" ref="AQ102:AQ116" si="159">0.61365*EXP(17.502*J102/(240.97+J102))</f>
        <v>4.2983986851212741</v>
      </c>
      <c r="AR102">
        <f t="shared" ref="AR102:AR116" si="160">AQ102*1000/AA102</f>
        <v>62.823984418240642</v>
      </c>
      <c r="AS102">
        <f t="shared" ref="AS102:AS116" si="161">(AR102-U102)</f>
        <v>42.868734631863688</v>
      </c>
      <c r="AT102">
        <f t="shared" ref="AT102:AT116" si="162">IF(D102,P102,(O102+P102)/2)</f>
        <v>29.238335609436035</v>
      </c>
      <c r="AU102">
        <f t="shared" ref="AU102:AU116" si="163">0.61365*EXP(17.502*AT102/(240.97+AT102))</f>
        <v>4.0775733153069273</v>
      </c>
      <c r="AV102">
        <f t="shared" ref="AV102:AV116" si="164">IF(AS102&lt;&gt;0,(1000-(AR102+U102)/2)/AS102*AL102,0)</f>
        <v>0.1363353957589287</v>
      </c>
      <c r="AW102">
        <f t="shared" ref="AW102:AW116" si="165">U102*AA102/1000</f>
        <v>1.365332368478761</v>
      </c>
      <c r="AX102">
        <f t="shared" ref="AX102:AX116" si="166">(AU102-AW102)</f>
        <v>2.7122409468281665</v>
      </c>
      <c r="AY102">
        <f t="shared" ref="AY102:AY116" si="167">1/(1.6/F102+1.37/N102)</f>
        <v>8.5801721080946455E-2</v>
      </c>
      <c r="AZ102">
        <f t="shared" ref="AZ102:AZ116" si="168">G102*AA102*0.001</f>
        <v>11.073880680057579</v>
      </c>
      <c r="BA102">
        <f t="shared" ref="BA102:BA116" si="169">G102/S102</f>
        <v>0.43031765985504017</v>
      </c>
      <c r="BB102">
        <f t="shared" ref="BB102:BB116" si="170">(1-AL102*AA102/AQ102/F102)*100</f>
        <v>32.234673557740834</v>
      </c>
      <c r="BC102">
        <f t="shared" ref="BC102:BC116" si="171">(S102-E102/(N102/1.35))</f>
        <v>368.16294928632857</v>
      </c>
      <c r="BD102">
        <f t="shared" ref="BD102:BD116" si="172">E102*BB102/100/BC102</f>
        <v>1.466097503067988E-2</v>
      </c>
    </row>
    <row r="103" spans="1:114" x14ac:dyDescent="0.25">
      <c r="A103" s="1">
        <v>77</v>
      </c>
      <c r="B103" s="1" t="s">
        <v>125</v>
      </c>
      <c r="C103" s="1">
        <v>2414.5000082813203</v>
      </c>
      <c r="D103" s="1">
        <v>0</v>
      </c>
      <c r="E103">
        <f t="shared" si="145"/>
        <v>16.744788176743114</v>
      </c>
      <c r="F103">
        <f t="shared" si="146"/>
        <v>0.14321026473421261</v>
      </c>
      <c r="G103">
        <f t="shared" si="147"/>
        <v>161.85220549725832</v>
      </c>
      <c r="H103">
        <f t="shared" si="148"/>
        <v>6.0968731467864687</v>
      </c>
      <c r="I103">
        <f t="shared" si="149"/>
        <v>2.9330663166425133</v>
      </c>
      <c r="J103">
        <f t="shared" si="150"/>
        <v>30.154474258422852</v>
      </c>
      <c r="K103" s="1">
        <v>6</v>
      </c>
      <c r="L103">
        <f t="shared" si="151"/>
        <v>1.4200000166893005</v>
      </c>
      <c r="M103" s="1">
        <v>1</v>
      </c>
      <c r="N103">
        <f t="shared" si="152"/>
        <v>2.8400000333786011</v>
      </c>
      <c r="O103" s="1">
        <v>28.322196960449219</v>
      </c>
      <c r="P103" s="1">
        <v>30.154474258422852</v>
      </c>
      <c r="Q103" s="1">
        <v>30.124431610107422</v>
      </c>
      <c r="R103" s="1">
        <v>398.9725341796875</v>
      </c>
      <c r="S103" s="1">
        <v>376.12261962890625</v>
      </c>
      <c r="T103" s="1">
        <v>12.78363037109375</v>
      </c>
      <c r="U103" s="1">
        <v>19.955249786376953</v>
      </c>
      <c r="V103" s="1">
        <v>22.620094299316406</v>
      </c>
      <c r="W103" s="1">
        <v>35.309970855712891</v>
      </c>
      <c r="X103" s="1">
        <v>499.904541015625</v>
      </c>
      <c r="Y103" s="1">
        <v>1499.583251953125</v>
      </c>
      <c r="Z103" s="1">
        <v>189.41720581054687</v>
      </c>
      <c r="AA103" s="1">
        <v>68.419708251953125</v>
      </c>
      <c r="AB103" s="1">
        <v>-0.62066006660461426</v>
      </c>
      <c r="AC103" s="1">
        <v>0.14527353644371033</v>
      </c>
      <c r="AD103" s="1">
        <v>0.66666668653488159</v>
      </c>
      <c r="AE103" s="1">
        <v>-0.21956524252891541</v>
      </c>
      <c r="AF103" s="1">
        <v>2.737391471862793</v>
      </c>
      <c r="AG103" s="1">
        <v>1</v>
      </c>
      <c r="AH103" s="1">
        <v>0</v>
      </c>
      <c r="AI103" s="1">
        <v>0.15999999642372131</v>
      </c>
      <c r="AJ103" s="1">
        <v>111115</v>
      </c>
      <c r="AK103">
        <f t="shared" si="153"/>
        <v>0.8331742350260416</v>
      </c>
      <c r="AL103">
        <f t="shared" si="154"/>
        <v>6.0968731467864684E-3</v>
      </c>
      <c r="AM103">
        <f t="shared" si="155"/>
        <v>303.30447425842283</v>
      </c>
      <c r="AN103">
        <f t="shared" si="156"/>
        <v>301.4721969604492</v>
      </c>
      <c r="AO103">
        <f t="shared" si="157"/>
        <v>239.93331494957238</v>
      </c>
      <c r="AP103">
        <f t="shared" si="158"/>
        <v>-0.59721829660809311</v>
      </c>
      <c r="AQ103">
        <f t="shared" si="159"/>
        <v>4.2983986851212741</v>
      </c>
      <c r="AR103">
        <f t="shared" si="160"/>
        <v>62.823984418240642</v>
      </c>
      <c r="AS103">
        <f t="shared" si="161"/>
        <v>42.868734631863688</v>
      </c>
      <c r="AT103">
        <f t="shared" si="162"/>
        <v>29.238335609436035</v>
      </c>
      <c r="AU103">
        <f t="shared" si="163"/>
        <v>4.0775733153069273</v>
      </c>
      <c r="AV103">
        <f t="shared" si="164"/>
        <v>0.1363353957589287</v>
      </c>
      <c r="AW103">
        <f t="shared" si="165"/>
        <v>1.365332368478761</v>
      </c>
      <c r="AX103">
        <f t="shared" si="166"/>
        <v>2.7122409468281665</v>
      </c>
      <c r="AY103">
        <f t="shared" si="167"/>
        <v>8.5801721080946455E-2</v>
      </c>
      <c r="AZ103">
        <f t="shared" si="168"/>
        <v>11.073880680057579</v>
      </c>
      <c r="BA103">
        <f t="shared" si="169"/>
        <v>0.43031765985504017</v>
      </c>
      <c r="BB103">
        <f t="shared" si="170"/>
        <v>32.234673557740834</v>
      </c>
      <c r="BC103">
        <f t="shared" si="171"/>
        <v>368.16294928632857</v>
      </c>
      <c r="BD103">
        <f t="shared" si="172"/>
        <v>1.466097503067988E-2</v>
      </c>
    </row>
    <row r="104" spans="1:114" x14ac:dyDescent="0.25">
      <c r="A104" s="1">
        <v>78</v>
      </c>
      <c r="B104" s="1" t="s">
        <v>126</v>
      </c>
      <c r="C104" s="1">
        <v>2415.0000082701445</v>
      </c>
      <c r="D104" s="1">
        <v>0</v>
      </c>
      <c r="E104">
        <f t="shared" si="145"/>
        <v>16.751766164396006</v>
      </c>
      <c r="F104">
        <f t="shared" si="146"/>
        <v>0.14331715594212649</v>
      </c>
      <c r="G104">
        <f t="shared" si="147"/>
        <v>161.94621952669661</v>
      </c>
      <c r="H104">
        <f t="shared" si="148"/>
        <v>6.10012534880783</v>
      </c>
      <c r="I104">
        <f t="shared" si="149"/>
        <v>2.9325382852663484</v>
      </c>
      <c r="J104">
        <f t="shared" si="150"/>
        <v>30.153190612792969</v>
      </c>
      <c r="K104" s="1">
        <v>6</v>
      </c>
      <c r="L104">
        <f t="shared" si="151"/>
        <v>1.4200000166893005</v>
      </c>
      <c r="M104" s="1">
        <v>1</v>
      </c>
      <c r="N104">
        <f t="shared" si="152"/>
        <v>2.8400000333786011</v>
      </c>
      <c r="O104" s="1">
        <v>28.324777603149414</v>
      </c>
      <c r="P104" s="1">
        <v>30.153190612792969</v>
      </c>
      <c r="Q104" s="1">
        <v>30.124547958374023</v>
      </c>
      <c r="R104" s="1">
        <v>399.01959228515625</v>
      </c>
      <c r="S104" s="1">
        <v>376.1595458984375</v>
      </c>
      <c r="T104" s="1">
        <v>12.782986640930176</v>
      </c>
      <c r="U104" s="1">
        <v>19.958414077758789</v>
      </c>
      <c r="V104" s="1">
        <v>22.615476608276367</v>
      </c>
      <c r="W104" s="1">
        <v>35.310138702392578</v>
      </c>
      <c r="X104" s="1">
        <v>499.90414428710937</v>
      </c>
      <c r="Y104" s="1">
        <v>1499.562255859375</v>
      </c>
      <c r="Z104" s="1">
        <v>189.14378356933594</v>
      </c>
      <c r="AA104" s="1">
        <v>68.419456481933594</v>
      </c>
      <c r="AB104" s="1">
        <v>-0.62066006660461426</v>
      </c>
      <c r="AC104" s="1">
        <v>0.14527353644371033</v>
      </c>
      <c r="AD104" s="1">
        <v>0.66666668653488159</v>
      </c>
      <c r="AE104" s="1">
        <v>-0.21956524252891541</v>
      </c>
      <c r="AF104" s="1">
        <v>2.737391471862793</v>
      </c>
      <c r="AG104" s="1">
        <v>1</v>
      </c>
      <c r="AH104" s="1">
        <v>0</v>
      </c>
      <c r="AI104" s="1">
        <v>0.15999999642372131</v>
      </c>
      <c r="AJ104" s="1">
        <v>111115</v>
      </c>
      <c r="AK104">
        <f t="shared" si="153"/>
        <v>0.83317357381184898</v>
      </c>
      <c r="AL104">
        <f t="shared" si="154"/>
        <v>6.1001253488078304E-3</v>
      </c>
      <c r="AM104">
        <f t="shared" si="155"/>
        <v>303.30319061279295</v>
      </c>
      <c r="AN104">
        <f t="shared" si="156"/>
        <v>301.47477760314939</v>
      </c>
      <c r="AO104">
        <f t="shared" si="157"/>
        <v>239.92995557464747</v>
      </c>
      <c r="AP104">
        <f t="shared" si="158"/>
        <v>-0.59840600541890832</v>
      </c>
      <c r="AQ104">
        <f t="shared" si="159"/>
        <v>4.2980821287079767</v>
      </c>
      <c r="AR104">
        <f t="shared" si="160"/>
        <v>62.819588896367527</v>
      </c>
      <c r="AS104">
        <f t="shared" si="161"/>
        <v>42.861174818608738</v>
      </c>
      <c r="AT104">
        <f t="shared" si="162"/>
        <v>29.238984107971191</v>
      </c>
      <c r="AU104">
        <f t="shared" si="163"/>
        <v>4.0777260617276321</v>
      </c>
      <c r="AV104">
        <f t="shared" si="164"/>
        <v>0.1364322671140577</v>
      </c>
      <c r="AW104">
        <f t="shared" si="165"/>
        <v>1.3655438434416283</v>
      </c>
      <c r="AX104">
        <f t="shared" si="166"/>
        <v>2.7121822182860038</v>
      </c>
      <c r="AY104">
        <f t="shared" si="167"/>
        <v>8.5863110320605951E-2</v>
      </c>
      <c r="AZ104">
        <f t="shared" si="168"/>
        <v>11.080272319320484</v>
      </c>
      <c r="BA104">
        <f t="shared" si="169"/>
        <v>0.43052534833296996</v>
      </c>
      <c r="BB104">
        <f t="shared" si="170"/>
        <v>32.244354353980022</v>
      </c>
      <c r="BC104">
        <f t="shared" si="171"/>
        <v>368.19655855472581</v>
      </c>
      <c r="BD104">
        <f t="shared" si="172"/>
        <v>1.4670150269194163E-2</v>
      </c>
    </row>
    <row r="105" spans="1:114" x14ac:dyDescent="0.25">
      <c r="A105" s="1">
        <v>79</v>
      </c>
      <c r="B105" s="1" t="s">
        <v>126</v>
      </c>
      <c r="C105" s="1">
        <v>2415.0000082701445</v>
      </c>
      <c r="D105" s="1">
        <v>0</v>
      </c>
      <c r="E105">
        <f t="shared" si="145"/>
        <v>16.751766164396006</v>
      </c>
      <c r="F105">
        <f t="shared" si="146"/>
        <v>0.14331715594212649</v>
      </c>
      <c r="G105">
        <f t="shared" si="147"/>
        <v>161.94621952669661</v>
      </c>
      <c r="H105">
        <f t="shared" si="148"/>
        <v>6.10012534880783</v>
      </c>
      <c r="I105">
        <f t="shared" si="149"/>
        <v>2.9325382852663484</v>
      </c>
      <c r="J105">
        <f t="shared" si="150"/>
        <v>30.153190612792969</v>
      </c>
      <c r="K105" s="1">
        <v>6</v>
      </c>
      <c r="L105">
        <f t="shared" si="151"/>
        <v>1.4200000166893005</v>
      </c>
      <c r="M105" s="1">
        <v>1</v>
      </c>
      <c r="N105">
        <f t="shared" si="152"/>
        <v>2.8400000333786011</v>
      </c>
      <c r="O105" s="1">
        <v>28.324777603149414</v>
      </c>
      <c r="P105" s="1">
        <v>30.153190612792969</v>
      </c>
      <c r="Q105" s="1">
        <v>30.124547958374023</v>
      </c>
      <c r="R105" s="1">
        <v>399.01959228515625</v>
      </c>
      <c r="S105" s="1">
        <v>376.1595458984375</v>
      </c>
      <c r="T105" s="1">
        <v>12.782986640930176</v>
      </c>
      <c r="U105" s="1">
        <v>19.958414077758789</v>
      </c>
      <c r="V105" s="1">
        <v>22.615476608276367</v>
      </c>
      <c r="W105" s="1">
        <v>35.310138702392578</v>
      </c>
      <c r="X105" s="1">
        <v>499.90414428710937</v>
      </c>
      <c r="Y105" s="1">
        <v>1499.562255859375</v>
      </c>
      <c r="Z105" s="1">
        <v>189.14378356933594</v>
      </c>
      <c r="AA105" s="1">
        <v>68.419456481933594</v>
      </c>
      <c r="AB105" s="1">
        <v>-0.62066006660461426</v>
      </c>
      <c r="AC105" s="1">
        <v>0.14527353644371033</v>
      </c>
      <c r="AD105" s="1">
        <v>0.66666668653488159</v>
      </c>
      <c r="AE105" s="1">
        <v>-0.21956524252891541</v>
      </c>
      <c r="AF105" s="1">
        <v>2.737391471862793</v>
      </c>
      <c r="AG105" s="1">
        <v>1</v>
      </c>
      <c r="AH105" s="1">
        <v>0</v>
      </c>
      <c r="AI105" s="1">
        <v>0.15999999642372131</v>
      </c>
      <c r="AJ105" s="1">
        <v>111115</v>
      </c>
      <c r="AK105">
        <f t="shared" si="153"/>
        <v>0.83317357381184898</v>
      </c>
      <c r="AL105">
        <f t="shared" si="154"/>
        <v>6.1001253488078304E-3</v>
      </c>
      <c r="AM105">
        <f t="shared" si="155"/>
        <v>303.30319061279295</v>
      </c>
      <c r="AN105">
        <f t="shared" si="156"/>
        <v>301.47477760314939</v>
      </c>
      <c r="AO105">
        <f t="shared" si="157"/>
        <v>239.92995557464747</v>
      </c>
      <c r="AP105">
        <f t="shared" si="158"/>
        <v>-0.59840600541890832</v>
      </c>
      <c r="AQ105">
        <f t="shared" si="159"/>
        <v>4.2980821287079767</v>
      </c>
      <c r="AR105">
        <f t="shared" si="160"/>
        <v>62.819588896367527</v>
      </c>
      <c r="AS105">
        <f t="shared" si="161"/>
        <v>42.861174818608738</v>
      </c>
      <c r="AT105">
        <f t="shared" si="162"/>
        <v>29.238984107971191</v>
      </c>
      <c r="AU105">
        <f t="shared" si="163"/>
        <v>4.0777260617276321</v>
      </c>
      <c r="AV105">
        <f t="shared" si="164"/>
        <v>0.1364322671140577</v>
      </c>
      <c r="AW105">
        <f t="shared" si="165"/>
        <v>1.3655438434416283</v>
      </c>
      <c r="AX105">
        <f t="shared" si="166"/>
        <v>2.7121822182860038</v>
      </c>
      <c r="AY105">
        <f t="shared" si="167"/>
        <v>8.5863110320605951E-2</v>
      </c>
      <c r="AZ105">
        <f t="shared" si="168"/>
        <v>11.080272319320484</v>
      </c>
      <c r="BA105">
        <f t="shared" si="169"/>
        <v>0.43052534833296996</v>
      </c>
      <c r="BB105">
        <f t="shared" si="170"/>
        <v>32.244354353980022</v>
      </c>
      <c r="BC105">
        <f t="shared" si="171"/>
        <v>368.19655855472581</v>
      </c>
      <c r="BD105">
        <f t="shared" si="172"/>
        <v>1.4670150269194163E-2</v>
      </c>
    </row>
    <row r="106" spans="1:114" x14ac:dyDescent="0.25">
      <c r="A106" s="1">
        <v>80</v>
      </c>
      <c r="B106" s="1" t="s">
        <v>127</v>
      </c>
      <c r="C106" s="1">
        <v>2415.5000082589686</v>
      </c>
      <c r="D106" s="1">
        <v>0</v>
      </c>
      <c r="E106">
        <f t="shared" si="145"/>
        <v>16.741158521365403</v>
      </c>
      <c r="F106">
        <f t="shared" si="146"/>
        <v>0.14327762372092917</v>
      </c>
      <c r="G106">
        <f t="shared" si="147"/>
        <v>162.034455860892</v>
      </c>
      <c r="H106">
        <f t="shared" si="148"/>
        <v>6.0982211194458209</v>
      </c>
      <c r="I106">
        <f t="shared" si="149"/>
        <v>2.9324023605183922</v>
      </c>
      <c r="J106">
        <f t="shared" si="150"/>
        <v>30.152704238891602</v>
      </c>
      <c r="K106" s="1">
        <v>6</v>
      </c>
      <c r="L106">
        <f t="shared" si="151"/>
        <v>1.4200000166893005</v>
      </c>
      <c r="M106" s="1">
        <v>1</v>
      </c>
      <c r="N106">
        <f t="shared" si="152"/>
        <v>2.8400000333786011</v>
      </c>
      <c r="O106" s="1">
        <v>28.326581954956055</v>
      </c>
      <c r="P106" s="1">
        <v>30.152704238891602</v>
      </c>
      <c r="Q106" s="1">
        <v>30.124378204345703</v>
      </c>
      <c r="R106" s="1">
        <v>399.02627563476562</v>
      </c>
      <c r="S106" s="1">
        <v>376.1787109375</v>
      </c>
      <c r="T106" s="1">
        <v>12.785110473632812</v>
      </c>
      <c r="U106" s="1">
        <v>19.958600997924805</v>
      </c>
      <c r="V106" s="1">
        <v>22.616914749145508</v>
      </c>
      <c r="W106" s="1">
        <v>35.306850433349609</v>
      </c>
      <c r="X106" s="1">
        <v>499.8829345703125</v>
      </c>
      <c r="Y106" s="1">
        <v>1499.5538330078125</v>
      </c>
      <c r="Z106" s="1">
        <v>188.70132446289062</v>
      </c>
      <c r="AA106" s="1">
        <v>68.41961669921875</v>
      </c>
      <c r="AB106" s="1">
        <v>-0.62066006660461426</v>
      </c>
      <c r="AC106" s="1">
        <v>0.14527353644371033</v>
      </c>
      <c r="AD106" s="1">
        <v>0.66666668653488159</v>
      </c>
      <c r="AE106" s="1">
        <v>-0.21956524252891541</v>
      </c>
      <c r="AF106" s="1">
        <v>2.737391471862793</v>
      </c>
      <c r="AG106" s="1">
        <v>1</v>
      </c>
      <c r="AH106" s="1">
        <v>0</v>
      </c>
      <c r="AI106" s="1">
        <v>0.15999999642372131</v>
      </c>
      <c r="AJ106" s="1">
        <v>111115</v>
      </c>
      <c r="AK106">
        <f t="shared" si="153"/>
        <v>0.83313822428385409</v>
      </c>
      <c r="AL106">
        <f t="shared" si="154"/>
        <v>6.0982211194458213E-3</v>
      </c>
      <c r="AM106">
        <f t="shared" si="155"/>
        <v>303.30270423889158</v>
      </c>
      <c r="AN106">
        <f t="shared" si="156"/>
        <v>301.47658195495603</v>
      </c>
      <c r="AO106">
        <f t="shared" si="157"/>
        <v>239.92860791842759</v>
      </c>
      <c r="AP106">
        <f t="shared" si="158"/>
        <v>-0.59711503935766208</v>
      </c>
      <c r="AQ106">
        <f t="shared" si="159"/>
        <v>4.2979621906490522</v>
      </c>
      <c r="AR106">
        <f t="shared" si="160"/>
        <v>62.817688814940823</v>
      </c>
      <c r="AS106">
        <f t="shared" si="161"/>
        <v>42.859087817016018</v>
      </c>
      <c r="AT106">
        <f t="shared" si="162"/>
        <v>29.239643096923828</v>
      </c>
      <c r="AU106">
        <f t="shared" si="163"/>
        <v>4.0778812841567023</v>
      </c>
      <c r="AV106">
        <f t="shared" si="164"/>
        <v>0.13639644140447163</v>
      </c>
      <c r="AW106">
        <f t="shared" si="165"/>
        <v>1.36555983013066</v>
      </c>
      <c r="AX106">
        <f t="shared" si="166"/>
        <v>2.7123214540260423</v>
      </c>
      <c r="AY106">
        <f t="shared" si="167"/>
        <v>8.5840406809214786E-2</v>
      </c>
      <c r="AZ106">
        <f t="shared" si="168"/>
        <v>11.086335362068711</v>
      </c>
      <c r="BA106">
        <f t="shared" si="169"/>
        <v>0.43073797413222864</v>
      </c>
      <c r="BB106">
        <f t="shared" si="170"/>
        <v>32.244766889246293</v>
      </c>
      <c r="BC106">
        <f t="shared" si="171"/>
        <v>368.22076595925415</v>
      </c>
      <c r="BD106">
        <f t="shared" si="172"/>
        <v>1.4660084489560816E-2</v>
      </c>
    </row>
    <row r="107" spans="1:114" x14ac:dyDescent="0.25">
      <c r="A107" s="1">
        <v>81</v>
      </c>
      <c r="B107" s="1" t="s">
        <v>127</v>
      </c>
      <c r="C107" s="1">
        <v>2416.0000082477927</v>
      </c>
      <c r="D107" s="1">
        <v>0</v>
      </c>
      <c r="E107">
        <f t="shared" si="145"/>
        <v>16.747035429459658</v>
      </c>
      <c r="F107">
        <f t="shared" si="146"/>
        <v>0.14328772587726113</v>
      </c>
      <c r="G107">
        <f t="shared" si="147"/>
        <v>161.95853440653983</v>
      </c>
      <c r="H107">
        <f t="shared" si="148"/>
        <v>6.0978536079775099</v>
      </c>
      <c r="I107">
        <f t="shared" si="149"/>
        <v>2.9320357889353228</v>
      </c>
      <c r="J107">
        <f t="shared" si="150"/>
        <v>30.151237487792969</v>
      </c>
      <c r="K107" s="1">
        <v>6</v>
      </c>
      <c r="L107">
        <f t="shared" si="151"/>
        <v>1.4200000166893005</v>
      </c>
      <c r="M107" s="1">
        <v>1</v>
      </c>
      <c r="N107">
        <f t="shared" si="152"/>
        <v>2.8400000333786011</v>
      </c>
      <c r="O107" s="1">
        <v>28.329587936401367</v>
      </c>
      <c r="P107" s="1">
        <v>30.151237487792969</v>
      </c>
      <c r="Q107" s="1">
        <v>30.124618530273437</v>
      </c>
      <c r="R107" s="1">
        <v>399.0068359375</v>
      </c>
      <c r="S107" s="1">
        <v>376.1519775390625</v>
      </c>
      <c r="T107" s="1">
        <v>12.785432815551758</v>
      </c>
      <c r="U107" s="1">
        <v>19.95867919921875</v>
      </c>
      <c r="V107" s="1">
        <v>22.613523483276367</v>
      </c>
      <c r="W107" s="1">
        <v>35.300804138183594</v>
      </c>
      <c r="X107" s="1">
        <v>499.86978149414062</v>
      </c>
      <c r="Y107" s="1">
        <v>1499.580322265625</v>
      </c>
      <c r="Z107" s="1">
        <v>188.27586364746094</v>
      </c>
      <c r="AA107" s="1">
        <v>68.419593811035156</v>
      </c>
      <c r="AB107" s="1">
        <v>-0.62066006660461426</v>
      </c>
      <c r="AC107" s="1">
        <v>0.14527353644371033</v>
      </c>
      <c r="AD107" s="1">
        <v>0.66666668653488159</v>
      </c>
      <c r="AE107" s="1">
        <v>-0.21956524252891541</v>
      </c>
      <c r="AF107" s="1">
        <v>2.737391471862793</v>
      </c>
      <c r="AG107" s="1">
        <v>1</v>
      </c>
      <c r="AH107" s="1">
        <v>0</v>
      </c>
      <c r="AI107" s="1">
        <v>0.15999999642372131</v>
      </c>
      <c r="AJ107" s="1">
        <v>111115</v>
      </c>
      <c r="AK107">
        <f t="shared" si="153"/>
        <v>0.83311630249023416</v>
      </c>
      <c r="AL107">
        <f t="shared" si="154"/>
        <v>6.0978536079775098E-3</v>
      </c>
      <c r="AM107">
        <f t="shared" si="155"/>
        <v>303.30123748779295</v>
      </c>
      <c r="AN107">
        <f t="shared" si="156"/>
        <v>301.47958793640134</v>
      </c>
      <c r="AO107">
        <f t="shared" si="157"/>
        <v>239.93284619958285</v>
      </c>
      <c r="AP107">
        <f t="shared" si="158"/>
        <v>-0.59625079856228658</v>
      </c>
      <c r="AQ107">
        <f t="shared" si="159"/>
        <v>4.297600512750626</v>
      </c>
      <c r="AR107">
        <f t="shared" si="160"/>
        <v>62.812423654837325</v>
      </c>
      <c r="AS107">
        <f t="shared" si="161"/>
        <v>42.853744455618575</v>
      </c>
      <c r="AT107">
        <f t="shared" si="162"/>
        <v>29.240412712097168</v>
      </c>
      <c r="AU107">
        <f t="shared" si="163"/>
        <v>4.0780625707073508</v>
      </c>
      <c r="AV107">
        <f t="shared" si="164"/>
        <v>0.13640559648046491</v>
      </c>
      <c r="AW107">
        <f t="shared" si="165"/>
        <v>1.3655647238153032</v>
      </c>
      <c r="AX107">
        <f t="shared" si="166"/>
        <v>2.7124978468920475</v>
      </c>
      <c r="AY107">
        <f t="shared" si="167"/>
        <v>8.5846208567001495E-2</v>
      </c>
      <c r="AZ107">
        <f t="shared" si="168"/>
        <v>11.081137138326017</v>
      </c>
      <c r="BA107">
        <f t="shared" si="169"/>
        <v>0.43056674981782017</v>
      </c>
      <c r="BB107">
        <f t="shared" si="170"/>
        <v>32.247948073051688</v>
      </c>
      <c r="BC107">
        <f t="shared" si="171"/>
        <v>368.19123896017089</v>
      </c>
      <c r="BD107">
        <f t="shared" si="172"/>
        <v>1.4667853869417918E-2</v>
      </c>
    </row>
    <row r="108" spans="1:114" x14ac:dyDescent="0.25">
      <c r="A108" s="1">
        <v>82</v>
      </c>
      <c r="B108" s="1" t="s">
        <v>128</v>
      </c>
      <c r="C108" s="1">
        <v>2416.5000082366168</v>
      </c>
      <c r="D108" s="1">
        <v>0</v>
      </c>
      <c r="E108">
        <f t="shared" si="145"/>
        <v>16.737709753784774</v>
      </c>
      <c r="F108">
        <f t="shared" si="146"/>
        <v>0.14332764306661011</v>
      </c>
      <c r="G108">
        <f t="shared" si="147"/>
        <v>162.11692083331337</v>
      </c>
      <c r="H108">
        <f t="shared" si="148"/>
        <v>6.0983264462501374</v>
      </c>
      <c r="I108">
        <f t="shared" si="149"/>
        <v>2.9315027601464676</v>
      </c>
      <c r="J108">
        <f t="shared" si="150"/>
        <v>30.149198532104492</v>
      </c>
      <c r="K108" s="1">
        <v>6</v>
      </c>
      <c r="L108">
        <f t="shared" si="151"/>
        <v>1.4200000166893005</v>
      </c>
      <c r="M108" s="1">
        <v>1</v>
      </c>
      <c r="N108">
        <f t="shared" si="152"/>
        <v>2.8400000333786011</v>
      </c>
      <c r="O108" s="1">
        <v>28.331209182739258</v>
      </c>
      <c r="P108" s="1">
        <v>30.149198532104492</v>
      </c>
      <c r="Q108" s="1">
        <v>30.124427795410156</v>
      </c>
      <c r="R108" s="1">
        <v>398.99560546875</v>
      </c>
      <c r="S108" s="1">
        <v>376.15167236328125</v>
      </c>
      <c r="T108" s="1">
        <v>12.785262107849121</v>
      </c>
      <c r="U108" s="1">
        <v>19.959079742431641</v>
      </c>
      <c r="V108" s="1">
        <v>22.611137390136719</v>
      </c>
      <c r="W108" s="1">
        <v>35.298255920410156</v>
      </c>
      <c r="X108" s="1">
        <v>499.8685302734375</v>
      </c>
      <c r="Y108" s="1">
        <v>1499.6346435546875</v>
      </c>
      <c r="Z108" s="1">
        <v>187.7462158203125</v>
      </c>
      <c r="AA108" s="1">
        <v>68.41973876953125</v>
      </c>
      <c r="AB108" s="1">
        <v>-0.62066006660461426</v>
      </c>
      <c r="AC108" s="1">
        <v>0.14527353644371033</v>
      </c>
      <c r="AD108" s="1">
        <v>0.66666668653488159</v>
      </c>
      <c r="AE108" s="1">
        <v>-0.21956524252891541</v>
      </c>
      <c r="AF108" s="1">
        <v>2.737391471862793</v>
      </c>
      <c r="AG108" s="1">
        <v>1</v>
      </c>
      <c r="AH108" s="1">
        <v>0</v>
      </c>
      <c r="AI108" s="1">
        <v>0.15999999642372131</v>
      </c>
      <c r="AJ108" s="1">
        <v>111115</v>
      </c>
      <c r="AK108">
        <f t="shared" si="153"/>
        <v>0.83311421712239564</v>
      </c>
      <c r="AL108">
        <f t="shared" si="154"/>
        <v>6.0983264462501378E-3</v>
      </c>
      <c r="AM108">
        <f t="shared" si="155"/>
        <v>303.29919853210447</v>
      </c>
      <c r="AN108">
        <f t="shared" si="156"/>
        <v>301.48120918273924</v>
      </c>
      <c r="AO108">
        <f t="shared" si="157"/>
        <v>239.94153760563859</v>
      </c>
      <c r="AP108">
        <f t="shared" si="158"/>
        <v>-0.59588199064987557</v>
      </c>
      <c r="AQ108">
        <f t="shared" si="159"/>
        <v>4.2970977822038838</v>
      </c>
      <c r="AR108">
        <f t="shared" si="160"/>
        <v>62.804942834968436</v>
      </c>
      <c r="AS108">
        <f t="shared" si="161"/>
        <v>42.845863092536796</v>
      </c>
      <c r="AT108">
        <f t="shared" si="162"/>
        <v>29.240203857421875</v>
      </c>
      <c r="AU108">
        <f t="shared" si="163"/>
        <v>4.078013373290756</v>
      </c>
      <c r="AV108">
        <f t="shared" si="164"/>
        <v>0.13644177081421729</v>
      </c>
      <c r="AW108">
        <f t="shared" si="165"/>
        <v>1.365595022057416</v>
      </c>
      <c r="AX108">
        <f t="shared" si="166"/>
        <v>2.7124183512333397</v>
      </c>
      <c r="AY108">
        <f t="shared" si="167"/>
        <v>8.5869133030716194E-2</v>
      </c>
      <c r="AZ108">
        <f t="shared" si="168"/>
        <v>11.09199737353608</v>
      </c>
      <c r="BA108">
        <f t="shared" si="169"/>
        <v>0.43098816978472304</v>
      </c>
      <c r="BB108">
        <f t="shared" si="170"/>
        <v>32.25349662019056</v>
      </c>
      <c r="BC108">
        <f t="shared" si="171"/>
        <v>368.19536676397172</v>
      </c>
      <c r="BD108">
        <f t="shared" si="172"/>
        <v>1.4662043950148172E-2</v>
      </c>
    </row>
    <row r="109" spans="1:114" x14ac:dyDescent="0.25">
      <c r="A109" s="1">
        <v>83</v>
      </c>
      <c r="B109" s="1" t="s">
        <v>128</v>
      </c>
      <c r="C109" s="1">
        <v>2417.000008225441</v>
      </c>
      <c r="D109" s="1">
        <v>0</v>
      </c>
      <c r="E109">
        <f t="shared" si="145"/>
        <v>16.736776128107298</v>
      </c>
      <c r="F109">
        <f t="shared" si="146"/>
        <v>0.14330324618921869</v>
      </c>
      <c r="G109">
        <f t="shared" si="147"/>
        <v>162.09523214750681</v>
      </c>
      <c r="H109">
        <f t="shared" si="148"/>
        <v>6.0971412554796638</v>
      </c>
      <c r="I109">
        <f t="shared" si="149"/>
        <v>2.9313892523006508</v>
      </c>
      <c r="J109">
        <f t="shared" si="150"/>
        <v>30.148569107055664</v>
      </c>
      <c r="K109" s="1">
        <v>6</v>
      </c>
      <c r="L109">
        <f t="shared" si="151"/>
        <v>1.4200000166893005</v>
      </c>
      <c r="M109" s="1">
        <v>1</v>
      </c>
      <c r="N109">
        <f t="shared" si="152"/>
        <v>2.8400000333786011</v>
      </c>
      <c r="O109" s="1">
        <v>28.3336181640625</v>
      </c>
      <c r="P109" s="1">
        <v>30.148569107055664</v>
      </c>
      <c r="Q109" s="1">
        <v>30.125244140625</v>
      </c>
      <c r="R109" s="1">
        <v>398.99020385742187</v>
      </c>
      <c r="S109" s="1">
        <v>376.14947509765625</v>
      </c>
      <c r="T109" s="1">
        <v>12.786676406860352</v>
      </c>
      <c r="U109" s="1">
        <v>19.958621978759766</v>
      </c>
      <c r="V109" s="1">
        <v>22.610298156738281</v>
      </c>
      <c r="W109" s="1">
        <v>35.292236328125</v>
      </c>
      <c r="X109" s="1">
        <v>499.90206909179687</v>
      </c>
      <c r="Y109" s="1">
        <v>1499.6458740234375</v>
      </c>
      <c r="Z109" s="1">
        <v>186.97846984863281</v>
      </c>
      <c r="AA109" s="1">
        <v>68.419219970703125</v>
      </c>
      <c r="AB109" s="1">
        <v>-0.62066006660461426</v>
      </c>
      <c r="AC109" s="1">
        <v>0.14527353644371033</v>
      </c>
      <c r="AD109" s="1">
        <v>1</v>
      </c>
      <c r="AE109" s="1">
        <v>-0.21956524252891541</v>
      </c>
      <c r="AF109" s="1">
        <v>2.737391471862793</v>
      </c>
      <c r="AG109" s="1">
        <v>1</v>
      </c>
      <c r="AH109" s="1">
        <v>0</v>
      </c>
      <c r="AI109" s="1">
        <v>0.15999999642372131</v>
      </c>
      <c r="AJ109" s="1">
        <v>111115</v>
      </c>
      <c r="AK109">
        <f t="shared" si="153"/>
        <v>0.83317011515299466</v>
      </c>
      <c r="AL109">
        <f t="shared" si="154"/>
        <v>6.0971412554796638E-3</v>
      </c>
      <c r="AM109">
        <f t="shared" si="155"/>
        <v>303.29856910705564</v>
      </c>
      <c r="AN109">
        <f t="shared" si="156"/>
        <v>301.48361816406248</v>
      </c>
      <c r="AO109">
        <f t="shared" si="157"/>
        <v>239.94333448059842</v>
      </c>
      <c r="AP109">
        <f t="shared" si="158"/>
        <v>-0.59482292174008755</v>
      </c>
      <c r="AQ109">
        <f t="shared" si="159"/>
        <v>4.296942599777525</v>
      </c>
      <c r="AR109">
        <f t="shared" si="160"/>
        <v>62.803150951113757</v>
      </c>
      <c r="AS109">
        <f t="shared" si="161"/>
        <v>42.844528972353991</v>
      </c>
      <c r="AT109">
        <f t="shared" si="162"/>
        <v>29.241093635559082</v>
      </c>
      <c r="AU109">
        <f t="shared" si="163"/>
        <v>4.0782229713579392</v>
      </c>
      <c r="AV109">
        <f t="shared" si="164"/>
        <v>0.13641966163748556</v>
      </c>
      <c r="AW109">
        <f t="shared" si="165"/>
        <v>1.3655533474768744</v>
      </c>
      <c r="AX109">
        <f t="shared" si="166"/>
        <v>2.712669623881065</v>
      </c>
      <c r="AY109">
        <f t="shared" si="167"/>
        <v>8.5855121953509944E-2</v>
      </c>
      <c r="AZ109">
        <f t="shared" si="168"/>
        <v>11.090429344502457</v>
      </c>
      <c r="BA109">
        <f t="shared" si="169"/>
        <v>0.43093302763595109</v>
      </c>
      <c r="BB109">
        <f t="shared" si="170"/>
        <v>32.253198698452778</v>
      </c>
      <c r="BC109">
        <f t="shared" si="171"/>
        <v>368.19361329927972</v>
      </c>
      <c r="BD109">
        <f t="shared" si="172"/>
        <v>1.4661160501787059E-2</v>
      </c>
    </row>
    <row r="110" spans="1:114" x14ac:dyDescent="0.25">
      <c r="A110" s="1">
        <v>84</v>
      </c>
      <c r="B110" s="1" t="s">
        <v>129</v>
      </c>
      <c r="C110" s="1">
        <v>2417.5000082142651</v>
      </c>
      <c r="D110" s="1">
        <v>0</v>
      </c>
      <c r="E110">
        <f t="shared" si="145"/>
        <v>16.731089189955583</v>
      </c>
      <c r="F110">
        <f t="shared" si="146"/>
        <v>0.14330470436406331</v>
      </c>
      <c r="G110">
        <f t="shared" si="147"/>
        <v>162.16924867469419</v>
      </c>
      <c r="H110">
        <f t="shared" si="148"/>
        <v>6.0964124806225062</v>
      </c>
      <c r="I110">
        <f t="shared" si="149"/>
        <v>2.9310134636483101</v>
      </c>
      <c r="J110">
        <f t="shared" si="150"/>
        <v>30.146793365478516</v>
      </c>
      <c r="K110" s="1">
        <v>6</v>
      </c>
      <c r="L110">
        <f t="shared" si="151"/>
        <v>1.4200000166893005</v>
      </c>
      <c r="M110" s="1">
        <v>1</v>
      </c>
      <c r="N110">
        <f t="shared" si="152"/>
        <v>2.8400000333786011</v>
      </c>
      <c r="O110" s="1">
        <v>28.335494995117188</v>
      </c>
      <c r="P110" s="1">
        <v>30.146793365478516</v>
      </c>
      <c r="Q110" s="1">
        <v>30.125322341918945</v>
      </c>
      <c r="R110" s="1">
        <v>398.98928833007812</v>
      </c>
      <c r="S110" s="1">
        <v>376.15573120117187</v>
      </c>
      <c r="T110" s="1">
        <v>12.786694526672363</v>
      </c>
      <c r="U110" s="1">
        <v>19.957769393920898</v>
      </c>
      <c r="V110" s="1">
        <v>22.607805252075195</v>
      </c>
      <c r="W110" s="1">
        <v>35.286785125732422</v>
      </c>
      <c r="X110" s="1">
        <v>499.9034423828125</v>
      </c>
      <c r="Y110" s="1">
        <v>1499.6444091796875</v>
      </c>
      <c r="Z110" s="1">
        <v>186.24575805664062</v>
      </c>
      <c r="AA110" s="1">
        <v>68.419036865234375</v>
      </c>
      <c r="AB110" s="1">
        <v>-0.62066006660461426</v>
      </c>
      <c r="AC110" s="1">
        <v>0.14527353644371033</v>
      </c>
      <c r="AD110" s="1">
        <v>1</v>
      </c>
      <c r="AE110" s="1">
        <v>-0.21956524252891541</v>
      </c>
      <c r="AF110" s="1">
        <v>2.737391471862793</v>
      </c>
      <c r="AG110" s="1">
        <v>1</v>
      </c>
      <c r="AH110" s="1">
        <v>0</v>
      </c>
      <c r="AI110" s="1">
        <v>0.15999999642372131</v>
      </c>
      <c r="AJ110" s="1">
        <v>111115</v>
      </c>
      <c r="AK110">
        <f t="shared" si="153"/>
        <v>0.83317240397135406</v>
      </c>
      <c r="AL110">
        <f t="shared" si="154"/>
        <v>6.096412480622506E-3</v>
      </c>
      <c r="AM110">
        <f t="shared" si="155"/>
        <v>303.29679336547849</v>
      </c>
      <c r="AN110">
        <f t="shared" si="156"/>
        <v>301.48549499511716</v>
      </c>
      <c r="AO110">
        <f t="shared" si="157"/>
        <v>239.94310010560366</v>
      </c>
      <c r="AP110">
        <f t="shared" si="158"/>
        <v>-0.59393725972947287</v>
      </c>
      <c r="AQ110">
        <f t="shared" si="159"/>
        <v>4.2965048235588306</v>
      </c>
      <c r="AR110">
        <f t="shared" si="160"/>
        <v>62.796920570830252</v>
      </c>
      <c r="AS110">
        <f t="shared" si="161"/>
        <v>42.839151176909354</v>
      </c>
      <c r="AT110">
        <f t="shared" si="162"/>
        <v>29.241144180297852</v>
      </c>
      <c r="AU110">
        <f t="shared" si="163"/>
        <v>4.0782348780681108</v>
      </c>
      <c r="AV110">
        <f t="shared" si="164"/>
        <v>0.13642098308910885</v>
      </c>
      <c r="AW110">
        <f t="shared" si="165"/>
        <v>1.3654913599105203</v>
      </c>
      <c r="AX110">
        <f t="shared" si="166"/>
        <v>2.7127435181575903</v>
      </c>
      <c r="AY110">
        <f t="shared" si="167"/>
        <v>8.5855959385917571E-2</v>
      </c>
      <c r="AZ110">
        <f t="shared" si="168"/>
        <v>11.095463803481264</v>
      </c>
      <c r="BA110">
        <f t="shared" si="169"/>
        <v>0.43112263146128815</v>
      </c>
      <c r="BB110">
        <f t="shared" si="170"/>
        <v>32.255264946035346</v>
      </c>
      <c r="BC110">
        <f t="shared" si="171"/>
        <v>368.20257270082868</v>
      </c>
      <c r="BD110">
        <f t="shared" si="172"/>
        <v>1.4656761105693127E-2</v>
      </c>
    </row>
    <row r="111" spans="1:114" x14ac:dyDescent="0.25">
      <c r="A111" s="1">
        <v>85</v>
      </c>
      <c r="B111" s="1" t="s">
        <v>129</v>
      </c>
      <c r="C111" s="1">
        <v>2418.0000082030892</v>
      </c>
      <c r="D111" s="1">
        <v>0</v>
      </c>
      <c r="E111">
        <f t="shared" si="145"/>
        <v>16.741168321036614</v>
      </c>
      <c r="F111">
        <f t="shared" si="146"/>
        <v>0.14333386187240107</v>
      </c>
      <c r="G111">
        <f t="shared" si="147"/>
        <v>162.09141866957805</v>
      </c>
      <c r="H111">
        <f t="shared" si="148"/>
        <v>6.0967042406010661</v>
      </c>
      <c r="I111">
        <f t="shared" si="149"/>
        <v>2.9305805957741979</v>
      </c>
      <c r="J111">
        <f t="shared" si="150"/>
        <v>30.145023345947266</v>
      </c>
      <c r="K111" s="1">
        <v>6</v>
      </c>
      <c r="L111">
        <f t="shared" si="151"/>
        <v>1.4200000166893005</v>
      </c>
      <c r="M111" s="1">
        <v>1</v>
      </c>
      <c r="N111">
        <f t="shared" si="152"/>
        <v>2.8400000333786011</v>
      </c>
      <c r="O111" s="1">
        <v>28.337324142456055</v>
      </c>
      <c r="P111" s="1">
        <v>30.145023345947266</v>
      </c>
      <c r="Q111" s="1">
        <v>30.125160217285156</v>
      </c>
      <c r="R111" s="1">
        <v>398.99710083007812</v>
      </c>
      <c r="S111" s="1">
        <v>376.15155029296875</v>
      </c>
      <c r="T111" s="1">
        <v>12.786465644836426</v>
      </c>
      <c r="U111" s="1">
        <v>19.957818984985352</v>
      </c>
      <c r="V111" s="1">
        <v>22.604881286621094</v>
      </c>
      <c r="W111" s="1">
        <v>35.282943725585938</v>
      </c>
      <c r="X111" s="1">
        <v>499.90792846679687</v>
      </c>
      <c r="Y111" s="1">
        <v>1499.60986328125</v>
      </c>
      <c r="Z111" s="1">
        <v>185.47393798828125</v>
      </c>
      <c r="AA111" s="1">
        <v>68.418693542480469</v>
      </c>
      <c r="AB111" s="1">
        <v>-0.62066006660461426</v>
      </c>
      <c r="AC111" s="1">
        <v>0.14527353644371033</v>
      </c>
      <c r="AD111" s="1">
        <v>1</v>
      </c>
      <c r="AE111" s="1">
        <v>-0.21956524252891541</v>
      </c>
      <c r="AF111" s="1">
        <v>2.737391471862793</v>
      </c>
      <c r="AG111" s="1">
        <v>1</v>
      </c>
      <c r="AH111" s="1">
        <v>0</v>
      </c>
      <c r="AI111" s="1">
        <v>0.15999999642372131</v>
      </c>
      <c r="AJ111" s="1">
        <v>111115</v>
      </c>
      <c r="AK111">
        <f t="shared" si="153"/>
        <v>0.83317988077799476</v>
      </c>
      <c r="AL111">
        <f t="shared" si="154"/>
        <v>6.0967042406010656E-3</v>
      </c>
      <c r="AM111">
        <f t="shared" si="155"/>
        <v>303.29502334594724</v>
      </c>
      <c r="AN111">
        <f t="shared" si="156"/>
        <v>301.48732414245603</v>
      </c>
      <c r="AO111">
        <f t="shared" si="157"/>
        <v>239.93757276197721</v>
      </c>
      <c r="AP111">
        <f t="shared" si="158"/>
        <v>-0.59365069609190402</v>
      </c>
      <c r="AQ111">
        <f t="shared" si="159"/>
        <v>4.2960684966842093</v>
      </c>
      <c r="AR111">
        <f t="shared" si="160"/>
        <v>62.790858378738612</v>
      </c>
      <c r="AS111">
        <f t="shared" si="161"/>
        <v>42.833039393753261</v>
      </c>
      <c r="AT111">
        <f t="shared" si="162"/>
        <v>29.24117374420166</v>
      </c>
      <c r="AU111">
        <f t="shared" si="163"/>
        <v>4.0782418423843367</v>
      </c>
      <c r="AV111">
        <f t="shared" si="164"/>
        <v>0.13644740642336123</v>
      </c>
      <c r="AW111">
        <f t="shared" si="165"/>
        <v>1.3654879009100114</v>
      </c>
      <c r="AX111">
        <f t="shared" si="166"/>
        <v>2.7127539414743254</v>
      </c>
      <c r="AY111">
        <f t="shared" si="167"/>
        <v>8.5872704446668793E-2</v>
      </c>
      <c r="AZ111">
        <f t="shared" si="168"/>
        <v>11.090083099819758</v>
      </c>
      <c r="BA111">
        <f t="shared" si="169"/>
        <v>0.4309205120737421</v>
      </c>
      <c r="BB111">
        <f t="shared" si="170"/>
        <v>32.259264937743772</v>
      </c>
      <c r="BC111">
        <f t="shared" si="171"/>
        <v>368.19360065642854</v>
      </c>
      <c r="BD111">
        <f t="shared" si="172"/>
        <v>1.4667766720357148E-2</v>
      </c>
    </row>
    <row r="112" spans="1:114" x14ac:dyDescent="0.25">
      <c r="A112" s="1">
        <v>86</v>
      </c>
      <c r="B112" s="1" t="s">
        <v>130</v>
      </c>
      <c r="C112" s="1">
        <v>2418.5000081919134</v>
      </c>
      <c r="D112" s="1">
        <v>0</v>
      </c>
      <c r="E112">
        <f t="shared" si="145"/>
        <v>16.762728376988921</v>
      </c>
      <c r="F112">
        <f t="shared" si="146"/>
        <v>0.14333591599190684</v>
      </c>
      <c r="G112">
        <f t="shared" si="147"/>
        <v>161.85760198859103</v>
      </c>
      <c r="H112">
        <f t="shared" si="148"/>
        <v>6.0964678592696293</v>
      </c>
      <c r="I112">
        <f t="shared" si="149"/>
        <v>2.930436898527939</v>
      </c>
      <c r="J112">
        <f t="shared" si="150"/>
        <v>30.144699096679687</v>
      </c>
      <c r="K112" s="1">
        <v>6</v>
      </c>
      <c r="L112">
        <f t="shared" si="151"/>
        <v>1.4200000166893005</v>
      </c>
      <c r="M112" s="1">
        <v>1</v>
      </c>
      <c r="N112">
        <f t="shared" si="152"/>
        <v>2.8400000333786011</v>
      </c>
      <c r="O112" s="1">
        <v>28.339323043823242</v>
      </c>
      <c r="P112" s="1">
        <v>30.144699096679687</v>
      </c>
      <c r="Q112" s="1">
        <v>30.125759124755859</v>
      </c>
      <c r="R112" s="1">
        <v>399.028076171875</v>
      </c>
      <c r="S112" s="1">
        <v>376.15701293945312</v>
      </c>
      <c r="T112" s="1">
        <v>12.787713050842285</v>
      </c>
      <c r="U112" s="1">
        <v>19.958688735961914</v>
      </c>
      <c r="V112" s="1">
        <v>22.604528427124023</v>
      </c>
      <c r="W112" s="1">
        <v>35.280487060546875</v>
      </c>
      <c r="X112" s="1">
        <v>499.9144287109375</v>
      </c>
      <c r="Y112" s="1">
        <v>1499.6485595703125</v>
      </c>
      <c r="Z112" s="1">
        <v>184.63177490234375</v>
      </c>
      <c r="AA112" s="1">
        <v>68.418907165527344</v>
      </c>
      <c r="AB112" s="1">
        <v>-0.62066006660461426</v>
      </c>
      <c r="AC112" s="1">
        <v>0.14527353644371033</v>
      </c>
      <c r="AD112" s="1">
        <v>1</v>
      </c>
      <c r="AE112" s="1">
        <v>-0.21956524252891541</v>
      </c>
      <c r="AF112" s="1">
        <v>2.737391471862793</v>
      </c>
      <c r="AG112" s="1">
        <v>1</v>
      </c>
      <c r="AH112" s="1">
        <v>0</v>
      </c>
      <c r="AI112" s="1">
        <v>0.15999999642372131</v>
      </c>
      <c r="AJ112" s="1">
        <v>111115</v>
      </c>
      <c r="AK112">
        <f t="shared" si="153"/>
        <v>0.83319071451822901</v>
      </c>
      <c r="AL112">
        <f t="shared" si="154"/>
        <v>6.0964678592696289E-3</v>
      </c>
      <c r="AM112">
        <f t="shared" si="155"/>
        <v>303.29469909667966</v>
      </c>
      <c r="AN112">
        <f t="shared" si="156"/>
        <v>301.48932304382322</v>
      </c>
      <c r="AO112">
        <f t="shared" si="157"/>
        <v>239.94376416808882</v>
      </c>
      <c r="AP112">
        <f t="shared" si="158"/>
        <v>-0.59313198369605347</v>
      </c>
      <c r="AQ112">
        <f t="shared" si="159"/>
        <v>4.2959885702993734</v>
      </c>
      <c r="AR112">
        <f t="shared" si="160"/>
        <v>62.7894941365549</v>
      </c>
      <c r="AS112">
        <f t="shared" si="161"/>
        <v>42.830805400592986</v>
      </c>
      <c r="AT112">
        <f t="shared" si="162"/>
        <v>29.242011070251465</v>
      </c>
      <c r="AU112">
        <f t="shared" si="163"/>
        <v>4.0784390940979263</v>
      </c>
      <c r="AV112">
        <f t="shared" si="164"/>
        <v>0.13644926790335549</v>
      </c>
      <c r="AW112">
        <f t="shared" si="165"/>
        <v>1.3655516717714344</v>
      </c>
      <c r="AX112">
        <f t="shared" si="166"/>
        <v>2.7128874223264918</v>
      </c>
      <c r="AY112">
        <f t="shared" si="167"/>
        <v>8.5873884110076515E-2</v>
      </c>
      <c r="AZ112">
        <f t="shared" si="168"/>
        <v>11.074120244492285</v>
      </c>
      <c r="BA112">
        <f t="shared" si="169"/>
        <v>0.43029266083268242</v>
      </c>
      <c r="BB112">
        <f t="shared" si="170"/>
        <v>32.261390381601565</v>
      </c>
      <c r="BC112">
        <f t="shared" si="171"/>
        <v>368.18881468488701</v>
      </c>
      <c r="BD112">
        <f t="shared" si="172"/>
        <v>1.468781512261914E-2</v>
      </c>
    </row>
    <row r="113" spans="1:114" x14ac:dyDescent="0.25">
      <c r="A113" s="1">
        <v>87</v>
      </c>
      <c r="B113" s="1" t="s">
        <v>130</v>
      </c>
      <c r="C113" s="1">
        <v>2419.0000081807375</v>
      </c>
      <c r="D113" s="1">
        <v>0</v>
      </c>
      <c r="E113">
        <f t="shared" si="145"/>
        <v>16.723926986986701</v>
      </c>
      <c r="F113">
        <f t="shared" si="146"/>
        <v>0.14320398724642869</v>
      </c>
      <c r="G113">
        <f t="shared" si="147"/>
        <v>162.15141176571944</v>
      </c>
      <c r="H113">
        <f t="shared" si="148"/>
        <v>6.0914141114255758</v>
      </c>
      <c r="I113">
        <f t="shared" si="149"/>
        <v>2.9305867719486689</v>
      </c>
      <c r="J113">
        <f t="shared" si="150"/>
        <v>30.144416809082031</v>
      </c>
      <c r="K113" s="1">
        <v>6</v>
      </c>
      <c r="L113">
        <f t="shared" si="151"/>
        <v>1.4200000166893005</v>
      </c>
      <c r="M113" s="1">
        <v>1</v>
      </c>
      <c r="N113">
        <f t="shared" si="152"/>
        <v>2.8400000333786011</v>
      </c>
      <c r="O113" s="1">
        <v>28.340782165527344</v>
      </c>
      <c r="P113" s="1">
        <v>30.144416809082031</v>
      </c>
      <c r="Q113" s="1">
        <v>30.126201629638672</v>
      </c>
      <c r="R113" s="1">
        <v>399.00570678710937</v>
      </c>
      <c r="S113" s="1">
        <v>376.183349609375</v>
      </c>
      <c r="T113" s="1">
        <v>12.790410041809082</v>
      </c>
      <c r="U113" s="1">
        <v>19.955450057983398</v>
      </c>
      <c r="V113" s="1">
        <v>22.607414245605469</v>
      </c>
      <c r="W113" s="1">
        <v>35.271827697753906</v>
      </c>
      <c r="X113" s="1">
        <v>499.91546630859375</v>
      </c>
      <c r="Y113" s="1">
        <v>1499.6514892578125</v>
      </c>
      <c r="Z113" s="1">
        <v>183.75213623046875</v>
      </c>
      <c r="AA113" s="1">
        <v>68.419013977050781</v>
      </c>
      <c r="AB113" s="1">
        <v>-0.62066006660461426</v>
      </c>
      <c r="AC113" s="1">
        <v>0.14527353644371033</v>
      </c>
      <c r="AD113" s="1">
        <v>1</v>
      </c>
      <c r="AE113" s="1">
        <v>-0.21956524252891541</v>
      </c>
      <c r="AF113" s="1">
        <v>2.737391471862793</v>
      </c>
      <c r="AG113" s="1">
        <v>1</v>
      </c>
      <c r="AH113" s="1">
        <v>0</v>
      </c>
      <c r="AI113" s="1">
        <v>0.15999999642372131</v>
      </c>
      <c r="AJ113" s="1">
        <v>111115</v>
      </c>
      <c r="AK113">
        <f t="shared" si="153"/>
        <v>0.83319244384765612</v>
      </c>
      <c r="AL113">
        <f t="shared" si="154"/>
        <v>6.0914141114255761E-3</v>
      </c>
      <c r="AM113">
        <f t="shared" si="155"/>
        <v>303.29441680908201</v>
      </c>
      <c r="AN113">
        <f t="shared" si="156"/>
        <v>301.49078216552732</v>
      </c>
      <c r="AO113">
        <f t="shared" si="157"/>
        <v>239.94423291807834</v>
      </c>
      <c r="AP113">
        <f t="shared" si="158"/>
        <v>-0.59026240710182287</v>
      </c>
      <c r="AQ113">
        <f t="shared" si="159"/>
        <v>4.295918988384174</v>
      </c>
      <c r="AR113">
        <f t="shared" si="160"/>
        <v>62.788379116733807</v>
      </c>
      <c r="AS113">
        <f t="shared" si="161"/>
        <v>42.832929058750409</v>
      </c>
      <c r="AT113">
        <f t="shared" si="162"/>
        <v>29.242599487304688</v>
      </c>
      <c r="AU113">
        <f t="shared" si="163"/>
        <v>4.0785777144585165</v>
      </c>
      <c r="AV113">
        <f t="shared" si="164"/>
        <v>0.13632970649945561</v>
      </c>
      <c r="AW113">
        <f t="shared" si="165"/>
        <v>1.3653322164355051</v>
      </c>
      <c r="AX113">
        <f t="shared" si="166"/>
        <v>2.7132454980230114</v>
      </c>
      <c r="AY113">
        <f t="shared" si="167"/>
        <v>8.5798115706714514E-2</v>
      </c>
      <c r="AZ113">
        <f t="shared" si="168"/>
        <v>11.094239707997275</v>
      </c>
      <c r="BA113">
        <f t="shared" si="169"/>
        <v>0.4310435640867567</v>
      </c>
      <c r="BB113">
        <f t="shared" si="170"/>
        <v>32.253986719232316</v>
      </c>
      <c r="BC113">
        <f t="shared" si="171"/>
        <v>368.23359567730444</v>
      </c>
      <c r="BD113">
        <f t="shared" si="172"/>
        <v>1.4648672072941063E-2</v>
      </c>
    </row>
    <row r="114" spans="1:114" x14ac:dyDescent="0.25">
      <c r="A114" s="1">
        <v>88</v>
      </c>
      <c r="B114" s="1" t="s">
        <v>131</v>
      </c>
      <c r="C114" s="1">
        <v>2419.5000081695616</v>
      </c>
      <c r="D114" s="1">
        <v>0</v>
      </c>
      <c r="E114">
        <f t="shared" si="145"/>
        <v>16.736010829309471</v>
      </c>
      <c r="F114">
        <f t="shared" si="146"/>
        <v>0.1432219542159763</v>
      </c>
      <c r="G114">
        <f t="shared" si="147"/>
        <v>162.03452025757974</v>
      </c>
      <c r="H114">
        <f t="shared" si="148"/>
        <v>6.0919616474636644</v>
      </c>
      <c r="I114">
        <f t="shared" si="149"/>
        <v>2.9304919071079785</v>
      </c>
      <c r="J114">
        <f t="shared" si="150"/>
        <v>30.143953323364258</v>
      </c>
      <c r="K114" s="1">
        <v>6</v>
      </c>
      <c r="L114">
        <f t="shared" si="151"/>
        <v>1.4200000166893005</v>
      </c>
      <c r="M114" s="1">
        <v>1</v>
      </c>
      <c r="N114">
        <f t="shared" si="152"/>
        <v>2.8400000333786011</v>
      </c>
      <c r="O114" s="1">
        <v>28.343244552612305</v>
      </c>
      <c r="P114" s="1">
        <v>30.143953323364258</v>
      </c>
      <c r="Q114" s="1">
        <v>30.126392364501953</v>
      </c>
      <c r="R114" s="1">
        <v>399.01596069335937</v>
      </c>
      <c r="S114" s="1">
        <v>376.178955078125</v>
      </c>
      <c r="T114" s="1">
        <v>12.789576530456543</v>
      </c>
      <c r="U114" s="1">
        <v>19.955240249633789</v>
      </c>
      <c r="V114" s="1">
        <v>22.602621078491211</v>
      </c>
      <c r="W114" s="1">
        <v>35.266273498535156</v>
      </c>
      <c r="X114" s="1">
        <v>499.9169921875</v>
      </c>
      <c r="Y114" s="1">
        <v>1499.67138671875</v>
      </c>
      <c r="Z114" s="1">
        <v>182.68283081054687</v>
      </c>
      <c r="AA114" s="1">
        <v>68.41876220703125</v>
      </c>
      <c r="AB114" s="1">
        <v>-0.62066006660461426</v>
      </c>
      <c r="AC114" s="1">
        <v>0.14527353644371033</v>
      </c>
      <c r="AD114" s="1">
        <v>1</v>
      </c>
      <c r="AE114" s="1">
        <v>-0.21956524252891541</v>
      </c>
      <c r="AF114" s="1">
        <v>2.737391471862793</v>
      </c>
      <c r="AG114" s="1">
        <v>1</v>
      </c>
      <c r="AH114" s="1">
        <v>0</v>
      </c>
      <c r="AI114" s="1">
        <v>0.15999999642372131</v>
      </c>
      <c r="AJ114" s="1">
        <v>111115</v>
      </c>
      <c r="AK114">
        <f t="shared" si="153"/>
        <v>0.83319498697916661</v>
      </c>
      <c r="AL114">
        <f t="shared" si="154"/>
        <v>6.0919616474636642E-3</v>
      </c>
      <c r="AM114">
        <f t="shared" si="155"/>
        <v>303.29395332336424</v>
      </c>
      <c r="AN114">
        <f t="shared" si="156"/>
        <v>301.49324455261228</v>
      </c>
      <c r="AO114">
        <f t="shared" si="157"/>
        <v>239.94741651175718</v>
      </c>
      <c r="AP114">
        <f t="shared" si="158"/>
        <v>-0.59010176816447335</v>
      </c>
      <c r="AQ114">
        <f t="shared" si="159"/>
        <v>4.2958047445318517</v>
      </c>
      <c r="AR114">
        <f t="shared" si="160"/>
        <v>62.786940394112847</v>
      </c>
      <c r="AS114">
        <f t="shared" si="161"/>
        <v>42.831700144479058</v>
      </c>
      <c r="AT114">
        <f t="shared" si="162"/>
        <v>29.243598937988281</v>
      </c>
      <c r="AU114">
        <f t="shared" si="163"/>
        <v>4.0788131762842026</v>
      </c>
      <c r="AV114">
        <f t="shared" si="164"/>
        <v>0.13634598982085502</v>
      </c>
      <c r="AW114">
        <f t="shared" si="165"/>
        <v>1.3653128374238732</v>
      </c>
      <c r="AX114">
        <f t="shared" si="166"/>
        <v>2.7135003388603294</v>
      </c>
      <c r="AY114">
        <f t="shared" si="167"/>
        <v>8.5808434712089654E-2</v>
      </c>
      <c r="AZ114">
        <f t="shared" si="168"/>
        <v>11.086201310833736</v>
      </c>
      <c r="BA114">
        <f t="shared" si="169"/>
        <v>0.43073786576904161</v>
      </c>
      <c r="BB114">
        <f t="shared" si="170"/>
        <v>32.254844359263025</v>
      </c>
      <c r="BC114">
        <f t="shared" si="171"/>
        <v>368.22345706614459</v>
      </c>
      <c r="BD114">
        <f t="shared" si="172"/>
        <v>1.4660049872850692E-2</v>
      </c>
    </row>
    <row r="115" spans="1:114" x14ac:dyDescent="0.25">
      <c r="A115" s="1">
        <v>89</v>
      </c>
      <c r="B115" s="1" t="s">
        <v>131</v>
      </c>
      <c r="C115" s="1">
        <v>2420.0000081583858</v>
      </c>
      <c r="D115" s="1">
        <v>0</v>
      </c>
      <c r="E115">
        <f t="shared" si="145"/>
        <v>16.741522784816684</v>
      </c>
      <c r="F115">
        <f t="shared" si="146"/>
        <v>0.14317355916746916</v>
      </c>
      <c r="G115">
        <f t="shared" si="147"/>
        <v>161.93379768856951</v>
      </c>
      <c r="H115">
        <f t="shared" si="148"/>
        <v>6.0899817478637122</v>
      </c>
      <c r="I115">
        <f t="shared" si="149"/>
        <v>2.9304937943280027</v>
      </c>
      <c r="J115">
        <f t="shared" si="150"/>
        <v>30.1436767578125</v>
      </c>
      <c r="K115" s="1">
        <v>6</v>
      </c>
      <c r="L115">
        <f t="shared" si="151"/>
        <v>1.4200000166893005</v>
      </c>
      <c r="M115" s="1">
        <v>1</v>
      </c>
      <c r="N115">
        <f t="shared" si="152"/>
        <v>2.8400000333786011</v>
      </c>
      <c r="O115" s="1">
        <v>28.344429016113281</v>
      </c>
      <c r="P115" s="1">
        <v>30.1436767578125</v>
      </c>
      <c r="Q115" s="1">
        <v>30.126245498657227</v>
      </c>
      <c r="R115" s="1">
        <v>399.04583740234375</v>
      </c>
      <c r="S115" s="1">
        <v>376.20294189453125</v>
      </c>
      <c r="T115" s="1">
        <v>12.790820121765137</v>
      </c>
      <c r="U115" s="1">
        <v>19.954160690307617</v>
      </c>
      <c r="V115" s="1">
        <v>22.603324890136719</v>
      </c>
      <c r="W115" s="1">
        <v>35.262035369873047</v>
      </c>
      <c r="X115" s="1">
        <v>499.91714477539062</v>
      </c>
      <c r="Y115" s="1">
        <v>1499.663818359375</v>
      </c>
      <c r="Z115" s="1">
        <v>181.4429931640625</v>
      </c>
      <c r="AA115" s="1">
        <v>68.418952941894531</v>
      </c>
      <c r="AB115" s="1">
        <v>-0.62066006660461426</v>
      </c>
      <c r="AC115" s="1">
        <v>0.14527353644371033</v>
      </c>
      <c r="AD115" s="1">
        <v>1</v>
      </c>
      <c r="AE115" s="1">
        <v>-0.21956524252891541</v>
      </c>
      <c r="AF115" s="1">
        <v>2.737391471862793</v>
      </c>
      <c r="AG115" s="1">
        <v>1</v>
      </c>
      <c r="AH115" s="1">
        <v>0</v>
      </c>
      <c r="AI115" s="1">
        <v>0.15999999642372131</v>
      </c>
      <c r="AJ115" s="1">
        <v>111115</v>
      </c>
      <c r="AK115">
        <f t="shared" si="153"/>
        <v>0.83319524129231759</v>
      </c>
      <c r="AL115">
        <f t="shared" si="154"/>
        <v>6.0899817478637123E-3</v>
      </c>
      <c r="AM115">
        <f t="shared" si="155"/>
        <v>303.29367675781248</v>
      </c>
      <c r="AN115">
        <f t="shared" si="156"/>
        <v>301.49442901611326</v>
      </c>
      <c r="AO115">
        <f t="shared" si="157"/>
        <v>239.94620557428425</v>
      </c>
      <c r="AP115">
        <f t="shared" si="158"/>
        <v>-0.58888549033436022</v>
      </c>
      <c r="AQ115">
        <f t="shared" si="159"/>
        <v>4.2957365755931614</v>
      </c>
      <c r="AR115">
        <f t="shared" si="160"/>
        <v>62.785769014053137</v>
      </c>
      <c r="AS115">
        <f t="shared" si="161"/>
        <v>42.83160832374552</v>
      </c>
      <c r="AT115">
        <f t="shared" si="162"/>
        <v>29.244052886962891</v>
      </c>
      <c r="AU115">
        <f t="shared" si="163"/>
        <v>4.0789201265998623</v>
      </c>
      <c r="AV115">
        <f t="shared" si="164"/>
        <v>0.13630212932647701</v>
      </c>
      <c r="AW115">
        <f t="shared" si="165"/>
        <v>1.3652427812651586</v>
      </c>
      <c r="AX115">
        <f t="shared" si="166"/>
        <v>2.7136773453347036</v>
      </c>
      <c r="AY115">
        <f t="shared" si="167"/>
        <v>8.5780639643135648E-2</v>
      </c>
      <c r="AZ115">
        <f t="shared" si="168"/>
        <v>11.079340883756508</v>
      </c>
      <c r="BA115">
        <f t="shared" si="169"/>
        <v>0.43044266712291623</v>
      </c>
      <c r="BB115">
        <f t="shared" si="170"/>
        <v>32.252706197335279</v>
      </c>
      <c r="BC115">
        <f t="shared" si="171"/>
        <v>368.24482376288631</v>
      </c>
      <c r="BD115">
        <f t="shared" si="172"/>
        <v>1.466305514242253E-2</v>
      </c>
    </row>
    <row r="116" spans="1:114" x14ac:dyDescent="0.25">
      <c r="A116" s="1">
        <v>90</v>
      </c>
      <c r="B116" s="1" t="s">
        <v>132</v>
      </c>
      <c r="C116" s="1">
        <v>2420.5000081472099</v>
      </c>
      <c r="D116" s="1">
        <v>0</v>
      </c>
      <c r="E116">
        <f t="shared" si="145"/>
        <v>16.76412624690165</v>
      </c>
      <c r="F116">
        <f t="shared" si="146"/>
        <v>0.14313632536630064</v>
      </c>
      <c r="G116">
        <f t="shared" si="147"/>
        <v>161.61546143028326</v>
      </c>
      <c r="H116">
        <f t="shared" si="148"/>
        <v>6.0889154872760152</v>
      </c>
      <c r="I116">
        <f t="shared" si="149"/>
        <v>2.9306982851828374</v>
      </c>
      <c r="J116">
        <f t="shared" si="150"/>
        <v>30.144262313842773</v>
      </c>
      <c r="K116" s="1">
        <v>6</v>
      </c>
      <c r="L116">
        <f t="shared" si="151"/>
        <v>1.4200000166893005</v>
      </c>
      <c r="M116" s="1">
        <v>1</v>
      </c>
      <c r="N116">
        <f t="shared" si="152"/>
        <v>2.8400000333786011</v>
      </c>
      <c r="O116" s="1">
        <v>28.3460693359375</v>
      </c>
      <c r="P116" s="1">
        <v>30.144262313842773</v>
      </c>
      <c r="Q116" s="1">
        <v>30.126516342163086</v>
      </c>
      <c r="R116" s="1">
        <v>399.05545043945312</v>
      </c>
      <c r="S116" s="1">
        <v>376.18637084960937</v>
      </c>
      <c r="T116" s="1">
        <v>12.791336059570313</v>
      </c>
      <c r="U116" s="1">
        <v>19.95332145690918</v>
      </c>
      <c r="V116" s="1">
        <v>22.602035522460937</v>
      </c>
      <c r="W116" s="1">
        <v>35.257122039794922</v>
      </c>
      <c r="X116" s="1">
        <v>499.92462158203125</v>
      </c>
      <c r="Y116" s="1">
        <v>1499.6318359375</v>
      </c>
      <c r="Z116" s="1">
        <v>180.14521789550781</v>
      </c>
      <c r="AA116" s="1">
        <v>68.418815612792969</v>
      </c>
      <c r="AB116" s="1">
        <v>-0.62066006660461426</v>
      </c>
      <c r="AC116" s="1">
        <v>0.14527353644371033</v>
      </c>
      <c r="AD116" s="1">
        <v>1</v>
      </c>
      <c r="AE116" s="1">
        <v>-0.21956524252891541</v>
      </c>
      <c r="AF116" s="1">
        <v>2.737391471862793</v>
      </c>
      <c r="AG116" s="1">
        <v>1</v>
      </c>
      <c r="AH116" s="1">
        <v>0</v>
      </c>
      <c r="AI116" s="1">
        <v>0.15999999642372131</v>
      </c>
      <c r="AJ116" s="1">
        <v>111115</v>
      </c>
      <c r="AK116">
        <f t="shared" si="153"/>
        <v>0.83320770263671862</v>
      </c>
      <c r="AL116">
        <f t="shared" si="154"/>
        <v>6.088915487276015E-3</v>
      </c>
      <c r="AM116">
        <f t="shared" si="155"/>
        <v>303.29426231384275</v>
      </c>
      <c r="AN116">
        <f t="shared" si="156"/>
        <v>301.49606933593748</v>
      </c>
      <c r="AO116">
        <f t="shared" si="157"/>
        <v>239.94108838689863</v>
      </c>
      <c r="AP116">
        <f t="shared" si="158"/>
        <v>-0.58824700543637498</v>
      </c>
      <c r="AQ116">
        <f t="shared" si="159"/>
        <v>4.2958809068058921</v>
      </c>
      <c r="AR116">
        <f t="shared" si="160"/>
        <v>62.788004561754597</v>
      </c>
      <c r="AS116">
        <f t="shared" si="161"/>
        <v>42.834683104845418</v>
      </c>
      <c r="AT116">
        <f t="shared" si="162"/>
        <v>29.245165824890137</v>
      </c>
      <c r="AU116">
        <f t="shared" si="163"/>
        <v>4.0791823449669744</v>
      </c>
      <c r="AV116">
        <f t="shared" si="164"/>
        <v>0.13626838331621366</v>
      </c>
      <c r="AW116">
        <f t="shared" si="165"/>
        <v>1.3651826216230547</v>
      </c>
      <c r="AX116">
        <f t="shared" si="166"/>
        <v>2.7139997233439197</v>
      </c>
      <c r="AY116">
        <f t="shared" si="167"/>
        <v>8.5759254362704818E-2</v>
      </c>
      <c r="AZ116">
        <f t="shared" si="168"/>
        <v>11.057538455775004</v>
      </c>
      <c r="BA116">
        <f t="shared" si="169"/>
        <v>0.42961540862120545</v>
      </c>
      <c r="BB116">
        <f t="shared" si="170"/>
        <v>32.249360116804063</v>
      </c>
      <c r="BC116">
        <f t="shared" si="171"/>
        <v>368.21750811463482</v>
      </c>
      <c r="BD116">
        <f t="shared" si="172"/>
        <v>1.468241820298199E-2</v>
      </c>
      <c r="BE116">
        <f>AVERAGE(E102:E116)</f>
        <v>16.743757416732731</v>
      </c>
      <c r="BF116">
        <f>AVERAGE(O102:O116)</f>
        <v>28.333440907796223</v>
      </c>
      <c r="BG116">
        <f>AVERAGE(P102:P116)</f>
        <v>30.148657608032227</v>
      </c>
      <c r="BH116" t="e">
        <f>AVERAGE(B102:B116)</f>
        <v>#DIV/0!</v>
      </c>
      <c r="BI116">
        <f t="shared" ref="BI116:DJ116" si="173">AVERAGE(C102:C116)</f>
        <v>2417.1333415557942</v>
      </c>
      <c r="BJ116">
        <f t="shared" si="173"/>
        <v>0</v>
      </c>
      <c r="BK116">
        <f t="shared" si="173"/>
        <v>16.743757416732731</v>
      </c>
      <c r="BL116">
        <f t="shared" si="173"/>
        <v>0.14326409256208289</v>
      </c>
      <c r="BM116">
        <f t="shared" si="173"/>
        <v>161.97703025141178</v>
      </c>
      <c r="BN116">
        <f t="shared" si="173"/>
        <v>6.095826466324259</v>
      </c>
      <c r="BO116">
        <f t="shared" si="173"/>
        <v>2.9315227388157656</v>
      </c>
      <c r="BP116">
        <f t="shared" si="173"/>
        <v>30.148657608032227</v>
      </c>
      <c r="BQ116">
        <f t="shared" si="173"/>
        <v>6</v>
      </c>
      <c r="BR116">
        <f t="shared" si="173"/>
        <v>1.4200000166893005</v>
      </c>
      <c r="BS116">
        <f t="shared" si="173"/>
        <v>1</v>
      </c>
      <c r="BT116">
        <f t="shared" si="173"/>
        <v>2.8400000333786011</v>
      </c>
      <c r="BU116">
        <f t="shared" si="173"/>
        <v>28.333440907796223</v>
      </c>
      <c r="BV116">
        <f t="shared" si="173"/>
        <v>30.148657608032227</v>
      </c>
      <c r="BW116">
        <f t="shared" si="173"/>
        <v>30.125215021769204</v>
      </c>
      <c r="BX116">
        <f t="shared" si="173"/>
        <v>399.00937296549478</v>
      </c>
      <c r="BY116">
        <f t="shared" si="173"/>
        <v>376.16080525716148</v>
      </c>
      <c r="BZ116">
        <f t="shared" si="173"/>
        <v>12.786582120259602</v>
      </c>
      <c r="CA116">
        <f t="shared" si="173"/>
        <v>19.956983947753905</v>
      </c>
      <c r="CB116">
        <f t="shared" si="173"/>
        <v>22.610375086466473</v>
      </c>
      <c r="CC116">
        <f t="shared" si="173"/>
        <v>35.289722696940103</v>
      </c>
      <c r="CD116">
        <f t="shared" si="173"/>
        <v>499.9027140299479</v>
      </c>
      <c r="CE116">
        <f t="shared" si="173"/>
        <v>1499.6151367187499</v>
      </c>
      <c r="CF116">
        <f t="shared" si="173"/>
        <v>186.21323343912761</v>
      </c>
      <c r="CG116">
        <f t="shared" si="173"/>
        <v>68.419245402018234</v>
      </c>
      <c r="CH116">
        <f t="shared" si="173"/>
        <v>-0.62066006660461426</v>
      </c>
      <c r="CI116">
        <f t="shared" si="173"/>
        <v>0.14527353644371033</v>
      </c>
      <c r="CJ116">
        <f t="shared" si="173"/>
        <v>0.84444445371627808</v>
      </c>
      <c r="CK116">
        <f t="shared" si="173"/>
        <v>-0.21956524252891541</v>
      </c>
      <c r="CL116">
        <f t="shared" si="173"/>
        <v>2.737391471862793</v>
      </c>
      <c r="CM116">
        <f t="shared" si="173"/>
        <v>1</v>
      </c>
      <c r="CN116">
        <f t="shared" si="173"/>
        <v>0</v>
      </c>
      <c r="CO116">
        <f t="shared" si="173"/>
        <v>0.15999999642372131</v>
      </c>
      <c r="CP116">
        <f t="shared" si="173"/>
        <v>111115</v>
      </c>
      <c r="CQ116">
        <f t="shared" si="173"/>
        <v>0.83317119004991325</v>
      </c>
      <c r="CR116">
        <f t="shared" si="173"/>
        <v>6.0958264663242591E-3</v>
      </c>
      <c r="CS116">
        <f t="shared" si="173"/>
        <v>303.29865760803222</v>
      </c>
      <c r="CT116">
        <f t="shared" si="173"/>
        <v>301.48344090779625</v>
      </c>
      <c r="CU116">
        <f t="shared" si="173"/>
        <v>239.93841651195834</v>
      </c>
      <c r="CV116">
        <f t="shared" si="173"/>
        <v>-0.59423573099455851</v>
      </c>
      <c r="CW116">
        <f t="shared" si="173"/>
        <v>4.2969645212598051</v>
      </c>
      <c r="CX116">
        <f t="shared" si="173"/>
        <v>62.803447937190327</v>
      </c>
      <c r="CY116">
        <f t="shared" si="173"/>
        <v>42.846463989436415</v>
      </c>
      <c r="CZ116">
        <f t="shared" si="173"/>
        <v>29.241049257914224</v>
      </c>
      <c r="DA116">
        <f t="shared" si="173"/>
        <v>4.078212542029453</v>
      </c>
      <c r="DB116">
        <f t="shared" si="173"/>
        <v>0.13638417749742926</v>
      </c>
      <c r="DC116">
        <f t="shared" si="173"/>
        <v>1.3654417824440395</v>
      </c>
      <c r="DD116">
        <f t="shared" si="173"/>
        <v>2.7127707595854136</v>
      </c>
      <c r="DE116">
        <f t="shared" si="173"/>
        <v>8.5832635035390306E-2</v>
      </c>
      <c r="DF116">
        <f t="shared" si="173"/>
        <v>11.082346181556348</v>
      </c>
      <c r="DG116">
        <f t="shared" si="173"/>
        <v>0.43060581651429169</v>
      </c>
      <c r="DH116">
        <f t="shared" si="173"/>
        <v>32.249618917493223</v>
      </c>
      <c r="DI116">
        <f t="shared" si="173"/>
        <v>368.20162488852662</v>
      </c>
      <c r="DJ116">
        <f t="shared" si="173"/>
        <v>1.4665328776701849E-2</v>
      </c>
    </row>
    <row r="117" spans="1:114" x14ac:dyDescent="0.25">
      <c r="A117" s="1" t="s">
        <v>9</v>
      </c>
      <c r="B117" s="1" t="s">
        <v>133</v>
      </c>
    </row>
    <row r="118" spans="1:114" x14ac:dyDescent="0.25">
      <c r="A118" s="1" t="s">
        <v>9</v>
      </c>
      <c r="B118" s="1" t="s">
        <v>134</v>
      </c>
    </row>
    <row r="119" spans="1:114" x14ac:dyDescent="0.25">
      <c r="A119" s="1">
        <v>91</v>
      </c>
      <c r="B119" s="1" t="s">
        <v>135</v>
      </c>
      <c r="C119" s="1">
        <v>2799.0000084936619</v>
      </c>
      <c r="D119" s="1">
        <v>0</v>
      </c>
      <c r="E119">
        <f t="shared" ref="E119:E133" si="174">(R119-S119*(1000-T119)/(1000-U119))*AK119</f>
        <v>14.531673626225617</v>
      </c>
      <c r="F119">
        <f t="shared" ref="F119:F133" si="175">IF(AV119&lt;&gt;0,1/(1/AV119-1/N119),0)</f>
        <v>9.1360680403677216E-2</v>
      </c>
      <c r="G119">
        <f t="shared" ref="G119:G133" si="176">((AY119-AL119/2)*S119-E119)/(AY119+AL119/2)</f>
        <v>96.615509682989497</v>
      </c>
      <c r="H119">
        <f t="shared" ref="H119:H133" si="177">AL119*1000</f>
        <v>5.3086222638161882</v>
      </c>
      <c r="I119">
        <f t="shared" ref="I119:I133" si="178">(AQ119-AW119)</f>
        <v>3.879121104278525</v>
      </c>
      <c r="J119">
        <f t="shared" ref="J119:J133" si="179">(P119+AP119*D119)</f>
        <v>35.091747283935547</v>
      </c>
      <c r="K119" s="1">
        <v>6</v>
      </c>
      <c r="L119">
        <f t="shared" ref="L119:L133" si="180">(K119*AE119+AF119)</f>
        <v>1.4200000166893005</v>
      </c>
      <c r="M119" s="1">
        <v>1</v>
      </c>
      <c r="N119">
        <f t="shared" ref="N119:N133" si="181">L119*(M119+1)*(M119+1)/(M119*M119+1)</f>
        <v>2.8400000333786011</v>
      </c>
      <c r="O119" s="1">
        <v>32.906246185302734</v>
      </c>
      <c r="P119" s="1">
        <v>35.091747283935547</v>
      </c>
      <c r="Q119" s="1">
        <v>35.008235931396484</v>
      </c>
      <c r="R119" s="1">
        <v>400.79840087890625</v>
      </c>
      <c r="S119" s="1">
        <v>380.92886352539062</v>
      </c>
      <c r="T119" s="1">
        <v>20.076084136962891</v>
      </c>
      <c r="U119" s="1">
        <v>26.280538558959961</v>
      </c>
      <c r="V119" s="1">
        <v>27.330850601196289</v>
      </c>
      <c r="W119" s="1">
        <v>35.777370452880859</v>
      </c>
      <c r="X119" s="1">
        <v>499.877197265625</v>
      </c>
      <c r="Y119" s="1">
        <v>1501.5765380859375</v>
      </c>
      <c r="Z119" s="1">
        <v>235.71315002441406</v>
      </c>
      <c r="AA119" s="1">
        <v>68.416069030761719</v>
      </c>
      <c r="AB119" s="1">
        <v>-8.2268953323364258E-2</v>
      </c>
      <c r="AC119" s="1">
        <v>9.0393394231796265E-2</v>
      </c>
      <c r="AD119" s="1">
        <v>1</v>
      </c>
      <c r="AE119" s="1">
        <v>-0.21956524252891541</v>
      </c>
      <c r="AF119" s="1">
        <v>2.737391471862793</v>
      </c>
      <c r="AG119" s="1">
        <v>1</v>
      </c>
      <c r="AH119" s="1">
        <v>0</v>
      </c>
      <c r="AI119" s="1">
        <v>0.15999999642372131</v>
      </c>
      <c r="AJ119" s="1">
        <v>111115</v>
      </c>
      <c r="AK119">
        <f t="shared" ref="AK119:AK133" si="182">X119*0.000001/(K119*0.0001)</f>
        <v>0.83312866210937486</v>
      </c>
      <c r="AL119">
        <f t="shared" ref="AL119:AL133" si="183">(U119-T119)/(1000-U119)*AK119</f>
        <v>5.3086222638161883E-3</v>
      </c>
      <c r="AM119">
        <f t="shared" ref="AM119:AM133" si="184">(P119+273.15)</f>
        <v>308.24174728393552</v>
      </c>
      <c r="AN119">
        <f t="shared" ref="AN119:AN133" si="185">(O119+273.15)</f>
        <v>306.05624618530271</v>
      </c>
      <c r="AO119">
        <f t="shared" ref="AO119:AO133" si="186">(Y119*AG119+Z119*AH119)*AI119</f>
        <v>240.25224072369383</v>
      </c>
      <c r="AP119">
        <f t="shared" ref="AP119:AP133" si="187">((AO119+0.00000010773*(AN119^4-AM119^4))-AL119*44100)/(L119*51.4+0.00000043092*AM119^3)</f>
        <v>-0.24702977705174922</v>
      </c>
      <c r="AQ119">
        <f t="shared" ref="AQ119:AQ133" si="188">0.61365*EXP(17.502*J119/(240.97+J119))</f>
        <v>5.677132244493925</v>
      </c>
      <c r="AR119">
        <f t="shared" ref="AR119:AR133" si="189">AQ119*1000/AA119</f>
        <v>82.979515264774022</v>
      </c>
      <c r="AS119">
        <f t="shared" ref="AS119:AS133" si="190">(AR119-U119)</f>
        <v>56.698976705814061</v>
      </c>
      <c r="AT119">
        <f t="shared" ref="AT119:AT133" si="191">IF(D119,P119,(O119+P119)/2)</f>
        <v>33.998996734619141</v>
      </c>
      <c r="AU119">
        <f t="shared" ref="AU119:AU133" si="192">0.61365*EXP(17.502*AT119/(240.97+AT119))</f>
        <v>5.3427110620823415</v>
      </c>
      <c r="AV119">
        <f t="shared" ref="AV119:AV133" si="193">IF(AS119&lt;&gt;0,(1000-(AR119+U119)/2)/AS119*AL119,0)</f>
        <v>8.8513274458520391E-2</v>
      </c>
      <c r="AW119">
        <f t="shared" ref="AW119:AW133" si="194">U119*AA119/1000</f>
        <v>1.7980111402153998</v>
      </c>
      <c r="AX119">
        <f t="shared" ref="AX119:AX133" si="195">(AU119-AW119)</f>
        <v>3.5446999218669415</v>
      </c>
      <c r="AY119">
        <f t="shared" ref="AY119:AY133" si="196">1/(1.6/F119+1.37/N119)</f>
        <v>5.5569760471998186E-2</v>
      </c>
      <c r="AZ119">
        <f t="shared" ref="AZ119:AZ133" si="197">G119*AA119*0.001</f>
        <v>6.6100533799136363</v>
      </c>
      <c r="BA119">
        <f t="shared" ref="BA119:BA133" si="198">G119/S119</f>
        <v>0.25363137040559186</v>
      </c>
      <c r="BB119">
        <f t="shared" ref="BB119:BB133" si="199">(1-AL119*AA119/AQ119/F119)*100</f>
        <v>29.975243822436092</v>
      </c>
      <c r="BC119">
        <f t="shared" ref="BC119:BC133" si="200">(S119-E119/(N119/1.35))</f>
        <v>374.02120184763129</v>
      </c>
      <c r="BD119">
        <f t="shared" ref="BD119:BD133" si="201">E119*BB119/100/BC119</f>
        <v>1.1646143532569785E-2</v>
      </c>
    </row>
    <row r="120" spans="1:114" x14ac:dyDescent="0.25">
      <c r="A120" s="1">
        <v>92</v>
      </c>
      <c r="B120" s="1" t="s">
        <v>135</v>
      </c>
      <c r="C120" s="1">
        <v>2799.0000084936619</v>
      </c>
      <c r="D120" s="1">
        <v>0</v>
      </c>
      <c r="E120">
        <f t="shared" si="174"/>
        <v>14.531673626225617</v>
      </c>
      <c r="F120">
        <f t="shared" si="175"/>
        <v>9.1360680403677216E-2</v>
      </c>
      <c r="G120">
        <f t="shared" si="176"/>
        <v>96.615509682989497</v>
      </c>
      <c r="H120">
        <f t="shared" si="177"/>
        <v>5.3086222638161882</v>
      </c>
      <c r="I120">
        <f t="shared" si="178"/>
        <v>3.879121104278525</v>
      </c>
      <c r="J120">
        <f t="shared" si="179"/>
        <v>35.091747283935547</v>
      </c>
      <c r="K120" s="1">
        <v>6</v>
      </c>
      <c r="L120">
        <f t="shared" si="180"/>
        <v>1.4200000166893005</v>
      </c>
      <c r="M120" s="1">
        <v>1</v>
      </c>
      <c r="N120">
        <f t="shared" si="181"/>
        <v>2.8400000333786011</v>
      </c>
      <c r="O120" s="1">
        <v>32.906246185302734</v>
      </c>
      <c r="P120" s="1">
        <v>35.091747283935547</v>
      </c>
      <c r="Q120" s="1">
        <v>35.008235931396484</v>
      </c>
      <c r="R120" s="1">
        <v>400.79840087890625</v>
      </c>
      <c r="S120" s="1">
        <v>380.92886352539062</v>
      </c>
      <c r="T120" s="1">
        <v>20.076084136962891</v>
      </c>
      <c r="U120" s="1">
        <v>26.280538558959961</v>
      </c>
      <c r="V120" s="1">
        <v>27.330850601196289</v>
      </c>
      <c r="W120" s="1">
        <v>35.777370452880859</v>
      </c>
      <c r="X120" s="1">
        <v>499.877197265625</v>
      </c>
      <c r="Y120" s="1">
        <v>1501.5765380859375</v>
      </c>
      <c r="Z120" s="1">
        <v>235.71315002441406</v>
      </c>
      <c r="AA120" s="1">
        <v>68.416069030761719</v>
      </c>
      <c r="AB120" s="1">
        <v>-8.2268953323364258E-2</v>
      </c>
      <c r="AC120" s="1">
        <v>9.0393394231796265E-2</v>
      </c>
      <c r="AD120" s="1">
        <v>1</v>
      </c>
      <c r="AE120" s="1">
        <v>-0.21956524252891541</v>
      </c>
      <c r="AF120" s="1">
        <v>2.737391471862793</v>
      </c>
      <c r="AG120" s="1">
        <v>1</v>
      </c>
      <c r="AH120" s="1">
        <v>0</v>
      </c>
      <c r="AI120" s="1">
        <v>0.15999999642372131</v>
      </c>
      <c r="AJ120" s="1">
        <v>111115</v>
      </c>
      <c r="AK120">
        <f t="shared" si="182"/>
        <v>0.83312866210937486</v>
      </c>
      <c r="AL120">
        <f t="shared" si="183"/>
        <v>5.3086222638161883E-3</v>
      </c>
      <c r="AM120">
        <f t="shared" si="184"/>
        <v>308.24174728393552</v>
      </c>
      <c r="AN120">
        <f t="shared" si="185"/>
        <v>306.05624618530271</v>
      </c>
      <c r="AO120">
        <f t="shared" si="186"/>
        <v>240.25224072369383</v>
      </c>
      <c r="AP120">
        <f t="shared" si="187"/>
        <v>-0.24702977705174922</v>
      </c>
      <c r="AQ120">
        <f t="shared" si="188"/>
        <v>5.677132244493925</v>
      </c>
      <c r="AR120">
        <f t="shared" si="189"/>
        <v>82.979515264774022</v>
      </c>
      <c r="AS120">
        <f t="shared" si="190"/>
        <v>56.698976705814061</v>
      </c>
      <c r="AT120">
        <f t="shared" si="191"/>
        <v>33.998996734619141</v>
      </c>
      <c r="AU120">
        <f t="shared" si="192"/>
        <v>5.3427110620823415</v>
      </c>
      <c r="AV120">
        <f t="shared" si="193"/>
        <v>8.8513274458520391E-2</v>
      </c>
      <c r="AW120">
        <f t="shared" si="194"/>
        <v>1.7980111402153998</v>
      </c>
      <c r="AX120">
        <f t="shared" si="195"/>
        <v>3.5446999218669415</v>
      </c>
      <c r="AY120">
        <f t="shared" si="196"/>
        <v>5.5569760471998186E-2</v>
      </c>
      <c r="AZ120">
        <f t="shared" si="197"/>
        <v>6.6100533799136363</v>
      </c>
      <c r="BA120">
        <f t="shared" si="198"/>
        <v>0.25363137040559186</v>
      </c>
      <c r="BB120">
        <f t="shared" si="199"/>
        <v>29.975243822436092</v>
      </c>
      <c r="BC120">
        <f t="shared" si="200"/>
        <v>374.02120184763129</v>
      </c>
      <c r="BD120">
        <f t="shared" si="201"/>
        <v>1.1646143532569785E-2</v>
      </c>
    </row>
    <row r="121" spans="1:114" x14ac:dyDescent="0.25">
      <c r="A121" s="1">
        <v>93</v>
      </c>
      <c r="B121" s="1" t="s">
        <v>135</v>
      </c>
      <c r="C121" s="1">
        <v>2799.500008482486</v>
      </c>
      <c r="D121" s="1">
        <v>0</v>
      </c>
      <c r="E121">
        <f t="shared" si="174"/>
        <v>14.488653597665285</v>
      </c>
      <c r="F121">
        <f t="shared" si="175"/>
        <v>9.1399494107122725E-2</v>
      </c>
      <c r="G121">
        <f t="shared" si="176"/>
        <v>97.44700765570812</v>
      </c>
      <c r="H121">
        <f t="shared" si="177"/>
        <v>5.3100014169366583</v>
      </c>
      <c r="I121">
        <f t="shared" si="178"/>
        <v>3.8785347368700305</v>
      </c>
      <c r="J121">
        <f t="shared" si="179"/>
        <v>35.090282440185547</v>
      </c>
      <c r="K121" s="1">
        <v>6</v>
      </c>
      <c r="L121">
        <f t="shared" si="180"/>
        <v>1.4200000166893005</v>
      </c>
      <c r="M121" s="1">
        <v>1</v>
      </c>
      <c r="N121">
        <f t="shared" si="181"/>
        <v>2.8400000333786011</v>
      </c>
      <c r="O121" s="1">
        <v>32.907619476318359</v>
      </c>
      <c r="P121" s="1">
        <v>35.090282440185547</v>
      </c>
      <c r="Q121" s="1">
        <v>35.008319854736328</v>
      </c>
      <c r="R121" s="1">
        <v>400.7318115234375</v>
      </c>
      <c r="S121" s="1">
        <v>380.9139404296875</v>
      </c>
      <c r="T121" s="1">
        <v>20.076555252075195</v>
      </c>
      <c r="U121" s="1">
        <v>26.282432556152344</v>
      </c>
      <c r="V121" s="1">
        <v>27.329330444335938</v>
      </c>
      <c r="W121" s="1">
        <v>35.777118682861328</v>
      </c>
      <c r="X121" s="1">
        <v>499.89144897460937</v>
      </c>
      <c r="Y121" s="1">
        <v>1501.3779296875</v>
      </c>
      <c r="Z121" s="1">
        <v>233.21542358398437</v>
      </c>
      <c r="AA121" s="1">
        <v>68.415939331054687</v>
      </c>
      <c r="AB121" s="1">
        <v>-8.2268953323364258E-2</v>
      </c>
      <c r="AC121" s="1">
        <v>9.0393394231796265E-2</v>
      </c>
      <c r="AD121" s="1">
        <v>1</v>
      </c>
      <c r="AE121" s="1">
        <v>-0.21956524252891541</v>
      </c>
      <c r="AF121" s="1">
        <v>2.737391471862793</v>
      </c>
      <c r="AG121" s="1">
        <v>1</v>
      </c>
      <c r="AH121" s="1">
        <v>0</v>
      </c>
      <c r="AI121" s="1">
        <v>0.15999999642372131</v>
      </c>
      <c r="AJ121" s="1">
        <v>111115</v>
      </c>
      <c r="AK121">
        <f t="shared" si="182"/>
        <v>0.83315241495768222</v>
      </c>
      <c r="AL121">
        <f t="shared" si="183"/>
        <v>5.3100014169366579E-3</v>
      </c>
      <c r="AM121">
        <f t="shared" si="184"/>
        <v>308.24028244018552</v>
      </c>
      <c r="AN121">
        <f t="shared" si="185"/>
        <v>306.05761947631834</v>
      </c>
      <c r="AO121">
        <f t="shared" si="186"/>
        <v>240.22046338065411</v>
      </c>
      <c r="AP121">
        <f t="shared" si="187"/>
        <v>-0.24769782410757804</v>
      </c>
      <c r="AQ121">
        <f t="shared" si="188"/>
        <v>5.6766720481042858</v>
      </c>
      <c r="AR121">
        <f t="shared" si="189"/>
        <v>82.972946123500591</v>
      </c>
      <c r="AS121">
        <f t="shared" si="190"/>
        <v>56.690513567348248</v>
      </c>
      <c r="AT121">
        <f t="shared" si="191"/>
        <v>33.998950958251953</v>
      </c>
      <c r="AU121">
        <f t="shared" si="192"/>
        <v>5.3426974198409818</v>
      </c>
      <c r="AV121">
        <f t="shared" si="193"/>
        <v>8.8549705995775413E-2</v>
      </c>
      <c r="AW121">
        <f t="shared" si="194"/>
        <v>1.7981373112342554</v>
      </c>
      <c r="AX121">
        <f t="shared" si="195"/>
        <v>3.5445601086067264</v>
      </c>
      <c r="AY121">
        <f t="shared" si="196"/>
        <v>5.5592735630651834E-2</v>
      </c>
      <c r="AZ121">
        <f t="shared" si="197"/>
        <v>6.6669285637657483</v>
      </c>
      <c r="BA121">
        <f t="shared" si="198"/>
        <v>0.25582420938909101</v>
      </c>
      <c r="BB121">
        <f t="shared" si="199"/>
        <v>29.981253088775262</v>
      </c>
      <c r="BC121">
        <f t="shared" si="200"/>
        <v>374.02672841315137</v>
      </c>
      <c r="BD121">
        <f t="shared" si="201"/>
        <v>1.161382215303529E-2</v>
      </c>
    </row>
    <row r="122" spans="1:114" x14ac:dyDescent="0.25">
      <c r="A122" s="1">
        <v>94</v>
      </c>
      <c r="B122" s="1" t="s">
        <v>136</v>
      </c>
      <c r="C122" s="1">
        <v>2800.0000084713101</v>
      </c>
      <c r="D122" s="1">
        <v>0</v>
      </c>
      <c r="E122">
        <f t="shared" si="174"/>
        <v>14.492944687441254</v>
      </c>
      <c r="F122">
        <f t="shared" si="175"/>
        <v>9.1492718027369593E-2</v>
      </c>
      <c r="G122">
        <f t="shared" si="176"/>
        <v>97.605095036578177</v>
      </c>
      <c r="H122">
        <f t="shared" si="177"/>
        <v>5.3142017536872093</v>
      </c>
      <c r="I122">
        <f t="shared" si="178"/>
        <v>3.8777921409813674</v>
      </c>
      <c r="J122">
        <f t="shared" si="179"/>
        <v>35.089096069335938</v>
      </c>
      <c r="K122" s="1">
        <v>6</v>
      </c>
      <c r="L122">
        <f t="shared" si="180"/>
        <v>1.4200000166893005</v>
      </c>
      <c r="M122" s="1">
        <v>1</v>
      </c>
      <c r="N122">
        <f t="shared" si="181"/>
        <v>2.8400000333786011</v>
      </c>
      <c r="O122" s="1">
        <v>32.907909393310547</v>
      </c>
      <c r="P122" s="1">
        <v>35.089096069335938</v>
      </c>
      <c r="Q122" s="1">
        <v>35.008419036865234</v>
      </c>
      <c r="R122" s="1">
        <v>400.71774291992187</v>
      </c>
      <c r="S122" s="1">
        <v>380.89263916015625</v>
      </c>
      <c r="T122" s="1">
        <v>20.076858520507813</v>
      </c>
      <c r="U122" s="1">
        <v>26.287704467773437</v>
      </c>
      <c r="V122" s="1">
        <v>27.329437255859375</v>
      </c>
      <c r="W122" s="1">
        <v>35.783893585205078</v>
      </c>
      <c r="X122" s="1">
        <v>499.88394165039062</v>
      </c>
      <c r="Y122" s="1">
        <v>1500.9869384765625</v>
      </c>
      <c r="Z122" s="1">
        <v>227.49580383300781</v>
      </c>
      <c r="AA122" s="1">
        <v>68.416290283203125</v>
      </c>
      <c r="AB122" s="1">
        <v>-8.2268953323364258E-2</v>
      </c>
      <c r="AC122" s="1">
        <v>9.0393394231796265E-2</v>
      </c>
      <c r="AD122" s="1">
        <v>1</v>
      </c>
      <c r="AE122" s="1">
        <v>-0.21956524252891541</v>
      </c>
      <c r="AF122" s="1">
        <v>2.737391471862793</v>
      </c>
      <c r="AG122" s="1">
        <v>1</v>
      </c>
      <c r="AH122" s="1">
        <v>0</v>
      </c>
      <c r="AI122" s="1">
        <v>0.15999999642372131</v>
      </c>
      <c r="AJ122" s="1">
        <v>111115</v>
      </c>
      <c r="AK122">
        <f t="shared" si="182"/>
        <v>0.83313990275065086</v>
      </c>
      <c r="AL122">
        <f t="shared" si="183"/>
        <v>5.3142017536872092E-3</v>
      </c>
      <c r="AM122">
        <f t="shared" si="184"/>
        <v>308.23909606933591</v>
      </c>
      <c r="AN122">
        <f t="shared" si="185"/>
        <v>306.05790939331052</v>
      </c>
      <c r="AO122">
        <f t="shared" si="186"/>
        <v>240.1579047883024</v>
      </c>
      <c r="AP122">
        <f t="shared" si="187"/>
        <v>-0.25037602904114459</v>
      </c>
      <c r="AQ122">
        <f t="shared" si="188"/>
        <v>5.6762993607276107</v>
      </c>
      <c r="AR122">
        <f t="shared" si="189"/>
        <v>82.967073152184597</v>
      </c>
      <c r="AS122">
        <f t="shared" si="190"/>
        <v>56.679368684411159</v>
      </c>
      <c r="AT122">
        <f t="shared" si="191"/>
        <v>33.998502731323242</v>
      </c>
      <c r="AU122">
        <f t="shared" si="192"/>
        <v>5.3425638411614838</v>
      </c>
      <c r="AV122">
        <f t="shared" si="193"/>
        <v>8.8637204416421395E-2</v>
      </c>
      <c r="AW122">
        <f t="shared" si="194"/>
        <v>1.7985072197462433</v>
      </c>
      <c r="AX122">
        <f t="shared" si="195"/>
        <v>3.5440566214152405</v>
      </c>
      <c r="AY122">
        <f t="shared" si="196"/>
        <v>5.5647915919897324E-2</v>
      </c>
      <c r="AZ122">
        <f t="shared" si="197"/>
        <v>6.6777785151421618</v>
      </c>
      <c r="BA122">
        <f t="shared" si="198"/>
        <v>0.25625356071934374</v>
      </c>
      <c r="BB122">
        <f t="shared" si="199"/>
        <v>29.99231139438373</v>
      </c>
      <c r="BC122">
        <f t="shared" si="200"/>
        <v>374.00338736505341</v>
      </c>
      <c r="BD122">
        <f t="shared" si="201"/>
        <v>1.1622272010682151E-2</v>
      </c>
    </row>
    <row r="123" spans="1:114" x14ac:dyDescent="0.25">
      <c r="A123" s="1">
        <v>95</v>
      </c>
      <c r="B123" s="1" t="s">
        <v>136</v>
      </c>
      <c r="C123" s="1">
        <v>2800.5000084601343</v>
      </c>
      <c r="D123" s="1">
        <v>0</v>
      </c>
      <c r="E123">
        <f t="shared" si="174"/>
        <v>14.495608956659188</v>
      </c>
      <c r="F123">
        <f t="shared" si="175"/>
        <v>9.1539254960177202E-2</v>
      </c>
      <c r="G123">
        <f t="shared" si="176"/>
        <v>97.685037206961837</v>
      </c>
      <c r="H123">
        <f t="shared" si="177"/>
        <v>5.316506862688831</v>
      </c>
      <c r="I123">
        <f t="shared" si="178"/>
        <v>3.8775277239700117</v>
      </c>
      <c r="J123">
        <f t="shared" si="179"/>
        <v>35.089019775390625</v>
      </c>
      <c r="K123" s="1">
        <v>6</v>
      </c>
      <c r="L123">
        <f t="shared" si="180"/>
        <v>1.4200000166893005</v>
      </c>
      <c r="M123" s="1">
        <v>1</v>
      </c>
      <c r="N123">
        <f t="shared" si="181"/>
        <v>2.8400000333786011</v>
      </c>
      <c r="O123" s="1">
        <v>32.909313201904297</v>
      </c>
      <c r="P123" s="1">
        <v>35.089019775390625</v>
      </c>
      <c r="Q123" s="1">
        <v>35.009292602539062</v>
      </c>
      <c r="R123" s="1">
        <v>400.7235107421875</v>
      </c>
      <c r="S123" s="1">
        <v>380.89407348632812</v>
      </c>
      <c r="T123" s="1">
        <v>20.07786750793457</v>
      </c>
      <c r="U123" s="1">
        <v>26.291406631469727</v>
      </c>
      <c r="V123" s="1">
        <v>27.328460693359375</v>
      </c>
      <c r="W123" s="1">
        <v>35.785854339599609</v>
      </c>
      <c r="X123" s="1">
        <v>499.88211059570312</v>
      </c>
      <c r="Y123" s="1">
        <v>1500.7296142578125</v>
      </c>
      <c r="Z123" s="1">
        <v>217.72541809082031</v>
      </c>
      <c r="AA123" s="1">
        <v>68.415802001953125</v>
      </c>
      <c r="AB123" s="1">
        <v>-8.2268953323364258E-2</v>
      </c>
      <c r="AC123" s="1">
        <v>9.0393394231796265E-2</v>
      </c>
      <c r="AD123" s="1">
        <v>1</v>
      </c>
      <c r="AE123" s="1">
        <v>-0.21956524252891541</v>
      </c>
      <c r="AF123" s="1">
        <v>2.737391471862793</v>
      </c>
      <c r="AG123" s="1">
        <v>1</v>
      </c>
      <c r="AH123" s="1">
        <v>0</v>
      </c>
      <c r="AI123" s="1">
        <v>0.15999999642372131</v>
      </c>
      <c r="AJ123" s="1">
        <v>111115</v>
      </c>
      <c r="AK123">
        <f t="shared" si="182"/>
        <v>0.8331368509928383</v>
      </c>
      <c r="AL123">
        <f t="shared" si="183"/>
        <v>5.3165068626888313E-3</v>
      </c>
      <c r="AM123">
        <f t="shared" si="184"/>
        <v>308.2390197753906</v>
      </c>
      <c r="AN123">
        <f t="shared" si="185"/>
        <v>306.05931320190427</v>
      </c>
      <c r="AO123">
        <f t="shared" si="186"/>
        <v>240.11673291422267</v>
      </c>
      <c r="AP123">
        <f t="shared" si="187"/>
        <v>-0.25183061183827177</v>
      </c>
      <c r="AQ123">
        <f t="shared" si="188"/>
        <v>5.6762753944214817</v>
      </c>
      <c r="AR123">
        <f t="shared" si="189"/>
        <v>82.967314981697299</v>
      </c>
      <c r="AS123">
        <f t="shared" si="190"/>
        <v>56.675908350227573</v>
      </c>
      <c r="AT123">
        <f t="shared" si="191"/>
        <v>33.999166488647461</v>
      </c>
      <c r="AU123">
        <f t="shared" si="192"/>
        <v>5.3427616523251613</v>
      </c>
      <c r="AV123">
        <f t="shared" si="193"/>
        <v>8.8680881124971772E-2</v>
      </c>
      <c r="AW123">
        <f t="shared" si="194"/>
        <v>1.7987476704514702</v>
      </c>
      <c r="AX123">
        <f t="shared" si="195"/>
        <v>3.5440139818736913</v>
      </c>
      <c r="AY123">
        <f t="shared" si="196"/>
        <v>5.5675460525473987E-2</v>
      </c>
      <c r="AZ123">
        <f t="shared" si="197"/>
        <v>6.6832001641049255</v>
      </c>
      <c r="BA123">
        <f t="shared" si="198"/>
        <v>0.25646247607070777</v>
      </c>
      <c r="BB123">
        <f t="shared" si="199"/>
        <v>29.997754729313453</v>
      </c>
      <c r="BC123">
        <f t="shared" si="200"/>
        <v>374.0035552252387</v>
      </c>
      <c r="BD123">
        <f t="shared" si="201"/>
        <v>1.1626513065417987E-2</v>
      </c>
    </row>
    <row r="124" spans="1:114" x14ac:dyDescent="0.25">
      <c r="A124" s="1">
        <v>96</v>
      </c>
      <c r="B124" s="1" t="s">
        <v>137</v>
      </c>
      <c r="C124" s="1">
        <v>2801.0000084489584</v>
      </c>
      <c r="D124" s="1">
        <v>0</v>
      </c>
      <c r="E124">
        <f t="shared" si="174"/>
        <v>14.508650191146909</v>
      </c>
      <c r="F124">
        <f t="shared" si="175"/>
        <v>9.1611269182515914E-2</v>
      </c>
      <c r="G124">
        <f t="shared" si="176"/>
        <v>97.664832191086987</v>
      </c>
      <c r="H124">
        <f t="shared" si="177"/>
        <v>5.3197167046768694</v>
      </c>
      <c r="I124">
        <f t="shared" si="178"/>
        <v>3.8769283384966391</v>
      </c>
      <c r="J124">
        <f t="shared" si="179"/>
        <v>35.087917327880859</v>
      </c>
      <c r="K124" s="1">
        <v>6</v>
      </c>
      <c r="L124">
        <f t="shared" si="180"/>
        <v>1.4200000166893005</v>
      </c>
      <c r="M124" s="1">
        <v>1</v>
      </c>
      <c r="N124">
        <f t="shared" si="181"/>
        <v>2.8400000333786011</v>
      </c>
      <c r="O124" s="1">
        <v>32.910720825195313</v>
      </c>
      <c r="P124" s="1">
        <v>35.087917327880859</v>
      </c>
      <c r="Q124" s="1">
        <v>35.009468078613281</v>
      </c>
      <c r="R124" s="1">
        <v>400.74966430664062</v>
      </c>
      <c r="S124" s="1">
        <v>380.90460205078125</v>
      </c>
      <c r="T124" s="1">
        <v>20.078254699707031</v>
      </c>
      <c r="U124" s="1">
        <v>26.295032501220703</v>
      </c>
      <c r="V124" s="1">
        <v>27.326898574829102</v>
      </c>
      <c r="W124" s="1">
        <v>35.788055419921875</v>
      </c>
      <c r="X124" s="1">
        <v>499.92147827148437</v>
      </c>
      <c r="Y124" s="1">
        <v>1500.3538818359375</v>
      </c>
      <c r="Z124" s="1">
        <v>203.65058898925781</v>
      </c>
      <c r="AA124" s="1">
        <v>68.415992736816406</v>
      </c>
      <c r="AB124" s="1">
        <v>-8.2268953323364258E-2</v>
      </c>
      <c r="AC124" s="1">
        <v>9.0393394231796265E-2</v>
      </c>
      <c r="AD124" s="1">
        <v>1</v>
      </c>
      <c r="AE124" s="1">
        <v>-0.21956524252891541</v>
      </c>
      <c r="AF124" s="1">
        <v>2.737391471862793</v>
      </c>
      <c r="AG124" s="1">
        <v>1</v>
      </c>
      <c r="AH124" s="1">
        <v>0</v>
      </c>
      <c r="AI124" s="1">
        <v>0.15999999642372131</v>
      </c>
      <c r="AJ124" s="1">
        <v>111115</v>
      </c>
      <c r="AK124">
        <f t="shared" si="182"/>
        <v>0.83320246378580709</v>
      </c>
      <c r="AL124">
        <f t="shared" si="183"/>
        <v>5.3197167046768693E-3</v>
      </c>
      <c r="AM124">
        <f t="shared" si="184"/>
        <v>308.23791732788084</v>
      </c>
      <c r="AN124">
        <f t="shared" si="185"/>
        <v>306.06072082519529</v>
      </c>
      <c r="AO124">
        <f t="shared" si="186"/>
        <v>240.05661572806639</v>
      </c>
      <c r="AP124">
        <f t="shared" si="187"/>
        <v>-0.25382111071562802</v>
      </c>
      <c r="AQ124">
        <f t="shared" si="188"/>
        <v>5.6759290911145062</v>
      </c>
      <c r="AR124">
        <f t="shared" si="189"/>
        <v>82.962021949294069</v>
      </c>
      <c r="AS124">
        <f t="shared" si="190"/>
        <v>56.666989448073366</v>
      </c>
      <c r="AT124">
        <f t="shared" si="191"/>
        <v>33.999319076538086</v>
      </c>
      <c r="AU124">
        <f t="shared" si="192"/>
        <v>5.3428071270562478</v>
      </c>
      <c r="AV124">
        <f t="shared" si="193"/>
        <v>8.874846652041013E-2</v>
      </c>
      <c r="AW124">
        <f t="shared" si="194"/>
        <v>1.7990007526178671</v>
      </c>
      <c r="AX124">
        <f t="shared" si="195"/>
        <v>3.5438063744383808</v>
      </c>
      <c r="AY124">
        <f t="shared" si="196"/>
        <v>5.5718083324974417E-2</v>
      </c>
      <c r="AZ124">
        <f t="shared" si="197"/>
        <v>6.6818364498278005</v>
      </c>
      <c r="BA124">
        <f t="shared" si="198"/>
        <v>0.25640234238510606</v>
      </c>
      <c r="BB124">
        <f t="shared" si="199"/>
        <v>30.006086408422817</v>
      </c>
      <c r="BC124">
        <f t="shared" si="200"/>
        <v>374.00788461139899</v>
      </c>
      <c r="BD124">
        <f t="shared" si="201"/>
        <v>1.1640070416094802E-2</v>
      </c>
    </row>
    <row r="125" spans="1:114" x14ac:dyDescent="0.25">
      <c r="A125" s="1">
        <v>97</v>
      </c>
      <c r="B125" s="1" t="s">
        <v>137</v>
      </c>
      <c r="C125" s="1">
        <v>2801.5000084377825</v>
      </c>
      <c r="D125" s="1">
        <v>0</v>
      </c>
      <c r="E125">
        <f t="shared" si="174"/>
        <v>14.491726404309974</v>
      </c>
      <c r="F125">
        <f t="shared" si="175"/>
        <v>9.1603866334120973E-2</v>
      </c>
      <c r="G125">
        <f t="shared" si="176"/>
        <v>97.956650028329207</v>
      </c>
      <c r="H125">
        <f t="shared" si="177"/>
        <v>5.3185142443346933</v>
      </c>
      <c r="I125">
        <f t="shared" si="178"/>
        <v>3.8763742163470871</v>
      </c>
      <c r="J125">
        <f t="shared" si="179"/>
        <v>35.086402893066406</v>
      </c>
      <c r="K125" s="1">
        <v>6</v>
      </c>
      <c r="L125">
        <f t="shared" si="180"/>
        <v>1.4200000166893005</v>
      </c>
      <c r="M125" s="1">
        <v>1</v>
      </c>
      <c r="N125">
        <f t="shared" si="181"/>
        <v>2.8400000333786011</v>
      </c>
      <c r="O125" s="1">
        <v>32.910804748535156</v>
      </c>
      <c r="P125" s="1">
        <v>35.086402893066406</v>
      </c>
      <c r="Q125" s="1">
        <v>35.009769439697266</v>
      </c>
      <c r="R125" s="1">
        <v>400.74984741210937</v>
      </c>
      <c r="S125" s="1">
        <v>380.92465209960937</v>
      </c>
      <c r="T125" s="1">
        <v>20.080497741699219</v>
      </c>
      <c r="U125" s="1">
        <v>26.296134948730469</v>
      </c>
      <c r="V125" s="1">
        <v>27.329866409301758</v>
      </c>
      <c r="W125" s="1">
        <v>35.789443969726562</v>
      </c>
      <c r="X125" s="1">
        <v>499.89962768554688</v>
      </c>
      <c r="Y125" s="1">
        <v>1500.010986328125</v>
      </c>
      <c r="Z125" s="1">
        <v>186.87361145019531</v>
      </c>
      <c r="AA125" s="1">
        <v>68.416107177734375</v>
      </c>
      <c r="AB125" s="1">
        <v>-8.2268953323364258E-2</v>
      </c>
      <c r="AC125" s="1">
        <v>9.0393394231796265E-2</v>
      </c>
      <c r="AD125" s="1">
        <v>1</v>
      </c>
      <c r="AE125" s="1">
        <v>-0.21956524252891541</v>
      </c>
      <c r="AF125" s="1">
        <v>2.737391471862793</v>
      </c>
      <c r="AG125" s="1">
        <v>1</v>
      </c>
      <c r="AH125" s="1">
        <v>0</v>
      </c>
      <c r="AI125" s="1">
        <v>0.15999999642372131</v>
      </c>
      <c r="AJ125" s="1">
        <v>111115</v>
      </c>
      <c r="AK125">
        <f t="shared" si="182"/>
        <v>0.83316604614257794</v>
      </c>
      <c r="AL125">
        <f t="shared" si="183"/>
        <v>5.318514244334693E-3</v>
      </c>
      <c r="AM125">
        <f t="shared" si="184"/>
        <v>308.23640289306638</v>
      </c>
      <c r="AN125">
        <f t="shared" si="185"/>
        <v>306.06080474853513</v>
      </c>
      <c r="AO125">
        <f t="shared" si="186"/>
        <v>240.00175244804268</v>
      </c>
      <c r="AP125">
        <f t="shared" si="187"/>
        <v>-0.25360773439125384</v>
      </c>
      <c r="AQ125">
        <f t="shared" si="188"/>
        <v>5.6754534033595974</v>
      </c>
      <c r="AR125">
        <f t="shared" si="189"/>
        <v>82.954930315103354</v>
      </c>
      <c r="AS125">
        <f t="shared" si="190"/>
        <v>56.658795366372885</v>
      </c>
      <c r="AT125">
        <f t="shared" si="191"/>
        <v>33.998603820800781</v>
      </c>
      <c r="AU125">
        <f t="shared" si="192"/>
        <v>5.3425939671632197</v>
      </c>
      <c r="AV125">
        <f t="shared" si="193"/>
        <v>8.8741519095402344E-2</v>
      </c>
      <c r="AW125">
        <f t="shared" si="194"/>
        <v>1.7990791870125105</v>
      </c>
      <c r="AX125">
        <f t="shared" si="195"/>
        <v>3.5435147801507094</v>
      </c>
      <c r="AY125">
        <f t="shared" si="196"/>
        <v>5.5713701910702906E-2</v>
      </c>
      <c r="AZ125">
        <f t="shared" si="197"/>
        <v>6.701812667109988</v>
      </c>
      <c r="BA125">
        <f t="shared" si="198"/>
        <v>0.25715492417832325</v>
      </c>
      <c r="BB125">
        <f t="shared" si="199"/>
        <v>30.010269776152764</v>
      </c>
      <c r="BC125">
        <f t="shared" si="200"/>
        <v>374.03597941795999</v>
      </c>
      <c r="BD125">
        <f t="shared" si="201"/>
        <v>1.1627240234810845E-2</v>
      </c>
    </row>
    <row r="126" spans="1:114" x14ac:dyDescent="0.25">
      <c r="A126" s="1">
        <v>98</v>
      </c>
      <c r="B126" s="1" t="s">
        <v>138</v>
      </c>
      <c r="C126" s="1">
        <v>2802.0000084266067</v>
      </c>
      <c r="D126" s="1">
        <v>0</v>
      </c>
      <c r="E126">
        <f t="shared" si="174"/>
        <v>14.518375561351684</v>
      </c>
      <c r="F126">
        <f t="shared" si="175"/>
        <v>9.1658621848938512E-2</v>
      </c>
      <c r="G126">
        <f t="shared" si="176"/>
        <v>97.631547999562159</v>
      </c>
      <c r="H126">
        <f t="shared" si="177"/>
        <v>5.3210277759136586</v>
      </c>
      <c r="I126">
        <f t="shared" si="178"/>
        <v>3.8759625301157676</v>
      </c>
      <c r="J126">
        <f t="shared" si="179"/>
        <v>35.085441589355469</v>
      </c>
      <c r="K126" s="1">
        <v>6</v>
      </c>
      <c r="L126">
        <f t="shared" si="180"/>
        <v>1.4200000166893005</v>
      </c>
      <c r="M126" s="1">
        <v>1</v>
      </c>
      <c r="N126">
        <f t="shared" si="181"/>
        <v>2.8400000333786011</v>
      </c>
      <c r="O126" s="1">
        <v>32.911006927490234</v>
      </c>
      <c r="P126" s="1">
        <v>35.085441589355469</v>
      </c>
      <c r="Q126" s="1">
        <v>35.010227203369141</v>
      </c>
      <c r="R126" s="1">
        <v>400.76657104492187</v>
      </c>
      <c r="S126" s="1">
        <v>380.90756225585937</v>
      </c>
      <c r="T126" s="1">
        <v>20.078960418701172</v>
      </c>
      <c r="U126" s="1">
        <v>26.297771453857422</v>
      </c>
      <c r="V126" s="1">
        <v>27.327432632446289</v>
      </c>
      <c r="W126" s="1">
        <v>35.791225433349609</v>
      </c>
      <c r="X126" s="1">
        <v>499.87979125976562</v>
      </c>
      <c r="Y126" s="1">
        <v>1499.645263671875</v>
      </c>
      <c r="Z126" s="1">
        <v>169.03688049316406</v>
      </c>
      <c r="AA126" s="1">
        <v>68.416023254394531</v>
      </c>
      <c r="AB126" s="1">
        <v>-8.2268953323364258E-2</v>
      </c>
      <c r="AC126" s="1">
        <v>9.0393394231796265E-2</v>
      </c>
      <c r="AD126" s="1">
        <v>1</v>
      </c>
      <c r="AE126" s="1">
        <v>-0.21956524252891541</v>
      </c>
      <c r="AF126" s="1">
        <v>2.737391471862793</v>
      </c>
      <c r="AG126" s="1">
        <v>1</v>
      </c>
      <c r="AH126" s="1">
        <v>0</v>
      </c>
      <c r="AI126" s="1">
        <v>0.15999999642372131</v>
      </c>
      <c r="AJ126" s="1">
        <v>111115</v>
      </c>
      <c r="AK126">
        <f t="shared" si="182"/>
        <v>0.83313298543294256</v>
      </c>
      <c r="AL126">
        <f t="shared" si="183"/>
        <v>5.3210277759136587E-3</v>
      </c>
      <c r="AM126">
        <f t="shared" si="184"/>
        <v>308.23544158935545</v>
      </c>
      <c r="AN126">
        <f t="shared" si="185"/>
        <v>306.06100692749021</v>
      </c>
      <c r="AO126">
        <f t="shared" si="186"/>
        <v>239.94323682435061</v>
      </c>
      <c r="AP126">
        <f t="shared" si="187"/>
        <v>-0.25541555624472884</v>
      </c>
      <c r="AQ126">
        <f t="shared" si="188"/>
        <v>5.6751514734416295</v>
      </c>
      <c r="AR126">
        <f t="shared" si="189"/>
        <v>82.950618926496873</v>
      </c>
      <c r="AS126">
        <f t="shared" si="190"/>
        <v>56.652847472639451</v>
      </c>
      <c r="AT126">
        <f t="shared" si="191"/>
        <v>33.998224258422852</v>
      </c>
      <c r="AU126">
        <f t="shared" si="192"/>
        <v>5.3424808533169035</v>
      </c>
      <c r="AV126">
        <f t="shared" si="193"/>
        <v>8.8792905219798879E-2</v>
      </c>
      <c r="AW126">
        <f t="shared" si="194"/>
        <v>1.7991889433258621</v>
      </c>
      <c r="AX126">
        <f t="shared" si="195"/>
        <v>3.5432919099910416</v>
      </c>
      <c r="AY126">
        <f t="shared" si="196"/>
        <v>5.5746108796310458E-2</v>
      </c>
      <c r="AZ126">
        <f t="shared" si="197"/>
        <v>6.6795622583005807</v>
      </c>
      <c r="BA126">
        <f t="shared" si="198"/>
        <v>0.25631296848336682</v>
      </c>
      <c r="BB126">
        <f t="shared" si="199"/>
        <v>30.015385916873647</v>
      </c>
      <c r="BC126">
        <f t="shared" si="200"/>
        <v>374.00622184125808</v>
      </c>
      <c r="BD126">
        <f t="shared" si="201"/>
        <v>1.1651534651341618E-2</v>
      </c>
    </row>
    <row r="127" spans="1:114" x14ac:dyDescent="0.25">
      <c r="A127" s="1">
        <v>99</v>
      </c>
      <c r="B127" s="1" t="s">
        <v>138</v>
      </c>
      <c r="C127" s="1">
        <v>2802.5000084154308</v>
      </c>
      <c r="D127" s="1">
        <v>0</v>
      </c>
      <c r="E127">
        <f t="shared" si="174"/>
        <v>14.602505795975929</v>
      </c>
      <c r="F127">
        <f t="shared" si="175"/>
        <v>9.1707214775252552E-2</v>
      </c>
      <c r="G127">
        <f t="shared" si="176"/>
        <v>96.310828006736614</v>
      </c>
      <c r="H127">
        <f t="shared" si="177"/>
        <v>5.3224823869815721</v>
      </c>
      <c r="I127">
        <f t="shared" si="178"/>
        <v>3.8750481098549079</v>
      </c>
      <c r="J127">
        <f t="shared" si="179"/>
        <v>35.083057403564453</v>
      </c>
      <c r="K127" s="1">
        <v>6</v>
      </c>
      <c r="L127">
        <f t="shared" si="180"/>
        <v>1.4200000166893005</v>
      </c>
      <c r="M127" s="1">
        <v>1</v>
      </c>
      <c r="N127">
        <f t="shared" si="181"/>
        <v>2.8400000333786011</v>
      </c>
      <c r="O127" s="1">
        <v>32.911815643310547</v>
      </c>
      <c r="P127" s="1">
        <v>35.083057403564453</v>
      </c>
      <c r="Q127" s="1">
        <v>35.009841918945313</v>
      </c>
      <c r="R127" s="1">
        <v>400.85269165039062</v>
      </c>
      <c r="S127" s="1">
        <v>380.89163208007812</v>
      </c>
      <c r="T127" s="1">
        <v>20.079547882080078</v>
      </c>
      <c r="U127" s="1">
        <v>26.300201416015625</v>
      </c>
      <c r="V127" s="1">
        <v>27.326980590820312</v>
      </c>
      <c r="W127" s="1">
        <v>35.792892456054687</v>
      </c>
      <c r="X127" s="1">
        <v>499.86709594726562</v>
      </c>
      <c r="Y127" s="1">
        <v>1499.3236083984375</v>
      </c>
      <c r="Z127" s="1">
        <v>151.05140686035156</v>
      </c>
      <c r="AA127" s="1">
        <v>68.416000366210938</v>
      </c>
      <c r="AB127" s="1">
        <v>-8.2268953323364258E-2</v>
      </c>
      <c r="AC127" s="1">
        <v>9.0393394231796265E-2</v>
      </c>
      <c r="AD127" s="1">
        <v>1</v>
      </c>
      <c r="AE127" s="1">
        <v>-0.21956524252891541</v>
      </c>
      <c r="AF127" s="1">
        <v>2.737391471862793</v>
      </c>
      <c r="AG127" s="1">
        <v>1</v>
      </c>
      <c r="AH127" s="1">
        <v>0</v>
      </c>
      <c r="AI127" s="1">
        <v>0.15999999642372131</v>
      </c>
      <c r="AJ127" s="1">
        <v>111115</v>
      </c>
      <c r="AK127">
        <f t="shared" si="182"/>
        <v>0.83311182657877592</v>
      </c>
      <c r="AL127">
        <f t="shared" si="183"/>
        <v>5.3224823869815717E-3</v>
      </c>
      <c r="AM127">
        <f t="shared" si="184"/>
        <v>308.23305740356443</v>
      </c>
      <c r="AN127">
        <f t="shared" si="185"/>
        <v>306.06181564331052</v>
      </c>
      <c r="AO127">
        <f t="shared" si="186"/>
        <v>239.89177198175094</v>
      </c>
      <c r="AP127">
        <f t="shared" si="187"/>
        <v>-0.2562987724663528</v>
      </c>
      <c r="AQ127">
        <f t="shared" si="188"/>
        <v>5.6744026995644541</v>
      </c>
      <c r="AR127">
        <f t="shared" si="189"/>
        <v>82.939702250804316</v>
      </c>
      <c r="AS127">
        <f t="shared" si="190"/>
        <v>56.639500834788691</v>
      </c>
      <c r="AT127">
        <f t="shared" si="191"/>
        <v>33.9974365234375</v>
      </c>
      <c r="AU127">
        <f t="shared" si="192"/>
        <v>5.3422461061010305</v>
      </c>
      <c r="AV127">
        <f t="shared" si="193"/>
        <v>8.8838506364093711E-2</v>
      </c>
      <c r="AW127">
        <f t="shared" si="194"/>
        <v>1.7993545897095464</v>
      </c>
      <c r="AX127">
        <f t="shared" si="195"/>
        <v>3.5428915163914843</v>
      </c>
      <c r="AY127">
        <f t="shared" si="196"/>
        <v>5.5774867500562299E-2</v>
      </c>
      <c r="AZ127">
        <f t="shared" si="197"/>
        <v>6.5892016441789716</v>
      </c>
      <c r="BA127">
        <f t="shared" si="198"/>
        <v>0.25285624543856705</v>
      </c>
      <c r="BB127">
        <f t="shared" si="199"/>
        <v>30.024137964779165</v>
      </c>
      <c r="BC127">
        <f t="shared" si="200"/>
        <v>373.95030018117831</v>
      </c>
      <c r="BD127">
        <f t="shared" si="201"/>
        <v>1.1724222401678811E-2</v>
      </c>
    </row>
    <row r="128" spans="1:114" x14ac:dyDescent="0.25">
      <c r="A128" s="1">
        <v>100</v>
      </c>
      <c r="B128" s="1" t="s">
        <v>139</v>
      </c>
      <c r="C128" s="1">
        <v>2803.0000084042549</v>
      </c>
      <c r="D128" s="1">
        <v>0</v>
      </c>
      <c r="E128">
        <f t="shared" si="174"/>
        <v>14.610219962708472</v>
      </c>
      <c r="F128">
        <f t="shared" si="175"/>
        <v>9.1681288398385893E-2</v>
      </c>
      <c r="G128">
        <f t="shared" si="176"/>
        <v>96.126414820072739</v>
      </c>
      <c r="H128">
        <f t="shared" si="177"/>
        <v>5.3207385139549057</v>
      </c>
      <c r="I128">
        <f t="shared" si="178"/>
        <v>3.8748076718595228</v>
      </c>
      <c r="J128">
        <f t="shared" si="179"/>
        <v>35.082431793212891</v>
      </c>
      <c r="K128" s="1">
        <v>6</v>
      </c>
      <c r="L128">
        <f t="shared" si="180"/>
        <v>1.4200000166893005</v>
      </c>
      <c r="M128" s="1">
        <v>1</v>
      </c>
      <c r="N128">
        <f t="shared" si="181"/>
        <v>2.8400000333786011</v>
      </c>
      <c r="O128" s="1">
        <v>32.912857055664063</v>
      </c>
      <c r="P128" s="1">
        <v>35.082431793212891</v>
      </c>
      <c r="Q128" s="1">
        <v>35.010185241699219</v>
      </c>
      <c r="R128" s="1">
        <v>400.87713623046875</v>
      </c>
      <c r="S128" s="1">
        <v>380.90841674804687</v>
      </c>
      <c r="T128" s="1">
        <v>20.082752227783203</v>
      </c>
      <c r="U128" s="1">
        <v>26.301078796386719</v>
      </c>
      <c r="V128" s="1">
        <v>27.329498291015625</v>
      </c>
      <c r="W128" s="1">
        <v>35.791671752929688</v>
      </c>
      <c r="X128" s="1">
        <v>499.88986206054687</v>
      </c>
      <c r="Y128" s="1">
        <v>1499.0574951171875</v>
      </c>
      <c r="Z128" s="1">
        <v>133.96037292480469</v>
      </c>
      <c r="AA128" s="1">
        <v>68.415390014648437</v>
      </c>
      <c r="AB128" s="1">
        <v>-8.2268953323364258E-2</v>
      </c>
      <c r="AC128" s="1">
        <v>9.0393394231796265E-2</v>
      </c>
      <c r="AD128" s="1">
        <v>1</v>
      </c>
      <c r="AE128" s="1">
        <v>-0.21956524252891541</v>
      </c>
      <c r="AF128" s="1">
        <v>2.737391471862793</v>
      </c>
      <c r="AG128" s="1">
        <v>1</v>
      </c>
      <c r="AH128" s="1">
        <v>0</v>
      </c>
      <c r="AI128" s="1">
        <v>0.15999999642372131</v>
      </c>
      <c r="AJ128" s="1">
        <v>111115</v>
      </c>
      <c r="AK128">
        <f t="shared" si="182"/>
        <v>0.8331497701009114</v>
      </c>
      <c r="AL128">
        <f t="shared" si="183"/>
        <v>5.3207385139549057E-3</v>
      </c>
      <c r="AM128">
        <f t="shared" si="184"/>
        <v>308.23243179321287</v>
      </c>
      <c r="AN128">
        <f t="shared" si="185"/>
        <v>306.06285705566404</v>
      </c>
      <c r="AO128">
        <f t="shared" si="186"/>
        <v>239.84919385770263</v>
      </c>
      <c r="AP128">
        <f t="shared" si="187"/>
        <v>-0.25565551031839268</v>
      </c>
      <c r="AQ128">
        <f t="shared" si="188"/>
        <v>5.6742062355203204</v>
      </c>
      <c r="AR128">
        <f t="shared" si="189"/>
        <v>82.937570542321183</v>
      </c>
      <c r="AS128">
        <f t="shared" si="190"/>
        <v>56.636491745934464</v>
      </c>
      <c r="AT128">
        <f t="shared" si="191"/>
        <v>33.997644424438477</v>
      </c>
      <c r="AU128">
        <f t="shared" si="192"/>
        <v>5.3423080603060917</v>
      </c>
      <c r="AV128">
        <f t="shared" si="193"/>
        <v>8.8814176417301549E-2</v>
      </c>
      <c r="AW128">
        <f t="shared" si="194"/>
        <v>1.7993985636607976</v>
      </c>
      <c r="AX128">
        <f t="shared" si="195"/>
        <v>3.5429094966452941</v>
      </c>
      <c r="AY128">
        <f t="shared" si="196"/>
        <v>5.5759523620231607E-2</v>
      </c>
      <c r="AZ128">
        <f t="shared" si="197"/>
        <v>6.5765261606251579</v>
      </c>
      <c r="BA128">
        <f t="shared" si="198"/>
        <v>0.25236096288115334</v>
      </c>
      <c r="BB128">
        <f t="shared" si="199"/>
        <v>30.025484716424245</v>
      </c>
      <c r="BC128">
        <f t="shared" si="200"/>
        <v>373.96341790373629</v>
      </c>
      <c r="BD128">
        <f t="shared" si="201"/>
        <v>1.1730530720168518E-2</v>
      </c>
    </row>
    <row r="129" spans="1:114" x14ac:dyDescent="0.25">
      <c r="A129" s="1">
        <v>101</v>
      </c>
      <c r="B129" s="1" t="s">
        <v>140</v>
      </c>
      <c r="C129" s="1">
        <v>2803.500008393079</v>
      </c>
      <c r="D129" s="1">
        <v>0</v>
      </c>
      <c r="E129">
        <f t="shared" si="174"/>
        <v>14.649511940103805</v>
      </c>
      <c r="F129">
        <f t="shared" si="175"/>
        <v>9.1662611903360613E-2</v>
      </c>
      <c r="G129">
        <f t="shared" si="176"/>
        <v>95.404607454366442</v>
      </c>
      <c r="H129">
        <f t="shared" si="177"/>
        <v>5.3194682249065233</v>
      </c>
      <c r="I129">
        <f t="shared" si="178"/>
        <v>3.874644412969396</v>
      </c>
      <c r="J129">
        <f t="shared" si="179"/>
        <v>35.082126617431641</v>
      </c>
      <c r="K129" s="1">
        <v>6</v>
      </c>
      <c r="L129">
        <f t="shared" si="180"/>
        <v>1.4200000166893005</v>
      </c>
      <c r="M129" s="1">
        <v>1</v>
      </c>
      <c r="N129">
        <f t="shared" si="181"/>
        <v>2.8400000333786011</v>
      </c>
      <c r="O129" s="1">
        <v>32.913848876953125</v>
      </c>
      <c r="P129" s="1">
        <v>35.082126617431641</v>
      </c>
      <c r="Q129" s="1">
        <v>35.010726928710937</v>
      </c>
      <c r="R129" s="1">
        <v>400.92434692382812</v>
      </c>
      <c r="S129" s="1">
        <v>380.90798950195312</v>
      </c>
      <c r="T129" s="1">
        <v>20.084922790527344</v>
      </c>
      <c r="U129" s="1">
        <v>26.302087783813477</v>
      </c>
      <c r="V129" s="1">
        <v>27.330902099609375</v>
      </c>
      <c r="W129" s="1">
        <v>35.791019439697266</v>
      </c>
      <c r="X129" s="1">
        <v>499.86337280273437</v>
      </c>
      <c r="Y129" s="1">
        <v>1498.9464111328125</v>
      </c>
      <c r="Z129" s="1">
        <v>118.45721435546875</v>
      </c>
      <c r="AA129" s="1">
        <v>68.415328979492188</v>
      </c>
      <c r="AB129" s="1">
        <v>-8.2268953323364258E-2</v>
      </c>
      <c r="AC129" s="1">
        <v>9.0393394231796265E-2</v>
      </c>
      <c r="AD129" s="1">
        <v>1</v>
      </c>
      <c r="AE129" s="1">
        <v>-0.21956524252891541</v>
      </c>
      <c r="AF129" s="1">
        <v>2.737391471862793</v>
      </c>
      <c r="AG129" s="1">
        <v>1</v>
      </c>
      <c r="AH129" s="1">
        <v>0</v>
      </c>
      <c r="AI129" s="1">
        <v>0.15999999642372131</v>
      </c>
      <c r="AJ129" s="1">
        <v>111115</v>
      </c>
      <c r="AK129">
        <f t="shared" si="182"/>
        <v>0.83310562133789046</v>
      </c>
      <c r="AL129">
        <f t="shared" si="183"/>
        <v>5.319468224906523E-3</v>
      </c>
      <c r="AM129">
        <f t="shared" si="184"/>
        <v>308.23212661743162</v>
      </c>
      <c r="AN129">
        <f t="shared" si="185"/>
        <v>306.0638488769531</v>
      </c>
      <c r="AO129">
        <f t="shared" si="186"/>
        <v>239.8314204205999</v>
      </c>
      <c r="AP129">
        <f t="shared" si="187"/>
        <v>-0.25502073390520785</v>
      </c>
      <c r="AQ129">
        <f t="shared" si="188"/>
        <v>5.6741104015464776</v>
      </c>
      <c r="AR129">
        <f t="shared" si="189"/>
        <v>82.936243765594099</v>
      </c>
      <c r="AS129">
        <f t="shared" si="190"/>
        <v>56.634155981780623</v>
      </c>
      <c r="AT129">
        <f t="shared" si="191"/>
        <v>33.997987747192383</v>
      </c>
      <c r="AU129">
        <f t="shared" si="192"/>
        <v>5.3424103713703426</v>
      </c>
      <c r="AV129">
        <f t="shared" si="193"/>
        <v>8.8796649670472794E-2</v>
      </c>
      <c r="AW129">
        <f t="shared" si="194"/>
        <v>1.7994659885770816</v>
      </c>
      <c r="AX129">
        <f t="shared" si="195"/>
        <v>3.542944382793261</v>
      </c>
      <c r="AY129">
        <f t="shared" si="196"/>
        <v>5.5748470257234443E-2</v>
      </c>
      <c r="AZ129">
        <f t="shared" si="197"/>
        <v>6.5271376051497931</v>
      </c>
      <c r="BA129">
        <f t="shared" si="198"/>
        <v>0.25046628079161687</v>
      </c>
      <c r="BB129">
        <f t="shared" si="199"/>
        <v>30.026817174988917</v>
      </c>
      <c r="BC129">
        <f t="shared" si="200"/>
        <v>373.94431313339595</v>
      </c>
      <c r="BD129">
        <f t="shared" si="201"/>
        <v>1.1763201131271057E-2</v>
      </c>
    </row>
    <row r="130" spans="1:114" x14ac:dyDescent="0.25">
      <c r="A130" s="1">
        <v>102</v>
      </c>
      <c r="B130" s="1" t="s">
        <v>140</v>
      </c>
      <c r="C130" s="1">
        <v>2804.0000083819032</v>
      </c>
      <c r="D130" s="1">
        <v>0</v>
      </c>
      <c r="E130">
        <f t="shared" si="174"/>
        <v>14.621575510529246</v>
      </c>
      <c r="F130">
        <f t="shared" si="175"/>
        <v>9.1594536001294025E-2</v>
      </c>
      <c r="G130">
        <f t="shared" si="176"/>
        <v>95.734602894889846</v>
      </c>
      <c r="H130">
        <f t="shared" si="177"/>
        <v>5.3155099930486509</v>
      </c>
      <c r="I130">
        <f t="shared" si="178"/>
        <v>3.8745238646352096</v>
      </c>
      <c r="J130">
        <f t="shared" si="179"/>
        <v>35.081565856933594</v>
      </c>
      <c r="K130" s="1">
        <v>6</v>
      </c>
      <c r="L130">
        <f t="shared" si="180"/>
        <v>1.4200000166893005</v>
      </c>
      <c r="M130" s="1">
        <v>1</v>
      </c>
      <c r="N130">
        <f t="shared" si="181"/>
        <v>2.8400000333786011</v>
      </c>
      <c r="O130" s="1">
        <v>32.915916442871094</v>
      </c>
      <c r="P130" s="1">
        <v>35.081565856933594</v>
      </c>
      <c r="Q130" s="1">
        <v>35.010810852050781</v>
      </c>
      <c r="R130" s="1">
        <v>400.92471313476562</v>
      </c>
      <c r="S130" s="1">
        <v>380.94351196289062</v>
      </c>
      <c r="T130" s="1">
        <v>20.088951110839844</v>
      </c>
      <c r="U130" s="1">
        <v>26.301481246948242</v>
      </c>
      <c r="V130" s="1">
        <v>27.332992553710937</v>
      </c>
      <c r="W130" s="1">
        <v>35.785751342773438</v>
      </c>
      <c r="X130" s="1">
        <v>499.8643798828125</v>
      </c>
      <c r="Y130" s="1">
        <v>1498.9163818359375</v>
      </c>
      <c r="Z130" s="1">
        <v>105.50467681884766</v>
      </c>
      <c r="AA130" s="1">
        <v>68.414794921875</v>
      </c>
      <c r="AB130" s="1">
        <v>-8.2268953323364258E-2</v>
      </c>
      <c r="AC130" s="1">
        <v>9.0393394231796265E-2</v>
      </c>
      <c r="AD130" s="1">
        <v>1</v>
      </c>
      <c r="AE130" s="1">
        <v>-0.21956524252891541</v>
      </c>
      <c r="AF130" s="1">
        <v>2.737391471862793</v>
      </c>
      <c r="AG130" s="1">
        <v>1</v>
      </c>
      <c r="AH130" s="1">
        <v>0</v>
      </c>
      <c r="AI130" s="1">
        <v>0.15999999642372131</v>
      </c>
      <c r="AJ130" s="1">
        <v>111115</v>
      </c>
      <c r="AK130">
        <f t="shared" si="182"/>
        <v>0.83310729980468745</v>
      </c>
      <c r="AL130">
        <f t="shared" si="183"/>
        <v>5.3155099930486506E-3</v>
      </c>
      <c r="AM130">
        <f t="shared" si="184"/>
        <v>308.23156585693357</v>
      </c>
      <c r="AN130">
        <f t="shared" si="185"/>
        <v>306.06591644287107</v>
      </c>
      <c r="AO130">
        <f t="shared" si="186"/>
        <v>239.82661573320729</v>
      </c>
      <c r="AP130">
        <f t="shared" si="187"/>
        <v>-0.2526569515537625</v>
      </c>
      <c r="AQ130">
        <f t="shared" si="188"/>
        <v>5.6739343102867146</v>
      </c>
      <c r="AR130">
        <f t="shared" si="189"/>
        <v>82.934317303237663</v>
      </c>
      <c r="AS130">
        <f t="shared" si="190"/>
        <v>56.63283605628942</v>
      </c>
      <c r="AT130">
        <f t="shared" si="191"/>
        <v>33.998741149902344</v>
      </c>
      <c r="AU130">
        <f t="shared" si="192"/>
        <v>5.3426348932890209</v>
      </c>
      <c r="AV130">
        <f t="shared" si="193"/>
        <v>8.8732762714864813E-2</v>
      </c>
      <c r="AW130">
        <f t="shared" si="194"/>
        <v>1.7994104456515052</v>
      </c>
      <c r="AX130">
        <f t="shared" si="195"/>
        <v>3.5432244476375159</v>
      </c>
      <c r="AY130">
        <f t="shared" si="196"/>
        <v>5.5708179677648531E-2</v>
      </c>
      <c r="AZ130">
        <f t="shared" si="197"/>
        <v>6.54966322398103</v>
      </c>
      <c r="BA130">
        <f t="shared" si="198"/>
        <v>0.25130918335266406</v>
      </c>
      <c r="BB130">
        <f t="shared" si="199"/>
        <v>30.025291492791229</v>
      </c>
      <c r="BC130">
        <f t="shared" si="200"/>
        <v>373.99311523499625</v>
      </c>
      <c r="BD130">
        <f t="shared" si="201"/>
        <v>1.1738640335976363E-2</v>
      </c>
    </row>
    <row r="131" spans="1:114" x14ac:dyDescent="0.25">
      <c r="A131" s="1">
        <v>103</v>
      </c>
      <c r="B131" s="1" t="s">
        <v>141</v>
      </c>
      <c r="C131" s="1">
        <v>2804.5000083707273</v>
      </c>
      <c r="D131" s="1">
        <v>0</v>
      </c>
      <c r="E131">
        <f t="shared" si="174"/>
        <v>14.641973688858132</v>
      </c>
      <c r="F131">
        <f t="shared" si="175"/>
        <v>9.1559927869771782E-2</v>
      </c>
      <c r="G131">
        <f t="shared" si="176"/>
        <v>95.286136977501187</v>
      </c>
      <c r="H131">
        <f t="shared" si="177"/>
        <v>5.3134377559089625</v>
      </c>
      <c r="I131">
        <f t="shared" si="178"/>
        <v>3.8744501263336644</v>
      </c>
      <c r="J131">
        <f t="shared" si="179"/>
        <v>35.081459045410156</v>
      </c>
      <c r="K131" s="1">
        <v>6</v>
      </c>
      <c r="L131">
        <f t="shared" si="180"/>
        <v>1.4200000166893005</v>
      </c>
      <c r="M131" s="1">
        <v>1</v>
      </c>
      <c r="N131">
        <f t="shared" si="181"/>
        <v>2.8400000333786011</v>
      </c>
      <c r="O131" s="1">
        <v>32.917129516601563</v>
      </c>
      <c r="P131" s="1">
        <v>35.081459045410156</v>
      </c>
      <c r="Q131" s="1">
        <v>35.010604858398438</v>
      </c>
      <c r="R131" s="1">
        <v>400.93994140625</v>
      </c>
      <c r="S131" s="1">
        <v>380.93560791015625</v>
      </c>
      <c r="T131" s="1">
        <v>20.091953277587891</v>
      </c>
      <c r="U131" s="1">
        <v>26.301948547363281</v>
      </c>
      <c r="V131" s="1">
        <v>27.335338592529297</v>
      </c>
      <c r="W131" s="1">
        <v>35.784111022949219</v>
      </c>
      <c r="X131" s="1">
        <v>499.87322998046875</v>
      </c>
      <c r="Y131" s="1">
        <v>1498.8687744140625</v>
      </c>
      <c r="Z131" s="1">
        <v>95.994903564453125</v>
      </c>
      <c r="AA131" s="1">
        <v>68.415107727050781</v>
      </c>
      <c r="AB131" s="1">
        <v>-8.2268953323364258E-2</v>
      </c>
      <c r="AC131" s="1">
        <v>9.0393394231796265E-2</v>
      </c>
      <c r="AD131" s="1">
        <v>1</v>
      </c>
      <c r="AE131" s="1">
        <v>-0.21956524252891541</v>
      </c>
      <c r="AF131" s="1">
        <v>2.737391471862793</v>
      </c>
      <c r="AG131" s="1">
        <v>1</v>
      </c>
      <c r="AH131" s="1">
        <v>0</v>
      </c>
      <c r="AI131" s="1">
        <v>0.15999999642372131</v>
      </c>
      <c r="AJ131" s="1">
        <v>111115</v>
      </c>
      <c r="AK131">
        <f t="shared" si="182"/>
        <v>0.83312204996744788</v>
      </c>
      <c r="AL131">
        <f t="shared" si="183"/>
        <v>5.3134377559089629E-3</v>
      </c>
      <c r="AM131">
        <f t="shared" si="184"/>
        <v>308.23145904541013</v>
      </c>
      <c r="AN131">
        <f t="shared" si="185"/>
        <v>306.06712951660154</v>
      </c>
      <c r="AO131">
        <f t="shared" si="186"/>
        <v>239.81899854587755</v>
      </c>
      <c r="AP131">
        <f t="shared" si="187"/>
        <v>-0.25148764876215252</v>
      </c>
      <c r="AQ131">
        <f t="shared" si="188"/>
        <v>5.67390076963287</v>
      </c>
      <c r="AR131">
        <f t="shared" si="189"/>
        <v>82.933447861684144</v>
      </c>
      <c r="AS131">
        <f t="shared" si="190"/>
        <v>56.631499314320862</v>
      </c>
      <c r="AT131">
        <f t="shared" si="191"/>
        <v>33.999294281005859</v>
      </c>
      <c r="AU131">
        <f t="shared" si="192"/>
        <v>5.3427997373895417</v>
      </c>
      <c r="AV131">
        <f t="shared" si="193"/>
        <v>8.8700283004125607E-2</v>
      </c>
      <c r="AW131">
        <f t="shared" si="194"/>
        <v>1.7994506432992057</v>
      </c>
      <c r="AX131">
        <f t="shared" si="195"/>
        <v>3.543349094090336</v>
      </c>
      <c r="AY131">
        <f t="shared" si="196"/>
        <v>5.5687696310643187E-2</v>
      </c>
      <c r="AZ131">
        <f t="shared" si="197"/>
        <v>6.5190113262102605</v>
      </c>
      <c r="BA131">
        <f t="shared" si="198"/>
        <v>0.2501371229123176</v>
      </c>
      <c r="BB131">
        <f t="shared" si="199"/>
        <v>30.025398398448012</v>
      </c>
      <c r="BC131">
        <f t="shared" si="200"/>
        <v>373.97551486521246</v>
      </c>
      <c r="BD131">
        <f t="shared" si="201"/>
        <v>1.175561168773335E-2</v>
      </c>
    </row>
    <row r="132" spans="1:114" x14ac:dyDescent="0.25">
      <c r="A132" s="1">
        <v>104</v>
      </c>
      <c r="B132" s="1" t="s">
        <v>141</v>
      </c>
      <c r="C132" s="1">
        <v>2805.0000083595514</v>
      </c>
      <c r="D132" s="1">
        <v>0</v>
      </c>
      <c r="E132">
        <f t="shared" si="174"/>
        <v>14.571037028743719</v>
      </c>
      <c r="F132">
        <f t="shared" si="175"/>
        <v>9.1465220339565625E-2</v>
      </c>
      <c r="G132">
        <f t="shared" si="176"/>
        <v>96.29546922540581</v>
      </c>
      <c r="H132">
        <f t="shared" si="177"/>
        <v>5.3075684178690006</v>
      </c>
      <c r="I132">
        <f t="shared" si="178"/>
        <v>3.8741143604098749</v>
      </c>
      <c r="J132">
        <f t="shared" si="179"/>
        <v>35.079872131347656</v>
      </c>
      <c r="K132" s="1">
        <v>6</v>
      </c>
      <c r="L132">
        <f t="shared" si="180"/>
        <v>1.4200000166893005</v>
      </c>
      <c r="M132" s="1">
        <v>1</v>
      </c>
      <c r="N132">
        <f t="shared" si="181"/>
        <v>2.8400000333786011</v>
      </c>
      <c r="O132" s="1">
        <v>32.919017791748047</v>
      </c>
      <c r="P132" s="1">
        <v>35.079872131347656</v>
      </c>
      <c r="Q132" s="1">
        <v>35.009765625</v>
      </c>
      <c r="R132" s="1">
        <v>400.90142822265625</v>
      </c>
      <c r="S132" s="1">
        <v>380.98294067382812</v>
      </c>
      <c r="T132" s="1">
        <v>20.095626831054688</v>
      </c>
      <c r="U132" s="1">
        <v>26.29930305480957</v>
      </c>
      <c r="V132" s="1">
        <v>27.337715148925781</v>
      </c>
      <c r="W132" s="1">
        <v>35.777080535888672</v>
      </c>
      <c r="X132" s="1">
        <v>499.83102416992187</v>
      </c>
      <c r="Y132" s="1">
        <v>1498.8021240234375</v>
      </c>
      <c r="Z132" s="1">
        <v>89.915969848632812</v>
      </c>
      <c r="AA132" s="1">
        <v>68.415809631347656</v>
      </c>
      <c r="AB132" s="1">
        <v>-8.2268953323364258E-2</v>
      </c>
      <c r="AC132" s="1">
        <v>9.0393394231796265E-2</v>
      </c>
      <c r="AD132" s="1">
        <v>1</v>
      </c>
      <c r="AE132" s="1">
        <v>-0.21956524252891541</v>
      </c>
      <c r="AF132" s="1">
        <v>2.737391471862793</v>
      </c>
      <c r="AG132" s="1">
        <v>1</v>
      </c>
      <c r="AH132" s="1">
        <v>0</v>
      </c>
      <c r="AI132" s="1">
        <v>0.15999999642372131</v>
      </c>
      <c r="AJ132" s="1">
        <v>111115</v>
      </c>
      <c r="AK132">
        <f t="shared" si="182"/>
        <v>0.83305170694986974</v>
      </c>
      <c r="AL132">
        <f t="shared" si="183"/>
        <v>5.3075684178690002E-3</v>
      </c>
      <c r="AM132">
        <f t="shared" si="184"/>
        <v>308.22987213134763</v>
      </c>
      <c r="AN132">
        <f t="shared" si="185"/>
        <v>306.06901779174802</v>
      </c>
      <c r="AO132">
        <f t="shared" si="186"/>
        <v>239.80833448361591</v>
      </c>
      <c r="AP132">
        <f t="shared" si="187"/>
        <v>-0.24808278192559211</v>
      </c>
      <c r="AQ132">
        <f t="shared" si="188"/>
        <v>5.6734024716448461</v>
      </c>
      <c r="AR132">
        <f t="shared" si="189"/>
        <v>82.925313640450312</v>
      </c>
      <c r="AS132">
        <f t="shared" si="190"/>
        <v>56.626010585640742</v>
      </c>
      <c r="AT132">
        <f t="shared" si="191"/>
        <v>33.999444961547852</v>
      </c>
      <c r="AU132">
        <f t="shared" si="192"/>
        <v>5.3428446439627759</v>
      </c>
      <c r="AV132">
        <f t="shared" si="193"/>
        <v>8.8611396122766778E-2</v>
      </c>
      <c r="AW132">
        <f t="shared" si="194"/>
        <v>1.7992881112349715</v>
      </c>
      <c r="AX132">
        <f t="shared" si="195"/>
        <v>3.5435565327278047</v>
      </c>
      <c r="AY132">
        <f t="shared" si="196"/>
        <v>5.5631640042400059E-2</v>
      </c>
      <c r="AZ132">
        <f t="shared" si="197"/>
        <v>6.588132490886661</v>
      </c>
      <c r="BA132">
        <f t="shared" si="198"/>
        <v>0.25275533086886293</v>
      </c>
      <c r="BB132">
        <f t="shared" si="199"/>
        <v>30.023455398023234</v>
      </c>
      <c r="BC132">
        <f t="shared" si="200"/>
        <v>374.05656751973959</v>
      </c>
      <c r="BD132">
        <f t="shared" si="201"/>
        <v>1.169536691298291E-2</v>
      </c>
    </row>
    <row r="133" spans="1:114" x14ac:dyDescent="0.25">
      <c r="A133" s="1">
        <v>105</v>
      </c>
      <c r="B133" s="1" t="s">
        <v>142</v>
      </c>
      <c r="C133" s="1">
        <v>2805.5000083483756</v>
      </c>
      <c r="D133" s="1">
        <v>0</v>
      </c>
      <c r="E133">
        <f t="shared" si="174"/>
        <v>14.604007016534871</v>
      </c>
      <c r="F133">
        <f t="shared" si="175"/>
        <v>9.1451478808737621E-2</v>
      </c>
      <c r="G133">
        <f t="shared" si="176"/>
        <v>95.689630866299268</v>
      </c>
      <c r="H133">
        <f t="shared" si="177"/>
        <v>5.3066869022727055</v>
      </c>
      <c r="I133">
        <f t="shared" si="178"/>
        <v>3.8740385825637373</v>
      </c>
      <c r="J133">
        <f t="shared" si="179"/>
        <v>35.079647064208984</v>
      </c>
      <c r="K133" s="1">
        <v>6</v>
      </c>
      <c r="L133">
        <f t="shared" si="180"/>
        <v>1.4200000166893005</v>
      </c>
      <c r="M133" s="1">
        <v>1</v>
      </c>
      <c r="N133">
        <f t="shared" si="181"/>
        <v>2.8400000333786011</v>
      </c>
      <c r="O133" s="1">
        <v>32.920459747314453</v>
      </c>
      <c r="P133" s="1">
        <v>35.079647064208984</v>
      </c>
      <c r="Q133" s="1">
        <v>35.009792327880859</v>
      </c>
      <c r="R133" s="1">
        <v>400.93603515625</v>
      </c>
      <c r="S133" s="1">
        <v>380.97857666015625</v>
      </c>
      <c r="T133" s="1">
        <v>20.096775054931641</v>
      </c>
      <c r="U133" s="1">
        <v>26.299365997314453</v>
      </c>
      <c r="V133" s="1">
        <v>27.337072372436523</v>
      </c>
      <c r="W133" s="1">
        <v>35.774280548095703</v>
      </c>
      <c r="X133" s="1">
        <v>499.83541870117187</v>
      </c>
      <c r="Y133" s="1">
        <v>1498.788818359375</v>
      </c>
      <c r="Z133" s="1">
        <v>86.183540344238281</v>
      </c>
      <c r="AA133" s="1">
        <v>68.415840148925781</v>
      </c>
      <c r="AB133" s="1">
        <v>-8.2268953323364258E-2</v>
      </c>
      <c r="AC133" s="1">
        <v>9.0393394231796265E-2</v>
      </c>
      <c r="AD133" s="1">
        <v>1</v>
      </c>
      <c r="AE133" s="1">
        <v>-0.21956524252891541</v>
      </c>
      <c r="AF133" s="1">
        <v>2.737391471862793</v>
      </c>
      <c r="AG133" s="1">
        <v>1</v>
      </c>
      <c r="AH133" s="1">
        <v>0</v>
      </c>
      <c r="AI133" s="1">
        <v>0.15999999642372131</v>
      </c>
      <c r="AJ133" s="1">
        <v>111115</v>
      </c>
      <c r="AK133">
        <f t="shared" si="182"/>
        <v>0.83305903116861968</v>
      </c>
      <c r="AL133">
        <f t="shared" si="183"/>
        <v>5.3066869022727059E-3</v>
      </c>
      <c r="AM133">
        <f t="shared" si="184"/>
        <v>308.22964706420896</v>
      </c>
      <c r="AN133">
        <f t="shared" si="185"/>
        <v>306.07045974731443</v>
      </c>
      <c r="AO133">
        <f t="shared" si="186"/>
        <v>239.80620557741349</v>
      </c>
      <c r="AP133">
        <f t="shared" si="187"/>
        <v>-0.24741233156705966</v>
      </c>
      <c r="AQ133">
        <f t="shared" si="188"/>
        <v>5.6733318026540971</v>
      </c>
      <c r="AR133">
        <f t="shared" si="189"/>
        <v>82.924243717603105</v>
      </c>
      <c r="AS133">
        <f t="shared" si="190"/>
        <v>56.624877720288652</v>
      </c>
      <c r="AT133">
        <f t="shared" si="191"/>
        <v>34.000053405761719</v>
      </c>
      <c r="AU133">
        <f t="shared" si="192"/>
        <v>5.3430259789072281</v>
      </c>
      <c r="AV133">
        <f t="shared" si="193"/>
        <v>8.859849865827811E-2</v>
      </c>
      <c r="AW133">
        <f t="shared" si="194"/>
        <v>1.7992932200903597</v>
      </c>
      <c r="AX133">
        <f t="shared" si="195"/>
        <v>3.5437327588168683</v>
      </c>
      <c r="AY133">
        <f t="shared" si="196"/>
        <v>5.5623506333843352E-2</v>
      </c>
      <c r="AZ133">
        <f t="shared" si="197"/>
        <v>6.5466864892584455</v>
      </c>
      <c r="BA133">
        <f t="shared" si="198"/>
        <v>0.25116800977409592</v>
      </c>
      <c r="BB133">
        <f t="shared" si="199"/>
        <v>30.023661753756613</v>
      </c>
      <c r="BC133">
        <f t="shared" si="200"/>
        <v>374.03653115290052</v>
      </c>
      <c r="BD133">
        <f t="shared" si="201"/>
        <v>1.1722538586336449E-2</v>
      </c>
      <c r="BE133">
        <f>AVERAGE(E119:E133)</f>
        <v>14.557342506298648</v>
      </c>
      <c r="BF133">
        <f>AVERAGE(O119:O133)</f>
        <v>32.912060801188154</v>
      </c>
      <c r="BG133">
        <f>AVERAGE(P119:P133)</f>
        <v>35.085454305013023</v>
      </c>
      <c r="BH133" t="e">
        <f>AVERAGE(B119:B133)</f>
        <v>#DIV/0!</v>
      </c>
      <c r="BI133">
        <f t="shared" ref="BI133:DJ133" si="202">AVERAGE(C119:C133)</f>
        <v>2802.0333417591951</v>
      </c>
      <c r="BJ133">
        <f t="shared" si="202"/>
        <v>0</v>
      </c>
      <c r="BK133">
        <f t="shared" si="202"/>
        <v>14.557342506298648</v>
      </c>
      <c r="BL133">
        <f t="shared" si="202"/>
        <v>9.1543257557597832E-2</v>
      </c>
      <c r="BM133">
        <f t="shared" si="202"/>
        <v>96.671258648631834</v>
      </c>
      <c r="BN133">
        <f t="shared" si="202"/>
        <v>5.3148736987208416</v>
      </c>
      <c r="BO133">
        <f t="shared" si="202"/>
        <v>3.8761992682642843</v>
      </c>
      <c r="BP133">
        <f t="shared" si="202"/>
        <v>35.085454305013023</v>
      </c>
      <c r="BQ133">
        <f t="shared" si="202"/>
        <v>6</v>
      </c>
      <c r="BR133">
        <f t="shared" si="202"/>
        <v>1.4200000166893005</v>
      </c>
      <c r="BS133">
        <f t="shared" si="202"/>
        <v>1</v>
      </c>
      <c r="BT133">
        <f t="shared" si="202"/>
        <v>2.8400000333786011</v>
      </c>
      <c r="BU133">
        <f t="shared" si="202"/>
        <v>32.912060801188154</v>
      </c>
      <c r="BV133">
        <f t="shared" si="202"/>
        <v>35.085454305013023</v>
      </c>
      <c r="BW133">
        <f t="shared" si="202"/>
        <v>35.009579722086592</v>
      </c>
      <c r="BX133">
        <f t="shared" si="202"/>
        <v>400.82614949544273</v>
      </c>
      <c r="BY133">
        <f t="shared" si="202"/>
        <v>380.92292480468751</v>
      </c>
      <c r="BZ133">
        <f t="shared" si="202"/>
        <v>20.082779439290366</v>
      </c>
      <c r="CA133">
        <f t="shared" si="202"/>
        <v>26.294468434651694</v>
      </c>
      <c r="CB133">
        <f t="shared" si="202"/>
        <v>27.330908457438152</v>
      </c>
      <c r="CC133">
        <f t="shared" si="202"/>
        <v>35.784475962320961</v>
      </c>
      <c r="CD133">
        <f t="shared" si="202"/>
        <v>499.87581176757811</v>
      </c>
      <c r="CE133">
        <f t="shared" si="202"/>
        <v>1499.9307535807291</v>
      </c>
      <c r="CF133">
        <f t="shared" si="202"/>
        <v>166.03280741373698</v>
      </c>
      <c r="CG133">
        <f t="shared" si="202"/>
        <v>68.4157709757487</v>
      </c>
      <c r="CH133">
        <f t="shared" si="202"/>
        <v>-8.2268953323364258E-2</v>
      </c>
      <c r="CI133">
        <f t="shared" si="202"/>
        <v>9.0393394231796265E-2</v>
      </c>
      <c r="CJ133">
        <f t="shared" si="202"/>
        <v>1</v>
      </c>
      <c r="CK133">
        <f t="shared" si="202"/>
        <v>-0.21956524252891541</v>
      </c>
      <c r="CL133">
        <f t="shared" si="202"/>
        <v>2.737391471862793</v>
      </c>
      <c r="CM133">
        <f t="shared" si="202"/>
        <v>1</v>
      </c>
      <c r="CN133">
        <f t="shared" si="202"/>
        <v>0</v>
      </c>
      <c r="CO133">
        <f t="shared" si="202"/>
        <v>0.15999999642372131</v>
      </c>
      <c r="CP133">
        <f t="shared" si="202"/>
        <v>111115</v>
      </c>
      <c r="CQ133">
        <f t="shared" si="202"/>
        <v>0.8331263529459636</v>
      </c>
      <c r="CR133">
        <f t="shared" si="202"/>
        <v>5.3148736987208419E-3</v>
      </c>
      <c r="CS133">
        <f t="shared" si="202"/>
        <v>308.23545430501304</v>
      </c>
      <c r="CT133">
        <f t="shared" si="202"/>
        <v>306.06206080118812</v>
      </c>
      <c r="CU133">
        <f t="shared" si="202"/>
        <v>239.98891520874628</v>
      </c>
      <c r="CV133">
        <f t="shared" si="202"/>
        <v>-0.25156154339604153</v>
      </c>
      <c r="CW133">
        <f t="shared" si="202"/>
        <v>5.6751555967337826</v>
      </c>
      <c r="CX133">
        <f t="shared" si="202"/>
        <v>82.950985003967972</v>
      </c>
      <c r="CY133">
        <f t="shared" si="202"/>
        <v>56.656516569316288</v>
      </c>
      <c r="CZ133">
        <f t="shared" si="202"/>
        <v>33.998757553100589</v>
      </c>
      <c r="DA133">
        <f t="shared" si="202"/>
        <v>5.3426397850903147</v>
      </c>
      <c r="DB133">
        <f t="shared" si="202"/>
        <v>8.8684633616114963E-2</v>
      </c>
      <c r="DC133">
        <f t="shared" si="202"/>
        <v>1.7989563284694987</v>
      </c>
      <c r="DD133">
        <f t="shared" si="202"/>
        <v>3.5436834566208151</v>
      </c>
      <c r="DE133">
        <f t="shared" si="202"/>
        <v>5.5677827386304717E-2</v>
      </c>
      <c r="DF133">
        <f t="shared" si="202"/>
        <v>6.6138389545579201</v>
      </c>
      <c r="DG133">
        <f t="shared" si="202"/>
        <v>0.25378175720376006</v>
      </c>
      <c r="DH133">
        <f t="shared" si="202"/>
        <v>30.008519723867025</v>
      </c>
      <c r="DI133">
        <f t="shared" si="202"/>
        <v>374.00306137069873</v>
      </c>
      <c r="DJ133">
        <f t="shared" si="202"/>
        <v>1.1680256758177982E-2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stm-pbvaoc3_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Michaletz, Sean Thomas</dc:creator>
  <cp:lastModifiedBy>User1</cp:lastModifiedBy>
  <dcterms:created xsi:type="dcterms:W3CDTF">2015-07-10T15:21:14Z</dcterms:created>
  <dcterms:modified xsi:type="dcterms:W3CDTF">2015-07-22T14:54:30Z</dcterms:modified>
</cp:coreProperties>
</file>