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01321\Documents\RMBL2015\licor data\"/>
    </mc:Choice>
  </mc:AlternateContent>
  <bookViews>
    <workbookView xWindow="0" yWindow="0" windowWidth="25200" windowHeight="12135"/>
  </bookViews>
  <sheets>
    <sheet name="stm-plipo4_" sheetId="1" r:id="rId1"/>
  </sheets>
  <calcPr calcId="152511"/>
</workbook>
</file>

<file path=xl/calcChain.xml><?xml version="1.0" encoding="utf-8"?>
<calcChain xmlns="http://schemas.openxmlformats.org/spreadsheetml/2006/main">
  <c r="DD94" i="1" l="1"/>
  <c r="DC94" i="1"/>
  <c r="DA94" i="1"/>
  <c r="CZ94" i="1"/>
  <c r="CU94" i="1"/>
  <c r="CT94" i="1"/>
  <c r="CS94" i="1"/>
  <c r="CP94" i="1"/>
  <c r="CO94" i="1"/>
  <c r="CN94" i="1"/>
  <c r="CM94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S94" i="1"/>
  <c r="BQ94" i="1"/>
  <c r="BJ94" i="1"/>
  <c r="BI94" i="1"/>
  <c r="BH94" i="1"/>
  <c r="DD77" i="1"/>
  <c r="DC77" i="1"/>
  <c r="DA77" i="1"/>
  <c r="CZ77" i="1"/>
  <c r="CU77" i="1"/>
  <c r="CT77" i="1"/>
  <c r="CS77" i="1"/>
  <c r="CP77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S77" i="1"/>
  <c r="BQ77" i="1"/>
  <c r="BJ77" i="1"/>
  <c r="BI77" i="1"/>
  <c r="BH77" i="1"/>
  <c r="DD60" i="1"/>
  <c r="DC60" i="1"/>
  <c r="DA60" i="1"/>
  <c r="CZ60" i="1"/>
  <c r="CU60" i="1"/>
  <c r="CT60" i="1"/>
  <c r="CS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S60" i="1"/>
  <c r="BQ60" i="1"/>
  <c r="BJ60" i="1"/>
  <c r="BI60" i="1"/>
  <c r="BH60" i="1"/>
  <c r="DD43" i="1"/>
  <c r="DC43" i="1"/>
  <c r="DA43" i="1"/>
  <c r="CZ43" i="1"/>
  <c r="CU43" i="1"/>
  <c r="CT43" i="1"/>
  <c r="CS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S43" i="1"/>
  <c r="BQ43" i="1"/>
  <c r="BJ43" i="1"/>
  <c r="BI43" i="1"/>
  <c r="BH43" i="1"/>
  <c r="DD25" i="1"/>
  <c r="DC25" i="1"/>
  <c r="DA25" i="1"/>
  <c r="CZ25" i="1"/>
  <c r="CU25" i="1"/>
  <c r="CT25" i="1"/>
  <c r="CS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S25" i="1"/>
  <c r="BQ25" i="1"/>
  <c r="BJ25" i="1"/>
  <c r="BI25" i="1"/>
  <c r="BH25" i="1"/>
  <c r="BG94" i="1" l="1"/>
  <c r="BF94" i="1"/>
  <c r="BG77" i="1"/>
  <c r="BF77" i="1"/>
  <c r="BG60" i="1"/>
  <c r="BF60" i="1"/>
  <c r="BG43" i="1"/>
  <c r="BF43" i="1"/>
  <c r="BG25" i="1"/>
  <c r="BF25" i="1"/>
  <c r="L11" i="1" l="1"/>
  <c r="N11" i="1" s="1"/>
  <c r="AK11" i="1"/>
  <c r="AL11" i="1"/>
  <c r="AM11" i="1"/>
  <c r="AN11" i="1"/>
  <c r="AO11" i="1"/>
  <c r="AP11" i="1"/>
  <c r="AT11" i="1"/>
  <c r="AU11" i="1" s="1"/>
  <c r="AW11" i="1"/>
  <c r="AX11" i="1"/>
  <c r="L12" i="1"/>
  <c r="N12" i="1"/>
  <c r="AK12" i="1"/>
  <c r="E12" i="1" s="1"/>
  <c r="AM12" i="1"/>
  <c r="AN12" i="1"/>
  <c r="AO12" i="1"/>
  <c r="AT12" i="1"/>
  <c r="AU12" i="1" s="1"/>
  <c r="AX12" i="1" s="1"/>
  <c r="AW12" i="1"/>
  <c r="L13" i="1"/>
  <c r="N13" i="1"/>
  <c r="AK13" i="1"/>
  <c r="E13" i="1" s="1"/>
  <c r="AL13" i="1"/>
  <c r="H13" i="1" s="1"/>
  <c r="AM13" i="1"/>
  <c r="AN13" i="1"/>
  <c r="AO13" i="1"/>
  <c r="AP13" i="1"/>
  <c r="J13" i="1" s="1"/>
  <c r="AQ13" i="1" s="1"/>
  <c r="AT13" i="1"/>
  <c r="AU13" i="1" s="1"/>
  <c r="AW13" i="1"/>
  <c r="AX13" i="1"/>
  <c r="L14" i="1"/>
  <c r="N14" i="1"/>
  <c r="AK14" i="1"/>
  <c r="E14" i="1" s="1"/>
  <c r="AM14" i="1"/>
  <c r="AN14" i="1"/>
  <c r="AO14" i="1"/>
  <c r="AT14" i="1"/>
  <c r="AU14" i="1" s="1"/>
  <c r="AX14" i="1" s="1"/>
  <c r="AW14" i="1"/>
  <c r="L15" i="1"/>
  <c r="N15" i="1"/>
  <c r="AK15" i="1"/>
  <c r="E15" i="1" s="1"/>
  <c r="AM15" i="1"/>
  <c r="AN15" i="1"/>
  <c r="AO15" i="1"/>
  <c r="AT15" i="1"/>
  <c r="AU15" i="1" s="1"/>
  <c r="AW15" i="1"/>
  <c r="AX15" i="1"/>
  <c r="L16" i="1"/>
  <c r="N16" i="1" s="1"/>
  <c r="AK16" i="1"/>
  <c r="E16" i="1" s="1"/>
  <c r="AM16" i="1"/>
  <c r="AN16" i="1"/>
  <c r="AO16" i="1"/>
  <c r="AT16" i="1"/>
  <c r="AU16" i="1" s="1"/>
  <c r="AW16" i="1"/>
  <c r="L17" i="1"/>
  <c r="N17" i="1"/>
  <c r="AK17" i="1"/>
  <c r="E17" i="1" s="1"/>
  <c r="AM17" i="1"/>
  <c r="AN17" i="1"/>
  <c r="AO17" i="1"/>
  <c r="AT17" i="1"/>
  <c r="AU17" i="1" s="1"/>
  <c r="AX17" i="1" s="1"/>
  <c r="AW17" i="1"/>
  <c r="L18" i="1"/>
  <c r="N18" i="1" s="1"/>
  <c r="AK18" i="1"/>
  <c r="E18" i="1" s="1"/>
  <c r="AM18" i="1"/>
  <c r="AN18" i="1"/>
  <c r="AO18" i="1"/>
  <c r="AT18" i="1"/>
  <c r="AU18" i="1" s="1"/>
  <c r="AW18" i="1"/>
  <c r="L19" i="1"/>
  <c r="N19" i="1" s="1"/>
  <c r="AK19" i="1"/>
  <c r="E19" i="1" s="1"/>
  <c r="AL19" i="1"/>
  <c r="H19" i="1" s="1"/>
  <c r="AM19" i="1"/>
  <c r="AN19" i="1"/>
  <c r="AO19" i="1"/>
  <c r="AT19" i="1"/>
  <c r="AU19" i="1" s="1"/>
  <c r="AX19" i="1" s="1"/>
  <c r="AW19" i="1"/>
  <c r="L20" i="1"/>
  <c r="N20" i="1"/>
  <c r="AK20" i="1"/>
  <c r="E20" i="1" s="1"/>
  <c r="BC20" i="1" s="1"/>
  <c r="AL20" i="1"/>
  <c r="AP20" i="1" s="1"/>
  <c r="J20" i="1" s="1"/>
  <c r="AQ20" i="1" s="1"/>
  <c r="AM20" i="1"/>
  <c r="AN20" i="1"/>
  <c r="AO20" i="1"/>
  <c r="AT20" i="1"/>
  <c r="AU20" i="1"/>
  <c r="AW20" i="1"/>
  <c r="L21" i="1"/>
  <c r="N21" i="1" s="1"/>
  <c r="AK21" i="1"/>
  <c r="AL21" i="1" s="1"/>
  <c r="AM21" i="1"/>
  <c r="AN21" i="1"/>
  <c r="AO21" i="1"/>
  <c r="AT21" i="1"/>
  <c r="AU21" i="1"/>
  <c r="AX21" i="1" s="1"/>
  <c r="AW21" i="1"/>
  <c r="L22" i="1"/>
  <c r="N22" i="1" s="1"/>
  <c r="AK22" i="1"/>
  <c r="AL22" i="1" s="1"/>
  <c r="AM22" i="1"/>
  <c r="AN22" i="1"/>
  <c r="AO22" i="1"/>
  <c r="AP22" i="1" s="1"/>
  <c r="J22" i="1" s="1"/>
  <c r="AQ22" i="1" s="1"/>
  <c r="AT22" i="1"/>
  <c r="AU22" i="1"/>
  <c r="AW22" i="1"/>
  <c r="L23" i="1"/>
  <c r="N23" i="1" s="1"/>
  <c r="AK23" i="1"/>
  <c r="AL23" i="1" s="1"/>
  <c r="AM23" i="1"/>
  <c r="AN23" i="1"/>
  <c r="AO23" i="1"/>
  <c r="AT23" i="1"/>
  <c r="AU23" i="1" s="1"/>
  <c r="AX23" i="1" s="1"/>
  <c r="AW23" i="1"/>
  <c r="L24" i="1"/>
  <c r="N24" i="1" s="1"/>
  <c r="AK24" i="1"/>
  <c r="AL24" i="1" s="1"/>
  <c r="AM24" i="1"/>
  <c r="AN24" i="1"/>
  <c r="AO24" i="1"/>
  <c r="AP24" i="1" s="1"/>
  <c r="J24" i="1" s="1"/>
  <c r="AQ24" i="1" s="1"/>
  <c r="AT24" i="1"/>
  <c r="AU24" i="1"/>
  <c r="AW24" i="1"/>
  <c r="L25" i="1"/>
  <c r="N25" i="1" s="1"/>
  <c r="AK25" i="1"/>
  <c r="AL25" i="1" s="1"/>
  <c r="AM25" i="1"/>
  <c r="AN25" i="1"/>
  <c r="AO25" i="1"/>
  <c r="AT25" i="1"/>
  <c r="AU25" i="1"/>
  <c r="AW25" i="1"/>
  <c r="L29" i="1"/>
  <c r="AK29" i="1"/>
  <c r="AM29" i="1"/>
  <c r="AN29" i="1"/>
  <c r="AO29" i="1"/>
  <c r="AT29" i="1"/>
  <c r="AU29" i="1"/>
  <c r="AX29" i="1" s="1"/>
  <c r="AW29" i="1"/>
  <c r="L30" i="1"/>
  <c r="N30" i="1" s="1"/>
  <c r="AK30" i="1"/>
  <c r="AL30" i="1" s="1"/>
  <c r="AM30" i="1"/>
  <c r="AN30" i="1"/>
  <c r="AO30" i="1"/>
  <c r="AP30" i="1" s="1"/>
  <c r="J30" i="1" s="1"/>
  <c r="AQ30" i="1" s="1"/>
  <c r="AT30" i="1"/>
  <c r="AU30" i="1"/>
  <c r="AW30" i="1"/>
  <c r="L31" i="1"/>
  <c r="N31" i="1" s="1"/>
  <c r="AK31" i="1"/>
  <c r="AL31" i="1" s="1"/>
  <c r="AM31" i="1"/>
  <c r="AN31" i="1"/>
  <c r="AO31" i="1"/>
  <c r="AT31" i="1"/>
  <c r="AU31" i="1" s="1"/>
  <c r="AX31" i="1" s="1"/>
  <c r="AW31" i="1"/>
  <c r="L32" i="1"/>
  <c r="N32" i="1" s="1"/>
  <c r="AK32" i="1"/>
  <c r="AL32" i="1" s="1"/>
  <c r="AM32" i="1"/>
  <c r="AN32" i="1"/>
  <c r="AO32" i="1"/>
  <c r="AT32" i="1"/>
  <c r="AU32" i="1"/>
  <c r="AW32" i="1"/>
  <c r="L33" i="1"/>
  <c r="N33" i="1" s="1"/>
  <c r="AK33" i="1"/>
  <c r="AL33" i="1" s="1"/>
  <c r="AM33" i="1"/>
  <c r="AN33" i="1"/>
  <c r="AO33" i="1"/>
  <c r="AP33" i="1" s="1"/>
  <c r="J33" i="1" s="1"/>
  <c r="AQ33" i="1" s="1"/>
  <c r="AT33" i="1"/>
  <c r="AU33" i="1"/>
  <c r="AW33" i="1"/>
  <c r="L34" i="1"/>
  <c r="N34" i="1" s="1"/>
  <c r="AK34" i="1"/>
  <c r="AL34" i="1" s="1"/>
  <c r="AM34" i="1"/>
  <c r="AN34" i="1"/>
  <c r="AO34" i="1"/>
  <c r="AT34" i="1"/>
  <c r="AU34" i="1"/>
  <c r="AW34" i="1"/>
  <c r="L35" i="1"/>
  <c r="N35" i="1" s="1"/>
  <c r="AK35" i="1"/>
  <c r="AL35" i="1" s="1"/>
  <c r="AM35" i="1"/>
  <c r="AN35" i="1"/>
  <c r="AO35" i="1"/>
  <c r="AT35" i="1"/>
  <c r="AU35" i="1"/>
  <c r="AW35" i="1"/>
  <c r="L36" i="1"/>
  <c r="N36" i="1" s="1"/>
  <c r="AK36" i="1"/>
  <c r="AL36" i="1" s="1"/>
  <c r="AM36" i="1"/>
  <c r="AN36" i="1"/>
  <c r="AO36" i="1"/>
  <c r="AT36" i="1"/>
  <c r="AU36" i="1" s="1"/>
  <c r="AW36" i="1"/>
  <c r="L37" i="1"/>
  <c r="N37" i="1" s="1"/>
  <c r="AK37" i="1"/>
  <c r="AL37" i="1" s="1"/>
  <c r="AM37" i="1"/>
  <c r="AN37" i="1"/>
  <c r="AO37" i="1"/>
  <c r="AT37" i="1"/>
  <c r="AU37" i="1"/>
  <c r="AW37" i="1"/>
  <c r="L38" i="1"/>
  <c r="N38" i="1" s="1"/>
  <c r="AK38" i="1"/>
  <c r="AL38" i="1" s="1"/>
  <c r="AM38" i="1"/>
  <c r="AN38" i="1"/>
  <c r="AO38" i="1"/>
  <c r="AT38" i="1"/>
  <c r="AU38" i="1"/>
  <c r="AW38" i="1"/>
  <c r="L39" i="1"/>
  <c r="N39" i="1" s="1"/>
  <c r="AK39" i="1"/>
  <c r="AL39" i="1" s="1"/>
  <c r="AM39" i="1"/>
  <c r="AN39" i="1"/>
  <c r="AO39" i="1"/>
  <c r="AT39" i="1"/>
  <c r="AU39" i="1"/>
  <c r="AW39" i="1"/>
  <c r="L40" i="1"/>
  <c r="N40" i="1" s="1"/>
  <c r="AK40" i="1"/>
  <c r="AL40" i="1" s="1"/>
  <c r="AM40" i="1"/>
  <c r="AN40" i="1"/>
  <c r="AO40" i="1"/>
  <c r="AT40" i="1"/>
  <c r="AU40" i="1"/>
  <c r="AW40" i="1"/>
  <c r="L41" i="1"/>
  <c r="N41" i="1" s="1"/>
  <c r="AK41" i="1"/>
  <c r="AL41" i="1" s="1"/>
  <c r="AM41" i="1"/>
  <c r="AN41" i="1"/>
  <c r="AO41" i="1"/>
  <c r="AT41" i="1"/>
  <c r="AU41" i="1" s="1"/>
  <c r="AW41" i="1"/>
  <c r="L42" i="1"/>
  <c r="N42" i="1" s="1"/>
  <c r="AK42" i="1"/>
  <c r="AL42" i="1" s="1"/>
  <c r="AM42" i="1"/>
  <c r="AN42" i="1"/>
  <c r="AO42" i="1"/>
  <c r="AT42" i="1"/>
  <c r="AU42" i="1"/>
  <c r="AW42" i="1"/>
  <c r="L43" i="1"/>
  <c r="N43" i="1" s="1"/>
  <c r="AK43" i="1"/>
  <c r="AL43" i="1" s="1"/>
  <c r="AM43" i="1"/>
  <c r="AN43" i="1"/>
  <c r="AO43" i="1"/>
  <c r="AT43" i="1"/>
  <c r="AU43" i="1"/>
  <c r="AW43" i="1"/>
  <c r="L46" i="1"/>
  <c r="AK46" i="1"/>
  <c r="AM46" i="1"/>
  <c r="AN46" i="1"/>
  <c r="AO46" i="1"/>
  <c r="AT46" i="1"/>
  <c r="AU46" i="1"/>
  <c r="AW46" i="1"/>
  <c r="L47" i="1"/>
  <c r="N47" i="1" s="1"/>
  <c r="AK47" i="1"/>
  <c r="AL47" i="1" s="1"/>
  <c r="AM47" i="1"/>
  <c r="AN47" i="1"/>
  <c r="AO47" i="1"/>
  <c r="AT47" i="1"/>
  <c r="AU47" i="1"/>
  <c r="AW47" i="1"/>
  <c r="L48" i="1"/>
  <c r="N48" i="1" s="1"/>
  <c r="AK48" i="1"/>
  <c r="AL48" i="1" s="1"/>
  <c r="AM48" i="1"/>
  <c r="AN48" i="1"/>
  <c r="AO48" i="1"/>
  <c r="AT48" i="1"/>
  <c r="AU48" i="1" s="1"/>
  <c r="AW48" i="1"/>
  <c r="L49" i="1"/>
  <c r="N49" i="1" s="1"/>
  <c r="AK49" i="1"/>
  <c r="AL49" i="1" s="1"/>
  <c r="AM49" i="1"/>
  <c r="AN49" i="1"/>
  <c r="AO49" i="1"/>
  <c r="AT49" i="1"/>
  <c r="AU49" i="1"/>
  <c r="AW49" i="1"/>
  <c r="L50" i="1"/>
  <c r="N50" i="1" s="1"/>
  <c r="AK50" i="1"/>
  <c r="AL50" i="1" s="1"/>
  <c r="AM50" i="1"/>
  <c r="AN50" i="1"/>
  <c r="AO50" i="1"/>
  <c r="AT50" i="1"/>
  <c r="AU50" i="1"/>
  <c r="AW50" i="1"/>
  <c r="L51" i="1"/>
  <c r="N51" i="1" s="1"/>
  <c r="AK51" i="1"/>
  <c r="AL51" i="1" s="1"/>
  <c r="AM51" i="1"/>
  <c r="AN51" i="1"/>
  <c r="AO51" i="1"/>
  <c r="AT51" i="1"/>
  <c r="AU51" i="1" s="1"/>
  <c r="AW51" i="1"/>
  <c r="L52" i="1"/>
  <c r="N52" i="1" s="1"/>
  <c r="AK52" i="1"/>
  <c r="AL52" i="1" s="1"/>
  <c r="AM52" i="1"/>
  <c r="AN52" i="1"/>
  <c r="AO52" i="1"/>
  <c r="AT52" i="1"/>
  <c r="AU52" i="1"/>
  <c r="AW52" i="1"/>
  <c r="L53" i="1"/>
  <c r="N53" i="1" s="1"/>
  <c r="AK53" i="1"/>
  <c r="AL53" i="1" s="1"/>
  <c r="AM53" i="1"/>
  <c r="AN53" i="1"/>
  <c r="AO53" i="1"/>
  <c r="AT53" i="1"/>
  <c r="AU53" i="1" s="1"/>
  <c r="AW53" i="1"/>
  <c r="L54" i="1"/>
  <c r="N54" i="1" s="1"/>
  <c r="AK54" i="1"/>
  <c r="AL54" i="1" s="1"/>
  <c r="AM54" i="1"/>
  <c r="AN54" i="1"/>
  <c r="AO54" i="1"/>
  <c r="AT54" i="1"/>
  <c r="AU54" i="1"/>
  <c r="AW54" i="1"/>
  <c r="L55" i="1"/>
  <c r="N55" i="1" s="1"/>
  <c r="AK55" i="1"/>
  <c r="AL55" i="1" s="1"/>
  <c r="AM55" i="1"/>
  <c r="AN55" i="1"/>
  <c r="AO55" i="1"/>
  <c r="AT55" i="1"/>
  <c r="AU55" i="1"/>
  <c r="AW55" i="1"/>
  <c r="L56" i="1"/>
  <c r="N56" i="1" s="1"/>
  <c r="AK56" i="1"/>
  <c r="AL56" i="1" s="1"/>
  <c r="AM56" i="1"/>
  <c r="AN56" i="1"/>
  <c r="AO56" i="1"/>
  <c r="AT56" i="1"/>
  <c r="AU56" i="1" s="1"/>
  <c r="AW56" i="1"/>
  <c r="L57" i="1"/>
  <c r="N57" i="1" s="1"/>
  <c r="AK57" i="1"/>
  <c r="AL57" i="1" s="1"/>
  <c r="AM57" i="1"/>
  <c r="AN57" i="1"/>
  <c r="AO57" i="1"/>
  <c r="AT57" i="1"/>
  <c r="AU57" i="1"/>
  <c r="AW57" i="1"/>
  <c r="L58" i="1"/>
  <c r="N58" i="1" s="1"/>
  <c r="AK58" i="1"/>
  <c r="AL58" i="1" s="1"/>
  <c r="AM58" i="1"/>
  <c r="AN58" i="1"/>
  <c r="AO58" i="1"/>
  <c r="AT58" i="1"/>
  <c r="AU58" i="1" s="1"/>
  <c r="AW58" i="1"/>
  <c r="L59" i="1"/>
  <c r="N59" i="1" s="1"/>
  <c r="AK59" i="1"/>
  <c r="AM59" i="1"/>
  <c r="AN59" i="1"/>
  <c r="AO59" i="1"/>
  <c r="AT59" i="1"/>
  <c r="AU59" i="1"/>
  <c r="AW59" i="1"/>
  <c r="L60" i="1"/>
  <c r="N60" i="1" s="1"/>
  <c r="AK60" i="1"/>
  <c r="AL60" i="1" s="1"/>
  <c r="AM60" i="1"/>
  <c r="AN60" i="1"/>
  <c r="AO60" i="1"/>
  <c r="AP60" i="1" s="1"/>
  <c r="J60" i="1" s="1"/>
  <c r="AQ60" i="1" s="1"/>
  <c r="AT60" i="1"/>
  <c r="AU60" i="1"/>
  <c r="AW60" i="1"/>
  <c r="L63" i="1"/>
  <c r="AK63" i="1"/>
  <c r="AM63" i="1"/>
  <c r="AN63" i="1"/>
  <c r="AO63" i="1"/>
  <c r="AT63" i="1"/>
  <c r="AU63" i="1" s="1"/>
  <c r="AX63" i="1" s="1"/>
  <c r="AW63" i="1"/>
  <c r="L64" i="1"/>
  <c r="N64" i="1" s="1"/>
  <c r="AK64" i="1"/>
  <c r="AL64" i="1" s="1"/>
  <c r="AM64" i="1"/>
  <c r="AN64" i="1"/>
  <c r="AO64" i="1"/>
  <c r="AT64" i="1"/>
  <c r="AU64" i="1"/>
  <c r="AW64" i="1"/>
  <c r="L65" i="1"/>
  <c r="N65" i="1" s="1"/>
  <c r="AK65" i="1"/>
  <c r="AL65" i="1" s="1"/>
  <c r="AM65" i="1"/>
  <c r="AN65" i="1"/>
  <c r="AO65" i="1"/>
  <c r="AP65" i="1" s="1"/>
  <c r="J65" i="1" s="1"/>
  <c r="AQ65" i="1" s="1"/>
  <c r="AT65" i="1"/>
  <c r="AU65" i="1" s="1"/>
  <c r="AX65" i="1" s="1"/>
  <c r="AW65" i="1"/>
  <c r="L66" i="1"/>
  <c r="N66" i="1" s="1"/>
  <c r="AK66" i="1"/>
  <c r="AL66" i="1" s="1"/>
  <c r="AM66" i="1"/>
  <c r="AN66" i="1"/>
  <c r="AO66" i="1"/>
  <c r="AT66" i="1"/>
  <c r="AU66" i="1"/>
  <c r="AW66" i="1"/>
  <c r="L67" i="1"/>
  <c r="N67" i="1" s="1"/>
  <c r="AK67" i="1"/>
  <c r="AL67" i="1" s="1"/>
  <c r="AM67" i="1"/>
  <c r="AN67" i="1"/>
  <c r="AO67" i="1"/>
  <c r="AT67" i="1"/>
  <c r="AU67" i="1"/>
  <c r="AW67" i="1"/>
  <c r="L68" i="1"/>
  <c r="N68" i="1" s="1"/>
  <c r="AK68" i="1"/>
  <c r="AL68" i="1" s="1"/>
  <c r="AM68" i="1"/>
  <c r="AN68" i="1"/>
  <c r="AO68" i="1"/>
  <c r="AT68" i="1"/>
  <c r="AU68" i="1" s="1"/>
  <c r="AX68" i="1" s="1"/>
  <c r="AW68" i="1"/>
  <c r="L69" i="1"/>
  <c r="N69" i="1" s="1"/>
  <c r="AK69" i="1"/>
  <c r="AL69" i="1" s="1"/>
  <c r="AM69" i="1"/>
  <c r="AN69" i="1"/>
  <c r="AO69" i="1"/>
  <c r="AT69" i="1"/>
  <c r="AU69" i="1"/>
  <c r="AW69" i="1"/>
  <c r="L70" i="1"/>
  <c r="N70" i="1" s="1"/>
  <c r="AK70" i="1"/>
  <c r="AL70" i="1" s="1"/>
  <c r="AM70" i="1"/>
  <c r="AN70" i="1"/>
  <c r="AO70" i="1"/>
  <c r="AP70" i="1" s="1"/>
  <c r="J70" i="1" s="1"/>
  <c r="AQ70" i="1" s="1"/>
  <c r="AT70" i="1"/>
  <c r="AU70" i="1" s="1"/>
  <c r="AX70" i="1" s="1"/>
  <c r="AW70" i="1"/>
  <c r="L71" i="1"/>
  <c r="N71" i="1" s="1"/>
  <c r="AK71" i="1"/>
  <c r="AL71" i="1" s="1"/>
  <c r="AM71" i="1"/>
  <c r="AN71" i="1"/>
  <c r="AO71" i="1"/>
  <c r="AT71" i="1"/>
  <c r="AU71" i="1"/>
  <c r="AW71" i="1"/>
  <c r="L72" i="1"/>
  <c r="N72" i="1" s="1"/>
  <c r="AK72" i="1"/>
  <c r="AL72" i="1" s="1"/>
  <c r="AM72" i="1"/>
  <c r="AN72" i="1"/>
  <c r="AO72" i="1"/>
  <c r="AP72" i="1" s="1"/>
  <c r="J72" i="1" s="1"/>
  <c r="AQ72" i="1" s="1"/>
  <c r="AT72" i="1"/>
  <c r="AU72" i="1"/>
  <c r="AW72" i="1"/>
  <c r="L73" i="1"/>
  <c r="N73" i="1" s="1"/>
  <c r="AK73" i="1"/>
  <c r="AL73" i="1" s="1"/>
  <c r="AM73" i="1"/>
  <c r="AN73" i="1"/>
  <c r="AO73" i="1"/>
  <c r="AT73" i="1"/>
  <c r="AU73" i="1" s="1"/>
  <c r="AX73" i="1" s="1"/>
  <c r="AW73" i="1"/>
  <c r="L74" i="1"/>
  <c r="N74" i="1" s="1"/>
  <c r="AK74" i="1"/>
  <c r="AL74" i="1" s="1"/>
  <c r="AM74" i="1"/>
  <c r="AN74" i="1"/>
  <c r="AO74" i="1"/>
  <c r="AT74" i="1"/>
  <c r="AU74" i="1"/>
  <c r="AW74" i="1"/>
  <c r="L75" i="1"/>
  <c r="N75" i="1" s="1"/>
  <c r="AK75" i="1"/>
  <c r="AL75" i="1" s="1"/>
  <c r="AM75" i="1"/>
  <c r="AN75" i="1"/>
  <c r="AO75" i="1"/>
  <c r="AT75" i="1"/>
  <c r="AU75" i="1" s="1"/>
  <c r="AX75" i="1" s="1"/>
  <c r="AW75" i="1"/>
  <c r="L76" i="1"/>
  <c r="N76" i="1" s="1"/>
  <c r="AK76" i="1"/>
  <c r="AL76" i="1" s="1"/>
  <c r="AM76" i="1"/>
  <c r="AN76" i="1"/>
  <c r="AO76" i="1"/>
  <c r="AP76" i="1" s="1"/>
  <c r="J76" i="1" s="1"/>
  <c r="AQ76" i="1" s="1"/>
  <c r="AT76" i="1"/>
  <c r="AU76" i="1"/>
  <c r="AW76" i="1"/>
  <c r="L77" i="1"/>
  <c r="N77" i="1" s="1"/>
  <c r="AK77" i="1"/>
  <c r="AL77" i="1" s="1"/>
  <c r="AM77" i="1"/>
  <c r="AN77" i="1"/>
  <c r="AO77" i="1"/>
  <c r="AT77" i="1"/>
  <c r="AU77" i="1"/>
  <c r="AW77" i="1"/>
  <c r="L80" i="1"/>
  <c r="AK80" i="1"/>
  <c r="AM80" i="1"/>
  <c r="AN80" i="1"/>
  <c r="AO80" i="1"/>
  <c r="AT80" i="1"/>
  <c r="AU80" i="1" s="1"/>
  <c r="AX80" i="1" s="1"/>
  <c r="AW80" i="1"/>
  <c r="L81" i="1"/>
  <c r="N81" i="1" s="1"/>
  <c r="AK81" i="1"/>
  <c r="AL81" i="1" s="1"/>
  <c r="AM81" i="1"/>
  <c r="AN81" i="1"/>
  <c r="AO81" i="1"/>
  <c r="AT81" i="1"/>
  <c r="AU81" i="1"/>
  <c r="AW81" i="1"/>
  <c r="L82" i="1"/>
  <c r="N82" i="1" s="1"/>
  <c r="AK82" i="1"/>
  <c r="AL82" i="1" s="1"/>
  <c r="AM82" i="1"/>
  <c r="AN82" i="1"/>
  <c r="AO82" i="1"/>
  <c r="AP82" i="1" s="1"/>
  <c r="J82" i="1" s="1"/>
  <c r="AQ82" i="1" s="1"/>
  <c r="AT82" i="1"/>
  <c r="AU82" i="1" s="1"/>
  <c r="AX82" i="1" s="1"/>
  <c r="AW82" i="1"/>
  <c r="L83" i="1"/>
  <c r="N83" i="1" s="1"/>
  <c r="AK83" i="1"/>
  <c r="AL83" i="1" s="1"/>
  <c r="AM83" i="1"/>
  <c r="AN83" i="1"/>
  <c r="AO83" i="1"/>
  <c r="AP83" i="1" s="1"/>
  <c r="J83" i="1" s="1"/>
  <c r="AQ83" i="1" s="1"/>
  <c r="AT83" i="1"/>
  <c r="AU83" i="1"/>
  <c r="AW83" i="1"/>
  <c r="L84" i="1"/>
  <c r="N84" i="1" s="1"/>
  <c r="AK84" i="1"/>
  <c r="AL84" i="1" s="1"/>
  <c r="AM84" i="1"/>
  <c r="AN84" i="1"/>
  <c r="AO84" i="1"/>
  <c r="AT84" i="1"/>
  <c r="AU84" i="1"/>
  <c r="AW84" i="1"/>
  <c r="L85" i="1"/>
  <c r="N85" i="1" s="1"/>
  <c r="AK85" i="1"/>
  <c r="AL85" i="1" s="1"/>
  <c r="AM85" i="1"/>
  <c r="AN85" i="1"/>
  <c r="AO85" i="1"/>
  <c r="AT85" i="1"/>
  <c r="AU85" i="1" s="1"/>
  <c r="AX85" i="1" s="1"/>
  <c r="AW85" i="1"/>
  <c r="L86" i="1"/>
  <c r="N86" i="1" s="1"/>
  <c r="AK86" i="1"/>
  <c r="AL86" i="1" s="1"/>
  <c r="AM86" i="1"/>
  <c r="AN86" i="1"/>
  <c r="AO86" i="1"/>
  <c r="AP86" i="1" s="1"/>
  <c r="J86" i="1" s="1"/>
  <c r="AQ86" i="1" s="1"/>
  <c r="AT86" i="1"/>
  <c r="AU86" i="1"/>
  <c r="AW86" i="1"/>
  <c r="L87" i="1"/>
  <c r="N87" i="1" s="1"/>
  <c r="AK87" i="1"/>
  <c r="AL87" i="1" s="1"/>
  <c r="AM87" i="1"/>
  <c r="AN87" i="1"/>
  <c r="AO87" i="1"/>
  <c r="AT87" i="1"/>
  <c r="AU87" i="1" s="1"/>
  <c r="AX87" i="1" s="1"/>
  <c r="AW87" i="1"/>
  <c r="L88" i="1"/>
  <c r="N88" i="1" s="1"/>
  <c r="AK88" i="1"/>
  <c r="AL88" i="1" s="1"/>
  <c r="AM88" i="1"/>
  <c r="AN88" i="1"/>
  <c r="AO88" i="1"/>
  <c r="AP88" i="1" s="1"/>
  <c r="J88" i="1" s="1"/>
  <c r="AQ88" i="1" s="1"/>
  <c r="AT88" i="1"/>
  <c r="AU88" i="1"/>
  <c r="AW88" i="1"/>
  <c r="L89" i="1"/>
  <c r="N89" i="1" s="1"/>
  <c r="AK89" i="1"/>
  <c r="AL89" i="1" s="1"/>
  <c r="AM89" i="1"/>
  <c r="AN89" i="1"/>
  <c r="AO89" i="1"/>
  <c r="AT89" i="1"/>
  <c r="AU89" i="1"/>
  <c r="AW89" i="1"/>
  <c r="L90" i="1"/>
  <c r="N90" i="1" s="1"/>
  <c r="AK90" i="1"/>
  <c r="AL90" i="1" s="1"/>
  <c r="AM90" i="1"/>
  <c r="AN90" i="1"/>
  <c r="AO90" i="1"/>
  <c r="AT90" i="1"/>
  <c r="AU90" i="1" s="1"/>
  <c r="AX90" i="1" s="1"/>
  <c r="AW90" i="1"/>
  <c r="L91" i="1"/>
  <c r="N91" i="1" s="1"/>
  <c r="AK91" i="1"/>
  <c r="AL91" i="1" s="1"/>
  <c r="AM91" i="1"/>
  <c r="AN91" i="1"/>
  <c r="AO91" i="1"/>
  <c r="AP91" i="1" s="1"/>
  <c r="J91" i="1" s="1"/>
  <c r="AQ91" i="1" s="1"/>
  <c r="AT91" i="1"/>
  <c r="AU91" i="1"/>
  <c r="AW91" i="1"/>
  <c r="L92" i="1"/>
  <c r="N92" i="1" s="1"/>
  <c r="AK92" i="1"/>
  <c r="AL92" i="1" s="1"/>
  <c r="AM92" i="1"/>
  <c r="AN92" i="1"/>
  <c r="AO92" i="1"/>
  <c r="AT92" i="1"/>
  <c r="AU92" i="1" s="1"/>
  <c r="AX92" i="1" s="1"/>
  <c r="AW92" i="1"/>
  <c r="L93" i="1"/>
  <c r="N93" i="1" s="1"/>
  <c r="AK93" i="1"/>
  <c r="AL93" i="1" s="1"/>
  <c r="AM93" i="1"/>
  <c r="AN93" i="1"/>
  <c r="AO93" i="1"/>
  <c r="AP93" i="1" s="1"/>
  <c r="J93" i="1" s="1"/>
  <c r="AQ93" i="1" s="1"/>
  <c r="AT93" i="1"/>
  <c r="AU93" i="1"/>
  <c r="AW93" i="1"/>
  <c r="L94" i="1"/>
  <c r="N94" i="1" s="1"/>
  <c r="AK94" i="1"/>
  <c r="AL94" i="1" s="1"/>
  <c r="AM94" i="1"/>
  <c r="AN94" i="1"/>
  <c r="AO94" i="1"/>
  <c r="AT94" i="1"/>
  <c r="AU94" i="1"/>
  <c r="AW94" i="1"/>
  <c r="BT25" i="1" l="1"/>
  <c r="AP74" i="1"/>
  <c r="J74" i="1" s="1"/>
  <c r="AQ74" i="1" s="1"/>
  <c r="AP89" i="1"/>
  <c r="J89" i="1" s="1"/>
  <c r="AQ89" i="1" s="1"/>
  <c r="AP66" i="1"/>
  <c r="J66" i="1" s="1"/>
  <c r="AQ66" i="1" s="1"/>
  <c r="AL46" i="1"/>
  <c r="CQ60" i="1"/>
  <c r="AP81" i="1"/>
  <c r="J81" i="1" s="1"/>
  <c r="AQ81" i="1" s="1"/>
  <c r="N46" i="1"/>
  <c r="BT60" i="1" s="1"/>
  <c r="BR60" i="1"/>
  <c r="AP94" i="1"/>
  <c r="J94" i="1" s="1"/>
  <c r="AQ94" i="1" s="1"/>
  <c r="AP71" i="1"/>
  <c r="J71" i="1" s="1"/>
  <c r="AQ71" i="1" s="1"/>
  <c r="AP25" i="1"/>
  <c r="J25" i="1" s="1"/>
  <c r="AQ25" i="1" s="1"/>
  <c r="AL14" i="1"/>
  <c r="AP14" i="1" s="1"/>
  <c r="J14" i="1" s="1"/>
  <c r="AQ14" i="1" s="1"/>
  <c r="AL12" i="1"/>
  <c r="CR25" i="1" s="1"/>
  <c r="AL80" i="1"/>
  <c r="CR94" i="1" s="1"/>
  <c r="CQ94" i="1"/>
  <c r="AP75" i="1"/>
  <c r="J75" i="1" s="1"/>
  <c r="AQ75" i="1" s="1"/>
  <c r="AP32" i="1"/>
  <c r="J32" i="1" s="1"/>
  <c r="AQ32" i="1" s="1"/>
  <c r="I32" i="1" s="1"/>
  <c r="J11" i="1"/>
  <c r="N80" i="1"/>
  <c r="BT94" i="1" s="1"/>
  <c r="BR94" i="1"/>
  <c r="AP67" i="1"/>
  <c r="J67" i="1" s="1"/>
  <c r="AQ67" i="1" s="1"/>
  <c r="AR67" i="1" s="1"/>
  <c r="AS67" i="1" s="1"/>
  <c r="AV67" i="1" s="1"/>
  <c r="F67" i="1" s="1"/>
  <c r="AY67" i="1" s="1"/>
  <c r="AP19" i="1"/>
  <c r="J19" i="1" s="1"/>
  <c r="AQ19" i="1" s="1"/>
  <c r="AL17" i="1"/>
  <c r="AL15" i="1"/>
  <c r="AP87" i="1"/>
  <c r="J87" i="1" s="1"/>
  <c r="AQ87" i="1" s="1"/>
  <c r="AR87" i="1" s="1"/>
  <c r="AS87" i="1" s="1"/>
  <c r="AV87" i="1" s="1"/>
  <c r="F87" i="1" s="1"/>
  <c r="AY87" i="1" s="1"/>
  <c r="AP64" i="1"/>
  <c r="J64" i="1" s="1"/>
  <c r="AQ64" i="1" s="1"/>
  <c r="AR64" i="1" s="1"/>
  <c r="AS64" i="1" s="1"/>
  <c r="AV64" i="1" s="1"/>
  <c r="F64" i="1" s="1"/>
  <c r="H11" i="1"/>
  <c r="AL63" i="1"/>
  <c r="CR77" i="1" s="1"/>
  <c r="CQ77" i="1"/>
  <c r="AP77" i="1"/>
  <c r="J77" i="1" s="1"/>
  <c r="AQ77" i="1" s="1"/>
  <c r="AR77" i="1" s="1"/>
  <c r="AS77" i="1" s="1"/>
  <c r="AV77" i="1" s="1"/>
  <c r="F77" i="1" s="1"/>
  <c r="AY77" i="1" s="1"/>
  <c r="E11" i="1"/>
  <c r="CQ25" i="1"/>
  <c r="AP92" i="1"/>
  <c r="J92" i="1" s="1"/>
  <c r="AQ92" i="1" s="1"/>
  <c r="AP69" i="1"/>
  <c r="J69" i="1" s="1"/>
  <c r="AQ69" i="1" s="1"/>
  <c r="I69" i="1" s="1"/>
  <c r="AL29" i="1"/>
  <c r="CR43" i="1" s="1"/>
  <c r="CQ43" i="1"/>
  <c r="AP23" i="1"/>
  <c r="J23" i="1" s="1"/>
  <c r="AQ23" i="1" s="1"/>
  <c r="N63" i="1"/>
  <c r="BT77" i="1" s="1"/>
  <c r="BR77" i="1"/>
  <c r="AP84" i="1"/>
  <c r="J84" i="1" s="1"/>
  <c r="AQ84" i="1" s="1"/>
  <c r="AR84" i="1" s="1"/>
  <c r="AS84" i="1" s="1"/>
  <c r="AV84" i="1" s="1"/>
  <c r="F84" i="1" s="1"/>
  <c r="AY84" i="1" s="1"/>
  <c r="AP31" i="1"/>
  <c r="J31" i="1" s="1"/>
  <c r="AQ31" i="1" s="1"/>
  <c r="N29" i="1"/>
  <c r="BT43" i="1" s="1"/>
  <c r="BR43" i="1"/>
  <c r="BR25" i="1"/>
  <c r="I19" i="1"/>
  <c r="AR19" i="1"/>
  <c r="AS19" i="1" s="1"/>
  <c r="AV19" i="1" s="1"/>
  <c r="F19" i="1" s="1"/>
  <c r="AY19" i="1" s="1"/>
  <c r="G19" i="1" s="1"/>
  <c r="AX89" i="1"/>
  <c r="AX33" i="1"/>
  <c r="AX25" i="1"/>
  <c r="AX20" i="1"/>
  <c r="AX91" i="1"/>
  <c r="AX81" i="1"/>
  <c r="AX69" i="1"/>
  <c r="AX64" i="1"/>
  <c r="AX30" i="1"/>
  <c r="AX22" i="1"/>
  <c r="AX93" i="1"/>
  <c r="AX76" i="1"/>
  <c r="AX71" i="1"/>
  <c r="AX24" i="1"/>
  <c r="AL18" i="1"/>
  <c r="AP18" i="1" s="1"/>
  <c r="J18" i="1" s="1"/>
  <c r="AQ18" i="1" s="1"/>
  <c r="I18" i="1" s="1"/>
  <c r="AX77" i="1"/>
  <c r="AX94" i="1"/>
  <c r="AX67" i="1"/>
  <c r="AX74" i="1"/>
  <c r="AX32" i="1"/>
  <c r="AL16" i="1"/>
  <c r="AP16" i="1" s="1"/>
  <c r="J16" i="1" s="1"/>
  <c r="AQ16" i="1" s="1"/>
  <c r="AR16" i="1" s="1"/>
  <c r="AS16" i="1" s="1"/>
  <c r="AV16" i="1" s="1"/>
  <c r="F16" i="1" s="1"/>
  <c r="AY16" i="1" s="1"/>
  <c r="G16" i="1" s="1"/>
  <c r="AX72" i="1"/>
  <c r="AX86" i="1"/>
  <c r="AX18" i="1"/>
  <c r="AP80" i="1"/>
  <c r="AP63" i="1"/>
  <c r="AP21" i="1"/>
  <c r="J21" i="1" s="1"/>
  <c r="AQ21" i="1" s="1"/>
  <c r="AX60" i="1"/>
  <c r="AX83" i="1"/>
  <c r="AX59" i="1"/>
  <c r="AX16" i="1"/>
  <c r="AP90" i="1"/>
  <c r="J90" i="1" s="1"/>
  <c r="AQ90" i="1" s="1"/>
  <c r="AP73" i="1"/>
  <c r="J73" i="1" s="1"/>
  <c r="AQ73" i="1" s="1"/>
  <c r="AX84" i="1"/>
  <c r="AX88" i="1"/>
  <c r="AX66" i="1"/>
  <c r="AP85" i="1"/>
  <c r="J85" i="1" s="1"/>
  <c r="AQ85" i="1" s="1"/>
  <c r="AR85" i="1" s="1"/>
  <c r="AS85" i="1" s="1"/>
  <c r="AV85" i="1" s="1"/>
  <c r="F85" i="1" s="1"/>
  <c r="AY85" i="1" s="1"/>
  <c r="AP68" i="1"/>
  <c r="J68" i="1" s="1"/>
  <c r="AQ68" i="1" s="1"/>
  <c r="AR68" i="1" s="1"/>
  <c r="AS68" i="1" s="1"/>
  <c r="AV68" i="1" s="1"/>
  <c r="F68" i="1" s="1"/>
  <c r="AY68" i="1" s="1"/>
  <c r="G68" i="1" s="1"/>
  <c r="AR94" i="1"/>
  <c r="AS94" i="1" s="1"/>
  <c r="AV94" i="1" s="1"/>
  <c r="F94" i="1" s="1"/>
  <c r="AY94" i="1" s="1"/>
  <c r="I94" i="1"/>
  <c r="AR92" i="1"/>
  <c r="AS92" i="1" s="1"/>
  <c r="AV92" i="1" s="1"/>
  <c r="F92" i="1" s="1"/>
  <c r="AY92" i="1" s="1"/>
  <c r="I92" i="1"/>
  <c r="AR90" i="1"/>
  <c r="AS90" i="1" s="1"/>
  <c r="AV90" i="1" s="1"/>
  <c r="F90" i="1" s="1"/>
  <c r="AY90" i="1" s="1"/>
  <c r="I90" i="1"/>
  <c r="AR88" i="1"/>
  <c r="AS88" i="1" s="1"/>
  <c r="AV88" i="1" s="1"/>
  <c r="F88" i="1" s="1"/>
  <c r="AY88" i="1" s="1"/>
  <c r="I88" i="1"/>
  <c r="AR86" i="1"/>
  <c r="AS86" i="1" s="1"/>
  <c r="AV86" i="1" s="1"/>
  <c r="F86" i="1" s="1"/>
  <c r="AY86" i="1" s="1"/>
  <c r="I86" i="1"/>
  <c r="AR82" i="1"/>
  <c r="AS82" i="1" s="1"/>
  <c r="AV82" i="1" s="1"/>
  <c r="F82" i="1" s="1"/>
  <c r="AY82" i="1" s="1"/>
  <c r="I82" i="1"/>
  <c r="AR76" i="1"/>
  <c r="AS76" i="1" s="1"/>
  <c r="AV76" i="1" s="1"/>
  <c r="F76" i="1" s="1"/>
  <c r="AY76" i="1" s="1"/>
  <c r="I76" i="1"/>
  <c r="AR74" i="1"/>
  <c r="AS74" i="1" s="1"/>
  <c r="AV74" i="1" s="1"/>
  <c r="F74" i="1" s="1"/>
  <c r="AY74" i="1" s="1"/>
  <c r="I74" i="1"/>
  <c r="AR72" i="1"/>
  <c r="AS72" i="1" s="1"/>
  <c r="AV72" i="1" s="1"/>
  <c r="F72" i="1" s="1"/>
  <c r="AY72" i="1" s="1"/>
  <c r="I72" i="1"/>
  <c r="AR71" i="1"/>
  <c r="AS71" i="1" s="1"/>
  <c r="AV71" i="1" s="1"/>
  <c r="F71" i="1" s="1"/>
  <c r="AY71" i="1" s="1"/>
  <c r="I71" i="1"/>
  <c r="AR69" i="1"/>
  <c r="AS69" i="1" s="1"/>
  <c r="AV69" i="1" s="1"/>
  <c r="F69" i="1" s="1"/>
  <c r="AY69" i="1" s="1"/>
  <c r="AR66" i="1"/>
  <c r="AS66" i="1" s="1"/>
  <c r="AV66" i="1" s="1"/>
  <c r="F66" i="1" s="1"/>
  <c r="AY66" i="1" s="1"/>
  <c r="I66" i="1"/>
  <c r="AR93" i="1"/>
  <c r="AS93" i="1" s="1"/>
  <c r="AV93" i="1" s="1"/>
  <c r="F93" i="1" s="1"/>
  <c r="AY93" i="1" s="1"/>
  <c r="I93" i="1"/>
  <c r="AR91" i="1"/>
  <c r="AS91" i="1" s="1"/>
  <c r="AV91" i="1" s="1"/>
  <c r="F91" i="1" s="1"/>
  <c r="AY91" i="1" s="1"/>
  <c r="I91" i="1"/>
  <c r="AR89" i="1"/>
  <c r="AS89" i="1" s="1"/>
  <c r="AV89" i="1" s="1"/>
  <c r="F89" i="1" s="1"/>
  <c r="AY89" i="1" s="1"/>
  <c r="I89" i="1"/>
  <c r="AR83" i="1"/>
  <c r="AS83" i="1" s="1"/>
  <c r="AV83" i="1" s="1"/>
  <c r="F83" i="1" s="1"/>
  <c r="AY83" i="1" s="1"/>
  <c r="I83" i="1"/>
  <c r="AR81" i="1"/>
  <c r="AS81" i="1" s="1"/>
  <c r="AV81" i="1" s="1"/>
  <c r="F81" i="1" s="1"/>
  <c r="AY81" i="1" s="1"/>
  <c r="I81" i="1"/>
  <c r="AR75" i="1"/>
  <c r="AS75" i="1" s="1"/>
  <c r="AV75" i="1" s="1"/>
  <c r="F75" i="1" s="1"/>
  <c r="AY75" i="1" s="1"/>
  <c r="I75" i="1"/>
  <c r="AR73" i="1"/>
  <c r="AS73" i="1" s="1"/>
  <c r="AV73" i="1" s="1"/>
  <c r="F73" i="1" s="1"/>
  <c r="AY73" i="1" s="1"/>
  <c r="I73" i="1"/>
  <c r="AR70" i="1"/>
  <c r="AS70" i="1" s="1"/>
  <c r="AV70" i="1" s="1"/>
  <c r="F70" i="1" s="1"/>
  <c r="AY70" i="1" s="1"/>
  <c r="I70" i="1"/>
  <c r="I67" i="1"/>
  <c r="AR65" i="1"/>
  <c r="AS65" i="1" s="1"/>
  <c r="AV65" i="1" s="1"/>
  <c r="F65" i="1" s="1"/>
  <c r="AY65" i="1" s="1"/>
  <c r="I65" i="1"/>
  <c r="AR60" i="1"/>
  <c r="AS60" i="1" s="1"/>
  <c r="AV60" i="1" s="1"/>
  <c r="F60" i="1" s="1"/>
  <c r="AY60" i="1" s="1"/>
  <c r="I60" i="1"/>
  <c r="AR18" i="1"/>
  <c r="AS18" i="1" s="1"/>
  <c r="AV18" i="1" s="1"/>
  <c r="F18" i="1" s="1"/>
  <c r="AY18" i="1" s="1"/>
  <c r="G18" i="1" s="1"/>
  <c r="H94" i="1"/>
  <c r="BB94" i="1"/>
  <c r="E94" i="1"/>
  <c r="H93" i="1"/>
  <c r="E93" i="1"/>
  <c r="H92" i="1"/>
  <c r="BB92" i="1"/>
  <c r="E92" i="1"/>
  <c r="H91" i="1"/>
  <c r="E91" i="1"/>
  <c r="H90" i="1"/>
  <c r="E90" i="1"/>
  <c r="H89" i="1"/>
  <c r="E89" i="1"/>
  <c r="H88" i="1"/>
  <c r="E88" i="1"/>
  <c r="H87" i="1"/>
  <c r="E87" i="1"/>
  <c r="H86" i="1"/>
  <c r="BB86" i="1"/>
  <c r="E86" i="1"/>
  <c r="H85" i="1"/>
  <c r="E85" i="1"/>
  <c r="H84" i="1"/>
  <c r="E84" i="1"/>
  <c r="H83" i="1"/>
  <c r="E83" i="1"/>
  <c r="H82" i="1"/>
  <c r="E82" i="1"/>
  <c r="H81" i="1"/>
  <c r="E81" i="1"/>
  <c r="H80" i="1"/>
  <c r="E80" i="1"/>
  <c r="H77" i="1"/>
  <c r="E77" i="1"/>
  <c r="H76" i="1"/>
  <c r="BB76" i="1"/>
  <c r="E76" i="1"/>
  <c r="H75" i="1"/>
  <c r="E75" i="1"/>
  <c r="H74" i="1"/>
  <c r="BB74" i="1"/>
  <c r="E74" i="1"/>
  <c r="H73" i="1"/>
  <c r="E73" i="1"/>
  <c r="H72" i="1"/>
  <c r="E72" i="1"/>
  <c r="H71" i="1"/>
  <c r="E71" i="1"/>
  <c r="H70" i="1"/>
  <c r="E70" i="1"/>
  <c r="H69" i="1"/>
  <c r="E69" i="1"/>
  <c r="H68" i="1"/>
  <c r="E68" i="1"/>
  <c r="H67" i="1"/>
  <c r="E67" i="1"/>
  <c r="H66" i="1"/>
  <c r="E66" i="1"/>
  <c r="H65" i="1"/>
  <c r="E65" i="1"/>
  <c r="H64" i="1"/>
  <c r="E64" i="1"/>
  <c r="E63" i="1"/>
  <c r="H60" i="1"/>
  <c r="E60" i="1"/>
  <c r="AL59" i="1"/>
  <c r="E59" i="1"/>
  <c r="H58" i="1"/>
  <c r="E58" i="1"/>
  <c r="H57" i="1"/>
  <c r="E57" i="1"/>
  <c r="H56" i="1"/>
  <c r="E56" i="1"/>
  <c r="H55" i="1"/>
  <c r="E55" i="1"/>
  <c r="H54" i="1"/>
  <c r="E54" i="1"/>
  <c r="H53" i="1"/>
  <c r="E53" i="1"/>
  <c r="H52" i="1"/>
  <c r="E52" i="1"/>
  <c r="H51" i="1"/>
  <c r="E51" i="1"/>
  <c r="H50" i="1"/>
  <c r="E50" i="1"/>
  <c r="H49" i="1"/>
  <c r="E49" i="1"/>
  <c r="H48" i="1"/>
  <c r="E48" i="1"/>
  <c r="H47" i="1"/>
  <c r="E47" i="1"/>
  <c r="H46" i="1"/>
  <c r="E46" i="1"/>
  <c r="H43" i="1"/>
  <c r="E43" i="1"/>
  <c r="H42" i="1"/>
  <c r="E42" i="1"/>
  <c r="H41" i="1"/>
  <c r="E41" i="1"/>
  <c r="H40" i="1"/>
  <c r="E40" i="1"/>
  <c r="H39" i="1"/>
  <c r="E39" i="1"/>
  <c r="H38" i="1"/>
  <c r="E38" i="1"/>
  <c r="H37" i="1"/>
  <c r="E37" i="1"/>
  <c r="H36" i="1"/>
  <c r="E36" i="1"/>
  <c r="H35" i="1"/>
  <c r="E35" i="1"/>
  <c r="H34" i="1"/>
  <c r="E34" i="1"/>
  <c r="BB19" i="1"/>
  <c r="BC19" i="1"/>
  <c r="BD19" i="1"/>
  <c r="I16" i="1"/>
  <c r="AX58" i="1"/>
  <c r="AP58" i="1"/>
  <c r="J58" i="1" s="1"/>
  <c r="AQ58" i="1" s="1"/>
  <c r="AX57" i="1"/>
  <c r="AP57" i="1"/>
  <c r="J57" i="1" s="1"/>
  <c r="AQ57" i="1" s="1"/>
  <c r="AX56" i="1"/>
  <c r="AP56" i="1"/>
  <c r="J56" i="1" s="1"/>
  <c r="AQ56" i="1" s="1"/>
  <c r="AX55" i="1"/>
  <c r="AP55" i="1"/>
  <c r="J55" i="1" s="1"/>
  <c r="AQ55" i="1" s="1"/>
  <c r="AX54" i="1"/>
  <c r="AP54" i="1"/>
  <c r="J54" i="1" s="1"/>
  <c r="AQ54" i="1" s="1"/>
  <c r="AX53" i="1"/>
  <c r="AP53" i="1"/>
  <c r="J53" i="1" s="1"/>
  <c r="AQ53" i="1" s="1"/>
  <c r="AX52" i="1"/>
  <c r="AP52" i="1"/>
  <c r="J52" i="1" s="1"/>
  <c r="AQ52" i="1" s="1"/>
  <c r="AX51" i="1"/>
  <c r="AP51" i="1"/>
  <c r="J51" i="1" s="1"/>
  <c r="AQ51" i="1" s="1"/>
  <c r="AX50" i="1"/>
  <c r="AP50" i="1"/>
  <c r="J50" i="1" s="1"/>
  <c r="AQ50" i="1" s="1"/>
  <c r="AX49" i="1"/>
  <c r="AP49" i="1"/>
  <c r="J49" i="1" s="1"/>
  <c r="AQ49" i="1" s="1"/>
  <c r="AX48" i="1"/>
  <c r="AP48" i="1"/>
  <c r="J48" i="1" s="1"/>
  <c r="AQ48" i="1" s="1"/>
  <c r="AX47" i="1"/>
  <c r="AP47" i="1"/>
  <c r="J47" i="1" s="1"/>
  <c r="AQ47" i="1" s="1"/>
  <c r="AX46" i="1"/>
  <c r="AP46" i="1"/>
  <c r="AX43" i="1"/>
  <c r="AP43" i="1"/>
  <c r="J43" i="1" s="1"/>
  <c r="AQ43" i="1" s="1"/>
  <c r="AX42" i="1"/>
  <c r="AP42" i="1"/>
  <c r="J42" i="1" s="1"/>
  <c r="AQ42" i="1" s="1"/>
  <c r="AX41" i="1"/>
  <c r="AP41" i="1"/>
  <c r="J41" i="1" s="1"/>
  <c r="AQ41" i="1" s="1"/>
  <c r="AX40" i="1"/>
  <c r="AP40" i="1"/>
  <c r="J40" i="1" s="1"/>
  <c r="AQ40" i="1" s="1"/>
  <c r="AX39" i="1"/>
  <c r="AP39" i="1"/>
  <c r="J39" i="1" s="1"/>
  <c r="AQ39" i="1" s="1"/>
  <c r="AX38" i="1"/>
  <c r="AP38" i="1"/>
  <c r="J38" i="1" s="1"/>
  <c r="AQ38" i="1" s="1"/>
  <c r="AX37" i="1"/>
  <c r="AP37" i="1"/>
  <c r="J37" i="1" s="1"/>
  <c r="AQ37" i="1" s="1"/>
  <c r="AX36" i="1"/>
  <c r="AP36" i="1"/>
  <c r="J36" i="1" s="1"/>
  <c r="AQ36" i="1" s="1"/>
  <c r="AX35" i="1"/>
  <c r="AP35" i="1"/>
  <c r="J35" i="1" s="1"/>
  <c r="AQ35" i="1" s="1"/>
  <c r="AX34" i="1"/>
  <c r="AP34" i="1"/>
  <c r="J34" i="1" s="1"/>
  <c r="AQ34" i="1" s="1"/>
  <c r="AR33" i="1"/>
  <c r="AS33" i="1" s="1"/>
  <c r="AV33" i="1" s="1"/>
  <c r="F33" i="1" s="1"/>
  <c r="AY33" i="1" s="1"/>
  <c r="I33" i="1"/>
  <c r="AR31" i="1"/>
  <c r="AS31" i="1" s="1"/>
  <c r="AV31" i="1" s="1"/>
  <c r="F31" i="1" s="1"/>
  <c r="AY31" i="1" s="1"/>
  <c r="I31" i="1"/>
  <c r="AR30" i="1"/>
  <c r="AS30" i="1" s="1"/>
  <c r="AV30" i="1" s="1"/>
  <c r="F30" i="1" s="1"/>
  <c r="AY30" i="1" s="1"/>
  <c r="I30" i="1"/>
  <c r="AR24" i="1"/>
  <c r="AS24" i="1" s="1"/>
  <c r="AV24" i="1" s="1"/>
  <c r="F24" i="1" s="1"/>
  <c r="AY24" i="1" s="1"/>
  <c r="I24" i="1"/>
  <c r="AR23" i="1"/>
  <c r="AS23" i="1" s="1"/>
  <c r="AV23" i="1" s="1"/>
  <c r="F23" i="1" s="1"/>
  <c r="AY23" i="1" s="1"/>
  <c r="I23" i="1"/>
  <c r="AR22" i="1"/>
  <c r="AS22" i="1" s="1"/>
  <c r="AV22" i="1" s="1"/>
  <c r="F22" i="1" s="1"/>
  <c r="AY22" i="1" s="1"/>
  <c r="I22" i="1"/>
  <c r="AR21" i="1"/>
  <c r="AS21" i="1" s="1"/>
  <c r="AV21" i="1" s="1"/>
  <c r="F21" i="1" s="1"/>
  <c r="AY21" i="1" s="1"/>
  <c r="I21" i="1"/>
  <c r="I20" i="1"/>
  <c r="AR20" i="1"/>
  <c r="AS20" i="1" s="1"/>
  <c r="AV20" i="1" s="1"/>
  <c r="F20" i="1" s="1"/>
  <c r="AY20" i="1" s="1"/>
  <c r="G20" i="1" s="1"/>
  <c r="H18" i="1"/>
  <c r="BC15" i="1"/>
  <c r="I13" i="1"/>
  <c r="AR13" i="1"/>
  <c r="AS13" i="1" s="1"/>
  <c r="AV13" i="1" s="1"/>
  <c r="F13" i="1" s="1"/>
  <c r="H33" i="1"/>
  <c r="BB33" i="1"/>
  <c r="E33" i="1"/>
  <c r="H32" i="1"/>
  <c r="E32" i="1"/>
  <c r="H31" i="1"/>
  <c r="E31" i="1"/>
  <c r="H30" i="1"/>
  <c r="E30" i="1"/>
  <c r="E29" i="1"/>
  <c r="H25" i="1"/>
  <c r="E25" i="1"/>
  <c r="H24" i="1"/>
  <c r="E24" i="1"/>
  <c r="H23" i="1"/>
  <c r="E23" i="1"/>
  <c r="H22" i="1"/>
  <c r="BB22" i="1"/>
  <c r="E22" i="1"/>
  <c r="H21" i="1"/>
  <c r="E21" i="1"/>
  <c r="H20" i="1"/>
  <c r="BC17" i="1"/>
  <c r="BC13" i="1"/>
  <c r="BC18" i="1"/>
  <c r="BC16" i="1"/>
  <c r="BC14" i="1"/>
  <c r="BC12" i="1"/>
  <c r="AY64" i="1" l="1"/>
  <c r="BB64" i="1"/>
  <c r="I14" i="1"/>
  <c r="AR14" i="1"/>
  <c r="AS14" i="1" s="1"/>
  <c r="AV14" i="1" s="1"/>
  <c r="F14" i="1" s="1"/>
  <c r="AY14" i="1" s="1"/>
  <c r="G14" i="1" s="1"/>
  <c r="BK77" i="1"/>
  <c r="J63" i="1"/>
  <c r="CV77" i="1"/>
  <c r="I25" i="1"/>
  <c r="H14" i="1"/>
  <c r="H63" i="1"/>
  <c r="BN77" i="1" s="1"/>
  <c r="G66" i="1"/>
  <c r="J80" i="1"/>
  <c r="CV94" i="1"/>
  <c r="AR25" i="1"/>
  <c r="AS25" i="1" s="1"/>
  <c r="AV25" i="1" s="1"/>
  <c r="F25" i="1" s="1"/>
  <c r="AY25" i="1" s="1"/>
  <c r="G25" i="1" s="1"/>
  <c r="BK25" i="1"/>
  <c r="AR32" i="1"/>
  <c r="AS32" i="1" s="1"/>
  <c r="AV32" i="1" s="1"/>
  <c r="F32" i="1" s="1"/>
  <c r="AY32" i="1" s="1"/>
  <c r="G32" i="1" s="1"/>
  <c r="BB16" i="1"/>
  <c r="BD16" i="1" s="1"/>
  <c r="J46" i="1"/>
  <c r="CV60" i="1"/>
  <c r="I64" i="1"/>
  <c r="I85" i="1"/>
  <c r="H15" i="1"/>
  <c r="AP15" i="1"/>
  <c r="J15" i="1" s="1"/>
  <c r="AQ15" i="1" s="1"/>
  <c r="AP12" i="1"/>
  <c r="BK43" i="1"/>
  <c r="H16" i="1"/>
  <c r="I87" i="1"/>
  <c r="H17" i="1"/>
  <c r="AP17" i="1"/>
  <c r="J17" i="1" s="1"/>
  <c r="AQ17" i="1" s="1"/>
  <c r="I77" i="1"/>
  <c r="H12" i="1"/>
  <c r="BN25" i="1" s="1"/>
  <c r="BK94" i="1"/>
  <c r="BB90" i="1"/>
  <c r="CR60" i="1"/>
  <c r="BB18" i="1"/>
  <c r="BD18" i="1" s="1"/>
  <c r="BB20" i="1"/>
  <c r="BD20" i="1" s="1"/>
  <c r="BN94" i="1"/>
  <c r="H29" i="1"/>
  <c r="BN43" i="1" s="1"/>
  <c r="BE60" i="1"/>
  <c r="BK60" i="1"/>
  <c r="I84" i="1"/>
  <c r="BE25" i="1"/>
  <c r="AP29" i="1"/>
  <c r="BB30" i="1"/>
  <c r="I68" i="1"/>
  <c r="BB31" i="1"/>
  <c r="BC11" i="1"/>
  <c r="AQ11" i="1"/>
  <c r="BB21" i="1"/>
  <c r="BB66" i="1"/>
  <c r="BB84" i="1"/>
  <c r="G82" i="1"/>
  <c r="AZ82" i="1" s="1"/>
  <c r="BB32" i="1"/>
  <c r="G70" i="1"/>
  <c r="AZ70" i="1" s="1"/>
  <c r="BB60" i="1"/>
  <c r="BB70" i="1"/>
  <c r="BB88" i="1"/>
  <c r="BB23" i="1"/>
  <c r="BB14" i="1"/>
  <c r="BD14" i="1" s="1"/>
  <c r="BB24" i="1"/>
  <c r="BE77" i="1"/>
  <c r="G60" i="1"/>
  <c r="G72" i="1"/>
  <c r="BE94" i="1"/>
  <c r="G74" i="1"/>
  <c r="BA74" i="1" s="1"/>
  <c r="BB72" i="1"/>
  <c r="BB82" i="1"/>
  <c r="BB68" i="1"/>
  <c r="BE43" i="1"/>
  <c r="G64" i="1"/>
  <c r="BA64" i="1" s="1"/>
  <c r="G76" i="1"/>
  <c r="AZ76" i="1" s="1"/>
  <c r="BC25" i="1"/>
  <c r="BC30" i="1"/>
  <c r="BC32" i="1"/>
  <c r="AY13" i="1"/>
  <c r="G13" i="1" s="1"/>
  <c r="BB13" i="1"/>
  <c r="BD13" i="1" s="1"/>
  <c r="AR34" i="1"/>
  <c r="AS34" i="1" s="1"/>
  <c r="AV34" i="1" s="1"/>
  <c r="F34" i="1" s="1"/>
  <c r="AY34" i="1" s="1"/>
  <c r="G34" i="1" s="1"/>
  <c r="I34" i="1"/>
  <c r="AR36" i="1"/>
  <c r="AS36" i="1" s="1"/>
  <c r="AV36" i="1" s="1"/>
  <c r="F36" i="1" s="1"/>
  <c r="AY36" i="1" s="1"/>
  <c r="G36" i="1" s="1"/>
  <c r="I36" i="1"/>
  <c r="AR38" i="1"/>
  <c r="AS38" i="1" s="1"/>
  <c r="AV38" i="1" s="1"/>
  <c r="F38" i="1" s="1"/>
  <c r="AY38" i="1" s="1"/>
  <c r="G38" i="1" s="1"/>
  <c r="I38" i="1"/>
  <c r="AR40" i="1"/>
  <c r="AS40" i="1" s="1"/>
  <c r="AV40" i="1" s="1"/>
  <c r="F40" i="1" s="1"/>
  <c r="AY40" i="1" s="1"/>
  <c r="G40" i="1" s="1"/>
  <c r="I40" i="1"/>
  <c r="AR42" i="1"/>
  <c r="AS42" i="1" s="1"/>
  <c r="AV42" i="1" s="1"/>
  <c r="F42" i="1" s="1"/>
  <c r="AY42" i="1" s="1"/>
  <c r="G42" i="1" s="1"/>
  <c r="I42" i="1"/>
  <c r="AR48" i="1"/>
  <c r="AS48" i="1" s="1"/>
  <c r="AV48" i="1" s="1"/>
  <c r="F48" i="1" s="1"/>
  <c r="AY48" i="1" s="1"/>
  <c r="G48" i="1" s="1"/>
  <c r="I48" i="1"/>
  <c r="AR50" i="1"/>
  <c r="AS50" i="1" s="1"/>
  <c r="AV50" i="1" s="1"/>
  <c r="F50" i="1" s="1"/>
  <c r="AY50" i="1" s="1"/>
  <c r="G50" i="1" s="1"/>
  <c r="I50" i="1"/>
  <c r="AR52" i="1"/>
  <c r="AS52" i="1" s="1"/>
  <c r="AV52" i="1" s="1"/>
  <c r="F52" i="1" s="1"/>
  <c r="AY52" i="1" s="1"/>
  <c r="G52" i="1" s="1"/>
  <c r="I52" i="1"/>
  <c r="AR54" i="1"/>
  <c r="AS54" i="1" s="1"/>
  <c r="AV54" i="1" s="1"/>
  <c r="F54" i="1" s="1"/>
  <c r="AY54" i="1" s="1"/>
  <c r="G54" i="1" s="1"/>
  <c r="I54" i="1"/>
  <c r="AR56" i="1"/>
  <c r="AS56" i="1" s="1"/>
  <c r="AV56" i="1" s="1"/>
  <c r="F56" i="1" s="1"/>
  <c r="AY56" i="1" s="1"/>
  <c r="G56" i="1" s="1"/>
  <c r="I56" i="1"/>
  <c r="AR58" i="1"/>
  <c r="AS58" i="1" s="1"/>
  <c r="AV58" i="1" s="1"/>
  <c r="F58" i="1" s="1"/>
  <c r="AY58" i="1" s="1"/>
  <c r="G58" i="1" s="1"/>
  <c r="I58" i="1"/>
  <c r="BA16" i="1"/>
  <c r="AZ16" i="1"/>
  <c r="BC34" i="1"/>
  <c r="BC36" i="1"/>
  <c r="BC38" i="1"/>
  <c r="BC40" i="1"/>
  <c r="BC50" i="1"/>
  <c r="BC52" i="1"/>
  <c r="BC54" i="1"/>
  <c r="BC56" i="1"/>
  <c r="H59" i="1"/>
  <c r="BN60" i="1" s="1"/>
  <c r="BC65" i="1"/>
  <c r="BC69" i="1"/>
  <c r="BD73" i="1"/>
  <c r="BC73" i="1"/>
  <c r="BC77" i="1"/>
  <c r="BC85" i="1"/>
  <c r="BC22" i="1"/>
  <c r="BD22" i="1" s="1"/>
  <c r="BC24" i="1"/>
  <c r="BD24" i="1" s="1"/>
  <c r="BC29" i="1"/>
  <c r="BC31" i="1"/>
  <c r="BD31" i="1" s="1"/>
  <c r="BC33" i="1"/>
  <c r="BD33" i="1" s="1"/>
  <c r="G21" i="1"/>
  <c r="G22" i="1"/>
  <c r="G23" i="1"/>
  <c r="G24" i="1"/>
  <c r="G30" i="1"/>
  <c r="G31" i="1"/>
  <c r="G33" i="1"/>
  <c r="BA19" i="1"/>
  <c r="AZ19" i="1"/>
  <c r="BB34" i="1"/>
  <c r="BC35" i="1"/>
  <c r="BC37" i="1"/>
  <c r="BB38" i="1"/>
  <c r="BC39" i="1"/>
  <c r="BB40" i="1"/>
  <c r="BC41" i="1"/>
  <c r="BB42" i="1"/>
  <c r="BD42" i="1" s="1"/>
  <c r="BC43" i="1"/>
  <c r="BC47" i="1"/>
  <c r="BC49" i="1"/>
  <c r="BC51" i="1"/>
  <c r="BB52" i="1"/>
  <c r="BC53" i="1"/>
  <c r="BC55" i="1"/>
  <c r="BC57" i="1"/>
  <c r="BC59" i="1"/>
  <c r="BC60" i="1"/>
  <c r="BC64" i="1"/>
  <c r="BD64" i="1" s="1"/>
  <c r="BB65" i="1"/>
  <c r="BD65" i="1" s="1"/>
  <c r="BC66" i="1"/>
  <c r="BB67" i="1"/>
  <c r="BC68" i="1"/>
  <c r="BB69" i="1"/>
  <c r="BC70" i="1"/>
  <c r="BB71" i="1"/>
  <c r="BC72" i="1"/>
  <c r="BD72" i="1" s="1"/>
  <c r="BB73" i="1"/>
  <c r="BC74" i="1"/>
  <c r="BD74" i="1" s="1"/>
  <c r="BB75" i="1"/>
  <c r="BC76" i="1"/>
  <c r="BD76" i="1" s="1"/>
  <c r="BB77" i="1"/>
  <c r="BC80" i="1"/>
  <c r="BB81" i="1"/>
  <c r="BC82" i="1"/>
  <c r="BB83" i="1"/>
  <c r="BC84" i="1"/>
  <c r="BB85" i="1"/>
  <c r="BD85" i="1" s="1"/>
  <c r="BC86" i="1"/>
  <c r="BD86" i="1" s="1"/>
  <c r="BB87" i="1"/>
  <c r="BC88" i="1"/>
  <c r="BB89" i="1"/>
  <c r="BC90" i="1"/>
  <c r="BD90" i="1" s="1"/>
  <c r="BB91" i="1"/>
  <c r="BC92" i="1"/>
  <c r="BD92" i="1" s="1"/>
  <c r="BB93" i="1"/>
  <c r="BD93" i="1" s="1"/>
  <c r="BC94" i="1"/>
  <c r="BD94" i="1" s="1"/>
  <c r="BC21" i="1"/>
  <c r="BC23" i="1"/>
  <c r="BD23" i="1" s="1"/>
  <c r="AZ20" i="1"/>
  <c r="BA20" i="1"/>
  <c r="AR35" i="1"/>
  <c r="AS35" i="1" s="1"/>
  <c r="AV35" i="1" s="1"/>
  <c r="F35" i="1" s="1"/>
  <c r="AY35" i="1" s="1"/>
  <c r="G35" i="1" s="1"/>
  <c r="I35" i="1"/>
  <c r="AR37" i="1"/>
  <c r="AS37" i="1" s="1"/>
  <c r="AV37" i="1" s="1"/>
  <c r="F37" i="1" s="1"/>
  <c r="AY37" i="1" s="1"/>
  <c r="G37" i="1" s="1"/>
  <c r="I37" i="1"/>
  <c r="AR39" i="1"/>
  <c r="AS39" i="1" s="1"/>
  <c r="AV39" i="1" s="1"/>
  <c r="F39" i="1" s="1"/>
  <c r="AY39" i="1" s="1"/>
  <c r="G39" i="1" s="1"/>
  <c r="I39" i="1"/>
  <c r="AR41" i="1"/>
  <c r="AS41" i="1" s="1"/>
  <c r="AV41" i="1" s="1"/>
  <c r="F41" i="1" s="1"/>
  <c r="AY41" i="1" s="1"/>
  <c r="G41" i="1" s="1"/>
  <c r="I41" i="1"/>
  <c r="AR43" i="1"/>
  <c r="AS43" i="1" s="1"/>
  <c r="AV43" i="1" s="1"/>
  <c r="F43" i="1" s="1"/>
  <c r="AY43" i="1" s="1"/>
  <c r="G43" i="1" s="1"/>
  <c r="I43" i="1"/>
  <c r="AR47" i="1"/>
  <c r="AS47" i="1" s="1"/>
  <c r="AV47" i="1" s="1"/>
  <c r="F47" i="1" s="1"/>
  <c r="AY47" i="1" s="1"/>
  <c r="G47" i="1" s="1"/>
  <c r="I47" i="1"/>
  <c r="AR49" i="1"/>
  <c r="AS49" i="1" s="1"/>
  <c r="AV49" i="1" s="1"/>
  <c r="F49" i="1" s="1"/>
  <c r="AY49" i="1" s="1"/>
  <c r="G49" i="1" s="1"/>
  <c r="I49" i="1"/>
  <c r="AR51" i="1"/>
  <c r="AS51" i="1" s="1"/>
  <c r="AV51" i="1" s="1"/>
  <c r="F51" i="1" s="1"/>
  <c r="AY51" i="1" s="1"/>
  <c r="G51" i="1" s="1"/>
  <c r="I51" i="1"/>
  <c r="AR53" i="1"/>
  <c r="AS53" i="1" s="1"/>
  <c r="AV53" i="1" s="1"/>
  <c r="F53" i="1" s="1"/>
  <c r="AY53" i="1" s="1"/>
  <c r="G53" i="1" s="1"/>
  <c r="I53" i="1"/>
  <c r="AR55" i="1"/>
  <c r="AS55" i="1" s="1"/>
  <c r="AV55" i="1" s="1"/>
  <c r="F55" i="1" s="1"/>
  <c r="AY55" i="1" s="1"/>
  <c r="G55" i="1" s="1"/>
  <c r="I55" i="1"/>
  <c r="AR57" i="1"/>
  <c r="AS57" i="1" s="1"/>
  <c r="AV57" i="1" s="1"/>
  <c r="F57" i="1" s="1"/>
  <c r="AY57" i="1" s="1"/>
  <c r="G57" i="1" s="1"/>
  <c r="I57" i="1"/>
  <c r="BB35" i="1"/>
  <c r="BB39" i="1"/>
  <c r="BC42" i="1"/>
  <c r="BC46" i="1"/>
  <c r="BC48" i="1"/>
  <c r="BB55" i="1"/>
  <c r="BD55" i="1" s="1"/>
  <c r="BC58" i="1"/>
  <c r="BC63" i="1"/>
  <c r="DI77" i="1" s="1"/>
  <c r="BC67" i="1"/>
  <c r="BC71" i="1"/>
  <c r="BC75" i="1"/>
  <c r="BC81" i="1"/>
  <c r="BC83" i="1"/>
  <c r="BC87" i="1"/>
  <c r="BC89" i="1"/>
  <c r="BC91" i="1"/>
  <c r="BC93" i="1"/>
  <c r="BA14" i="1"/>
  <c r="AZ14" i="1"/>
  <c r="BA18" i="1"/>
  <c r="AZ18" i="1"/>
  <c r="AP59" i="1"/>
  <c r="J59" i="1" s="1"/>
  <c r="AQ59" i="1" s="1"/>
  <c r="AZ60" i="1"/>
  <c r="BA60" i="1"/>
  <c r="G65" i="1"/>
  <c r="G67" i="1"/>
  <c r="AZ68" i="1"/>
  <c r="BA68" i="1"/>
  <c r="G73" i="1"/>
  <c r="G75" i="1"/>
  <c r="G77" i="1"/>
  <c r="G81" i="1"/>
  <c r="G83" i="1"/>
  <c r="G85" i="1"/>
  <c r="G87" i="1"/>
  <c r="G89" i="1"/>
  <c r="G91" i="1"/>
  <c r="G93" i="1"/>
  <c r="AZ66" i="1"/>
  <c r="BA66" i="1"/>
  <c r="G69" i="1"/>
  <c r="G71" i="1"/>
  <c r="AZ72" i="1"/>
  <c r="BA72" i="1"/>
  <c r="AZ74" i="1"/>
  <c r="G84" i="1"/>
  <c r="G86" i="1"/>
  <c r="G88" i="1"/>
  <c r="G90" i="1"/>
  <c r="G92" i="1"/>
  <c r="G94" i="1"/>
  <c r="DI25" i="1" l="1"/>
  <c r="BD82" i="1"/>
  <c r="AQ80" i="1"/>
  <c r="BP94" i="1"/>
  <c r="BD81" i="1"/>
  <c r="BB56" i="1"/>
  <c r="BD56" i="1" s="1"/>
  <c r="AQ63" i="1"/>
  <c r="BP77" i="1"/>
  <c r="DI43" i="1"/>
  <c r="AR11" i="1"/>
  <c r="I11" i="1"/>
  <c r="DI94" i="1"/>
  <c r="J29" i="1"/>
  <c r="CV43" i="1"/>
  <c r="J12" i="1"/>
  <c r="CV25" i="1"/>
  <c r="BD38" i="1"/>
  <c r="BD77" i="1"/>
  <c r="BD69" i="1"/>
  <c r="BD32" i="1"/>
  <c r="AR15" i="1"/>
  <c r="AS15" i="1" s="1"/>
  <c r="AV15" i="1" s="1"/>
  <c r="F15" i="1" s="1"/>
  <c r="AY15" i="1" s="1"/>
  <c r="G15" i="1" s="1"/>
  <c r="I15" i="1"/>
  <c r="BB15" i="1"/>
  <c r="BD15" i="1" s="1"/>
  <c r="BD40" i="1"/>
  <c r="AR17" i="1"/>
  <c r="AS17" i="1" s="1"/>
  <c r="AV17" i="1" s="1"/>
  <c r="F17" i="1" s="1"/>
  <c r="I17" i="1"/>
  <c r="BD84" i="1"/>
  <c r="BD30" i="1"/>
  <c r="BD66" i="1"/>
  <c r="BD34" i="1"/>
  <c r="BD87" i="1"/>
  <c r="BA70" i="1"/>
  <c r="BD75" i="1"/>
  <c r="BD25" i="1"/>
  <c r="BD88" i="1"/>
  <c r="DI60" i="1"/>
  <c r="BD21" i="1"/>
  <c r="BD70" i="1"/>
  <c r="AQ46" i="1"/>
  <c r="BP60" i="1"/>
  <c r="AZ64" i="1"/>
  <c r="BD83" i="1"/>
  <c r="BD60" i="1"/>
  <c r="BB25" i="1"/>
  <c r="BA76" i="1"/>
  <c r="BB36" i="1"/>
  <c r="BD36" i="1" s="1"/>
  <c r="BD35" i="1"/>
  <c r="BD89" i="1"/>
  <c r="BD71" i="1"/>
  <c r="BB51" i="1"/>
  <c r="BD51" i="1" s="1"/>
  <c r="BB50" i="1"/>
  <c r="BD50" i="1" s="1"/>
  <c r="BD52" i="1"/>
  <c r="BA82" i="1"/>
  <c r="BB48" i="1"/>
  <c r="BD48" i="1" s="1"/>
  <c r="BD91" i="1"/>
  <c r="BD68" i="1"/>
  <c r="BB54" i="1"/>
  <c r="BD54" i="1" s="1"/>
  <c r="BD39" i="1"/>
  <c r="BD67" i="1"/>
  <c r="AZ90" i="1"/>
  <c r="BA90" i="1"/>
  <c r="AZ71" i="1"/>
  <c r="BA71" i="1"/>
  <c r="AZ89" i="1"/>
  <c r="BA89" i="1"/>
  <c r="AZ75" i="1"/>
  <c r="BA75" i="1"/>
  <c r="AZ67" i="1"/>
  <c r="BA67" i="1"/>
  <c r="AZ57" i="1"/>
  <c r="BA57" i="1"/>
  <c r="AZ53" i="1"/>
  <c r="BA53" i="1"/>
  <c r="AZ49" i="1"/>
  <c r="BA49" i="1"/>
  <c r="AZ43" i="1"/>
  <c r="BA43" i="1"/>
  <c r="AZ39" i="1"/>
  <c r="BA39" i="1"/>
  <c r="AZ35" i="1"/>
  <c r="BA35" i="1"/>
  <c r="AZ32" i="1"/>
  <c r="BA32" i="1"/>
  <c r="AZ30" i="1"/>
  <c r="BA30" i="1"/>
  <c r="AZ25" i="1"/>
  <c r="BA25" i="1"/>
  <c r="AZ23" i="1"/>
  <c r="BA23" i="1"/>
  <c r="AZ21" i="1"/>
  <c r="BA21" i="1"/>
  <c r="AZ58" i="1"/>
  <c r="BA58" i="1"/>
  <c r="AZ56" i="1"/>
  <c r="BA56" i="1"/>
  <c r="AZ54" i="1"/>
  <c r="BA54" i="1"/>
  <c r="AZ52" i="1"/>
  <c r="BA52" i="1"/>
  <c r="AZ50" i="1"/>
  <c r="BA50" i="1"/>
  <c r="AZ48" i="1"/>
  <c r="BA48" i="1"/>
  <c r="AZ42" i="1"/>
  <c r="BA42" i="1"/>
  <c r="AZ40" i="1"/>
  <c r="BA40" i="1"/>
  <c r="AZ38" i="1"/>
  <c r="BA38" i="1"/>
  <c r="AZ36" i="1"/>
  <c r="BA36" i="1"/>
  <c r="AZ34" i="1"/>
  <c r="BA34" i="1"/>
  <c r="BA13" i="1"/>
  <c r="AZ13" i="1"/>
  <c r="BB57" i="1"/>
  <c r="BD57" i="1" s="1"/>
  <c r="BB43" i="1"/>
  <c r="BD43" i="1" s="1"/>
  <c r="AZ94" i="1"/>
  <c r="BA94" i="1"/>
  <c r="AZ86" i="1"/>
  <c r="BA86" i="1"/>
  <c r="AZ93" i="1"/>
  <c r="BA93" i="1"/>
  <c r="AZ85" i="1"/>
  <c r="BA85" i="1"/>
  <c r="AZ81" i="1"/>
  <c r="BA81" i="1"/>
  <c r="AZ55" i="1"/>
  <c r="BA55" i="1"/>
  <c r="AZ51" i="1"/>
  <c r="BA51" i="1"/>
  <c r="AZ47" i="1"/>
  <c r="BA47" i="1"/>
  <c r="AZ41" i="1"/>
  <c r="BA41" i="1"/>
  <c r="AZ37" i="1"/>
  <c r="BA37" i="1"/>
  <c r="AZ92" i="1"/>
  <c r="BA92" i="1"/>
  <c r="AZ88" i="1"/>
  <c r="BA88" i="1"/>
  <c r="AZ84" i="1"/>
  <c r="BA84" i="1"/>
  <c r="AZ69" i="1"/>
  <c r="BA69" i="1"/>
  <c r="AZ91" i="1"/>
  <c r="BA91" i="1"/>
  <c r="AZ87" i="1"/>
  <c r="BA87" i="1"/>
  <c r="AZ83" i="1"/>
  <c r="BA83" i="1"/>
  <c r="AZ77" i="1"/>
  <c r="BA77" i="1"/>
  <c r="AZ73" i="1"/>
  <c r="BA73" i="1"/>
  <c r="AZ65" i="1"/>
  <c r="BA65" i="1"/>
  <c r="AR59" i="1"/>
  <c r="AS59" i="1" s="1"/>
  <c r="AV59" i="1" s="1"/>
  <c r="F59" i="1" s="1"/>
  <c r="AY59" i="1" s="1"/>
  <c r="G59" i="1" s="1"/>
  <c r="I59" i="1"/>
  <c r="BB53" i="1"/>
  <c r="BD53" i="1" s="1"/>
  <c r="BB49" i="1"/>
  <c r="BD49" i="1" s="1"/>
  <c r="BB37" i="1"/>
  <c r="BD37" i="1" s="1"/>
  <c r="BB58" i="1"/>
  <c r="BD58" i="1" s="1"/>
  <c r="AZ33" i="1"/>
  <c r="BA33" i="1"/>
  <c r="AZ31" i="1"/>
  <c r="BA31" i="1"/>
  <c r="AZ24" i="1"/>
  <c r="BA24" i="1"/>
  <c r="AZ22" i="1"/>
  <c r="BA22" i="1"/>
  <c r="BB47" i="1"/>
  <c r="BD47" i="1" s="1"/>
  <c r="BB41" i="1"/>
  <c r="BD41" i="1" s="1"/>
  <c r="AS11" i="1" l="1"/>
  <c r="AY17" i="1"/>
  <c r="G17" i="1" s="1"/>
  <c r="BB17" i="1"/>
  <c r="BD17" i="1" s="1"/>
  <c r="AR63" i="1"/>
  <c r="CW77" i="1"/>
  <c r="I63" i="1"/>
  <c r="BO77" i="1" s="1"/>
  <c r="AQ12" i="1"/>
  <c r="BP25" i="1"/>
  <c r="AQ29" i="1"/>
  <c r="BP43" i="1"/>
  <c r="BA15" i="1"/>
  <c r="AZ15" i="1"/>
  <c r="CW94" i="1"/>
  <c r="I80" i="1"/>
  <c r="BO94" i="1" s="1"/>
  <c r="AR80" i="1"/>
  <c r="BB59" i="1"/>
  <c r="BD59" i="1" s="1"/>
  <c r="CW60" i="1"/>
  <c r="I46" i="1"/>
  <c r="BO60" i="1" s="1"/>
  <c r="AR46" i="1"/>
  <c r="AZ59" i="1"/>
  <c r="BA59" i="1"/>
  <c r="CW43" i="1" l="1"/>
  <c r="I29" i="1"/>
  <c r="BO43" i="1" s="1"/>
  <c r="AR29" i="1"/>
  <c r="AZ17" i="1"/>
  <c r="BA17" i="1"/>
  <c r="AS80" i="1"/>
  <c r="CX94" i="1"/>
  <c r="AS63" i="1"/>
  <c r="CX77" i="1"/>
  <c r="AS46" i="1"/>
  <c r="CX60" i="1"/>
  <c r="I12" i="1"/>
  <c r="BO25" i="1" s="1"/>
  <c r="AR12" i="1"/>
  <c r="CW25" i="1"/>
  <c r="AV11" i="1"/>
  <c r="AV80" i="1" l="1"/>
  <c r="CY94" i="1"/>
  <c r="AV63" i="1"/>
  <c r="CY77" i="1"/>
  <c r="F11" i="1"/>
  <c r="AS12" i="1"/>
  <c r="CX25" i="1"/>
  <c r="AS29" i="1"/>
  <c r="CX43" i="1"/>
  <c r="AV46" i="1"/>
  <c r="CY60" i="1"/>
  <c r="F46" i="1" l="1"/>
  <c r="DB60" i="1"/>
  <c r="AV12" i="1"/>
  <c r="CY25" i="1"/>
  <c r="F63" i="1"/>
  <c r="DB77" i="1"/>
  <c r="AV29" i="1"/>
  <c r="CY43" i="1"/>
  <c r="AY11" i="1"/>
  <c r="BB11" i="1"/>
  <c r="F80" i="1"/>
  <c r="DB94" i="1"/>
  <c r="F29" i="1" l="1"/>
  <c r="DB43" i="1"/>
  <c r="BD11" i="1"/>
  <c r="AY63" i="1"/>
  <c r="BL77" i="1"/>
  <c r="BB63" i="1"/>
  <c r="F12" i="1"/>
  <c r="DB25" i="1"/>
  <c r="AY80" i="1"/>
  <c r="BL94" i="1"/>
  <c r="BB80" i="1"/>
  <c r="G11" i="1"/>
  <c r="AY46" i="1"/>
  <c r="BL60" i="1"/>
  <c r="BB46" i="1"/>
  <c r="BD46" i="1" l="1"/>
  <c r="DJ60" i="1" s="1"/>
  <c r="DH60" i="1"/>
  <c r="AZ11" i="1"/>
  <c r="BA11" i="1"/>
  <c r="BD63" i="1"/>
  <c r="DJ77" i="1" s="1"/>
  <c r="DH77" i="1"/>
  <c r="G46" i="1"/>
  <c r="DE60" i="1"/>
  <c r="DE77" i="1"/>
  <c r="G63" i="1"/>
  <c r="BD80" i="1"/>
  <c r="DJ94" i="1" s="1"/>
  <c r="DH94" i="1"/>
  <c r="G80" i="1"/>
  <c r="DE94" i="1"/>
  <c r="AY12" i="1"/>
  <c r="BB12" i="1"/>
  <c r="BL25" i="1"/>
  <c r="AY29" i="1"/>
  <c r="BL43" i="1"/>
  <c r="BB29" i="1"/>
  <c r="DE43" i="1" l="1"/>
  <c r="G29" i="1"/>
  <c r="BM77" i="1"/>
  <c r="AZ63" i="1"/>
  <c r="DF77" i="1" s="1"/>
  <c r="BA63" i="1"/>
  <c r="DG77" i="1" s="1"/>
  <c r="BD12" i="1"/>
  <c r="DJ25" i="1" s="1"/>
  <c r="DH25" i="1"/>
  <c r="BM60" i="1"/>
  <c r="AZ46" i="1"/>
  <c r="DF60" i="1" s="1"/>
  <c r="BA46" i="1"/>
  <c r="DG60" i="1" s="1"/>
  <c r="BM94" i="1"/>
  <c r="AZ80" i="1"/>
  <c r="DF94" i="1" s="1"/>
  <c r="BA80" i="1"/>
  <c r="DG94" i="1" s="1"/>
  <c r="BD29" i="1"/>
  <c r="DJ43" i="1" s="1"/>
  <c r="DH43" i="1"/>
  <c r="G12" i="1"/>
  <c r="DE25" i="1"/>
  <c r="BA12" i="1" l="1"/>
  <c r="DG25" i="1" s="1"/>
  <c r="AZ12" i="1"/>
  <c r="DF25" i="1" s="1"/>
  <c r="BM25" i="1"/>
  <c r="BM43" i="1"/>
  <c r="AZ29" i="1"/>
  <c r="DF43" i="1" s="1"/>
  <c r="BA29" i="1"/>
  <c r="DG43" i="1" s="1"/>
</calcChain>
</file>

<file path=xl/sharedStrings.xml><?xml version="1.0" encoding="utf-8"?>
<sst xmlns="http://schemas.openxmlformats.org/spreadsheetml/2006/main" count="332" uniqueCount="119">
  <si>
    <t>OPEN 6.2.4</t>
  </si>
  <si>
    <t>Sun Jun 28 2015 15:57:48</t>
  </si>
  <si>
    <t>Unit=</t>
  </si>
  <si>
    <t>PSC-3840</t>
  </si>
  <si>
    <t>LightSource=</t>
  </si>
  <si>
    <t>6400-02 or -02B LED Source</t>
  </si>
  <si>
    <t>A/D AvgTime=</t>
  </si>
  <si>
    <t>Config=</t>
  </si>
  <si>
    <t>/User/Configs/UserPrefs/2x3 LED.xml</t>
  </si>
  <si>
    <t>Remark=</t>
  </si>
  <si>
    <t/>
  </si>
  <si>
    <t>Obs</t>
  </si>
  <si>
    <t>HHMMSS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</si>
  <si>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</si>
  <si>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</si>
  <si>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</si>
  <si>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</si>
  <si>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</si>
  <si>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</si>
  <si>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</si>
  <si>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</si>
  <si>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</si>
  <si>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</si>
  <si>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</si>
  <si>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</si>
  <si>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</si>
  <si>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</si>
  <si>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</si>
  <si>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</si>
  <si>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</si>
  <si>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</si>
  <si>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</si>
  <si>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</si>
  <si>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</si>
  <si>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</si>
  <si>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</si>
  <si>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</si>
  <si>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</si>
  <si>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</si>
  <si>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</si>
  <si>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</si>
  <si>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</si>
  <si>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</si>
  <si>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</si>
  <si>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</si>
  <si>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</si>
  <si>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</si>
  <si>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</si>
  <si>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</si>
  <si>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</si>
  <si>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</si>
  <si>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</si>
  <si>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</si>
  <si>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</si>
  <si>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</si>
  <si>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</si>
  <si>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</si>
  <si>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</si>
  <si>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</si>
  <si>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</si>
  <si>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</si>
  <si>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</si>
  <si>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</si>
  <si>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</si>
  <si>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</si>
  <si>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</si>
  <si>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</si>
  <si>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</si>
  <si>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</si>
  <si>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>15:57:59</t>
  </si>
  <si>
    <t>15:58:00</t>
  </si>
  <si>
    <t>15:58:01</t>
  </si>
  <si>
    <t>15:58:02</t>
  </si>
  <si>
    <t>15:58:03</t>
  </si>
  <si>
    <t>15:58:04</t>
  </si>
  <si>
    <t>15:58:05</t>
  </si>
  <si>
    <t>15:58:06</t>
  </si>
  <si>
    <t xml:space="preserve">"15:58:19 Coolers: Tblock -&gt; 12.00 C"
</t>
  </si>
  <si>
    <t xml:space="preserve">"16:00:19 Flow: Fixed -&gt; 500 umol/s"
</t>
  </si>
  <si>
    <t xml:space="preserve">"16:03:04 Flow: Fixed -&gt; 500 umol/s"
</t>
  </si>
  <si>
    <t>16:03:24</t>
  </si>
  <si>
    <t>16:03:25</t>
  </si>
  <si>
    <t>16:03:26</t>
  </si>
  <si>
    <t>16:03:27</t>
  </si>
  <si>
    <t>16:03:28</t>
  </si>
  <si>
    <t>16:03:29</t>
  </si>
  <si>
    <t>16:03:30</t>
  </si>
  <si>
    <t>16:03:31</t>
  </si>
  <si>
    <t xml:space="preserve">"16:03:44 Coolers: Tblock -&gt; 17.00 C"
</t>
  </si>
  <si>
    <t xml:space="preserve">"16:06:15 Flow: Fixed -&gt; 500 umol/s"
</t>
  </si>
  <si>
    <t>16:07:19</t>
  </si>
  <si>
    <t>16:07:20</t>
  </si>
  <si>
    <t>16:07:21</t>
  </si>
  <si>
    <t>16:07:22</t>
  </si>
  <si>
    <t>16:07:23</t>
  </si>
  <si>
    <t>16:07:24</t>
  </si>
  <si>
    <t>16:07:25</t>
  </si>
  <si>
    <t>16:07:26</t>
  </si>
  <si>
    <t>16:07:27</t>
  </si>
  <si>
    <t xml:space="preserve">"16:07:42 Coolers: Tblock -&gt; 22.00 C"
</t>
  </si>
  <si>
    <t xml:space="preserve">"16:10:28 Flow: Fixed -&gt; 500 umol/s"
</t>
  </si>
  <si>
    <t>16:10:57</t>
  </si>
  <si>
    <t>16:10:58</t>
  </si>
  <si>
    <t>16:10:59</t>
  </si>
  <si>
    <t>16:11:00</t>
  </si>
  <si>
    <t>16:11:01</t>
  </si>
  <si>
    <t>16:11:02</t>
  </si>
  <si>
    <t>16:11:03</t>
  </si>
  <si>
    <t>16:11:05</t>
  </si>
  <si>
    <t xml:space="preserve">"16:11:22 Coolers: Tblock -&gt; 27.00 C"
</t>
  </si>
  <si>
    <t xml:space="preserve">"16:13:38 Flow: Fixed -&gt; 500 umol/s"
</t>
  </si>
  <si>
    <t>16:14:39</t>
  </si>
  <si>
    <t>16:14:40</t>
  </si>
  <si>
    <t>16:14:41</t>
  </si>
  <si>
    <t>16:14:42</t>
  </si>
  <si>
    <t>16:14:43</t>
  </si>
  <si>
    <t>16:14:44</t>
  </si>
  <si>
    <t>16:14:45</t>
  </si>
  <si>
    <t>16:14:46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</si>
</sst>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0" fillId="3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94"/>
  <sheetViews>
    <sheetView tabSelected="1" workbookViewId="0">
      <selection activeCell="K1" sqref="K1:K1048576"/>
    </sheetView>
  </sheetViews>
  <sheetFormatPr defaultRowHeight="15" x14ac:dyDescent="0.25"/>
  <sheetData>
    <row r="1" spans="1:114" x14ac:dyDescent="0.25">
      <c r="A1" s="1" t="s">
        <v>0</v>
      </c>
    </row>
    <row r="2" spans="1:114" x14ac:dyDescent="0.25">
      <c r="A2" s="1" t="s">
        <v>1</v>
      </c>
    </row>
    <row r="3" spans="1:114" x14ac:dyDescent="0.25">
      <c r="A3" s="1" t="s">
        <v>2</v>
      </c>
      <c r="B3" s="1" t="s">
        <v>3</v>
      </c>
    </row>
    <row r="4" spans="1:114" x14ac:dyDescent="0.25">
      <c r="A4" s="1" t="s">
        <v>4</v>
      </c>
      <c r="B4" s="1" t="s">
        <v>5</v>
      </c>
      <c r="C4" s="1">
        <v>1</v>
      </c>
      <c r="D4" s="1">
        <v>0.15999999642372131</v>
      </c>
    </row>
    <row r="5" spans="1:114" x14ac:dyDescent="0.25">
      <c r="A5" s="1" t="s">
        <v>6</v>
      </c>
      <c r="B5" s="1">
        <v>4</v>
      </c>
    </row>
    <row r="6" spans="1:114" x14ac:dyDescent="0.25">
      <c r="A6" s="1" t="s">
        <v>7</v>
      </c>
      <c r="B6" s="1" t="s">
        <v>8</v>
      </c>
    </row>
    <row r="7" spans="1:114" x14ac:dyDescent="0.25">
      <c r="A7" s="1" t="s">
        <v>9</v>
      </c>
      <c r="B7" s="1" t="s">
        <v>10</v>
      </c>
    </row>
    <row r="9" spans="1:114" x14ac:dyDescent="0.25">
      <c r="A9" s="1" t="s">
        <v>11</v>
      </c>
      <c r="B9" s="1" t="s">
        <v>12</v>
      </c>
      <c r="C9" s="1" t="s">
        <v>13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J9" s="1" t="s">
        <v>20</v>
      </c>
      <c r="K9" s="1" t="s">
        <v>21</v>
      </c>
      <c r="L9" s="1" t="s">
        <v>22</v>
      </c>
      <c r="M9" s="1" t="s">
        <v>23</v>
      </c>
      <c r="N9" s="1" t="s">
        <v>24</v>
      </c>
      <c r="O9" s="1" t="s">
        <v>25</v>
      </c>
      <c r="P9" s="1" t="s">
        <v>26</v>
      </c>
      <c r="Q9" s="1" t="s">
        <v>27</v>
      </c>
      <c r="R9" s="1" t="s">
        <v>28</v>
      </c>
      <c r="S9" s="1" t="s">
        <v>29</v>
      </c>
      <c r="T9" s="1" t="s">
        <v>30</v>
      </c>
      <c r="U9" s="1" t="s">
        <v>31</v>
      </c>
      <c r="V9" s="1" t="s">
        <v>32</v>
      </c>
      <c r="W9" s="1" t="s">
        <v>33</v>
      </c>
      <c r="X9" s="1" t="s">
        <v>34</v>
      </c>
      <c r="Y9" s="1" t="s">
        <v>35</v>
      </c>
      <c r="Z9" s="1" t="s">
        <v>36</v>
      </c>
      <c r="AA9" s="1" t="s">
        <v>37</v>
      </c>
      <c r="AB9" s="1" t="s">
        <v>38</v>
      </c>
      <c r="AC9" s="1" t="s">
        <v>39</v>
      </c>
      <c r="AD9" s="1" t="s">
        <v>40</v>
      </c>
      <c r="AE9" s="1" t="s">
        <v>41</v>
      </c>
      <c r="AF9" s="1" t="s">
        <v>42</v>
      </c>
      <c r="AG9" s="1" t="s">
        <v>43</v>
      </c>
      <c r="AH9" s="1" t="s">
        <v>44</v>
      </c>
      <c r="AI9" s="1" t="s">
        <v>45</v>
      </c>
      <c r="AJ9" s="1" t="s">
        <v>46</v>
      </c>
      <c r="AK9" s="1" t="s">
        <v>47</v>
      </c>
      <c r="AL9" s="1" t="s">
        <v>48</v>
      </c>
      <c r="AM9" s="1" t="s">
        <v>49</v>
      </c>
      <c r="AN9" s="1" t="s">
        <v>50</v>
      </c>
      <c r="AO9" s="1" t="s">
        <v>51</v>
      </c>
      <c r="AP9" s="1" t="s">
        <v>52</v>
      </c>
      <c r="AQ9" s="1" t="s">
        <v>53</v>
      </c>
      <c r="AR9" s="1" t="s">
        <v>54</v>
      </c>
      <c r="AS9" s="1" t="s">
        <v>55</v>
      </c>
      <c r="AT9" s="1" t="s">
        <v>56</v>
      </c>
      <c r="AU9" s="1" t="s">
        <v>57</v>
      </c>
      <c r="AV9" s="1" t="s">
        <v>58</v>
      </c>
      <c r="AW9" s="1" t="s">
        <v>59</v>
      </c>
      <c r="AX9" s="1" t="s">
        <v>60</v>
      </c>
      <c r="AY9" s="1" t="s">
        <v>61</v>
      </c>
      <c r="AZ9" s="1" t="s">
        <v>62</v>
      </c>
      <c r="BA9" s="1" t="s">
        <v>63</v>
      </c>
      <c r="BB9" s="1" t="s">
        <v>64</v>
      </c>
      <c r="BC9" s="1" t="s">
        <v>65</v>
      </c>
      <c r="BD9" s="1" t="s">
        <v>66</v>
      </c>
      <c r="BE9" s="2" t="s">
        <v>15</v>
      </c>
      <c r="BF9" s="2" t="s">
        <v>25</v>
      </c>
      <c r="BG9" s="2" t="s">
        <v>26</v>
      </c>
      <c r="BH9" s="3" t="s">
        <v>12</v>
      </c>
      <c r="BI9" s="3" t="s">
        <v>13</v>
      </c>
      <c r="BJ9" s="3" t="s">
        <v>14</v>
      </c>
      <c r="BK9" s="3" t="s">
        <v>15</v>
      </c>
      <c r="BL9" s="3" t="s">
        <v>16</v>
      </c>
      <c r="BM9" s="3" t="s">
        <v>17</v>
      </c>
      <c r="BN9" s="3" t="s">
        <v>18</v>
      </c>
      <c r="BO9" s="3" t="s">
        <v>19</v>
      </c>
      <c r="BP9" s="3" t="s">
        <v>20</v>
      </c>
      <c r="BQ9" s="3" t="s">
        <v>21</v>
      </c>
      <c r="BR9" s="3" t="s">
        <v>22</v>
      </c>
      <c r="BS9" s="3" t="s">
        <v>23</v>
      </c>
      <c r="BT9" s="3" t="s">
        <v>24</v>
      </c>
      <c r="BU9" s="3" t="s">
        <v>25</v>
      </c>
      <c r="BV9" s="3" t="s">
        <v>26</v>
      </c>
      <c r="BW9" s="3" t="s">
        <v>27</v>
      </c>
      <c r="BX9" s="3" t="s">
        <v>28</v>
      </c>
      <c r="BY9" s="3" t="s">
        <v>29</v>
      </c>
      <c r="BZ9" s="3" t="s">
        <v>30</v>
      </c>
      <c r="CA9" s="3" t="s">
        <v>31</v>
      </c>
      <c r="CB9" s="3" t="s">
        <v>32</v>
      </c>
      <c r="CC9" s="3" t="s">
        <v>33</v>
      </c>
      <c r="CD9" s="3" t="s">
        <v>34</v>
      </c>
      <c r="CE9" s="3" t="s">
        <v>35</v>
      </c>
      <c r="CF9" s="3" t="s">
        <v>36</v>
      </c>
      <c r="CG9" s="3" t="s">
        <v>37</v>
      </c>
      <c r="CH9" s="3" t="s">
        <v>38</v>
      </c>
      <c r="CI9" s="3" t="s">
        <v>39</v>
      </c>
      <c r="CJ9" s="3" t="s">
        <v>40</v>
      </c>
      <c r="CK9" s="3" t="s">
        <v>41</v>
      </c>
      <c r="CL9" s="3" t="s">
        <v>42</v>
      </c>
      <c r="CM9" s="3" t="s">
        <v>43</v>
      </c>
      <c r="CN9" s="3" t="s">
        <v>44</v>
      </c>
      <c r="CO9" s="3" t="s">
        <v>45</v>
      </c>
      <c r="CP9" s="3" t="s">
        <v>46</v>
      </c>
      <c r="CQ9" s="3" t="s">
        <v>47</v>
      </c>
      <c r="CR9" s="3" t="s">
        <v>48</v>
      </c>
      <c r="CS9" s="3" t="s">
        <v>49</v>
      </c>
      <c r="CT9" s="3" t="s">
        <v>50</v>
      </c>
      <c r="CU9" s="3" t="s">
        <v>51</v>
      </c>
      <c r="CV9" s="3" t="s">
        <v>52</v>
      </c>
      <c r="CW9" s="3" t="s">
        <v>53</v>
      </c>
      <c r="CX9" s="3" t="s">
        <v>54</v>
      </c>
      <c r="CY9" s="3" t="s">
        <v>55</v>
      </c>
      <c r="CZ9" s="3" t="s">
        <v>56</v>
      </c>
      <c r="DA9" s="3" t="s">
        <v>57</v>
      </c>
      <c r="DB9" s="3" t="s">
        <v>58</v>
      </c>
      <c r="DC9" s="3" t="s">
        <v>59</v>
      </c>
      <c r="DD9" s="3" t="s">
        <v>60</v>
      </c>
      <c r="DE9" s="3" t="s">
        <v>61</v>
      </c>
      <c r="DF9" s="3" t="s">
        <v>62</v>
      </c>
      <c r="DG9" s="3" t="s">
        <v>63</v>
      </c>
      <c r="DH9" s="3" t="s">
        <v>64</v>
      </c>
      <c r="DI9" s="3" t="s">
        <v>65</v>
      </c>
      <c r="DJ9" s="3" t="s">
        <v>66</v>
      </c>
    </row>
    <row r="10" spans="1:114" x14ac:dyDescent="0.25">
      <c r="A10" s="1" t="s">
        <v>67</v>
      </c>
      <c r="B10" s="1" t="s">
        <v>67</v>
      </c>
      <c r="C10" s="1" t="s">
        <v>67</v>
      </c>
      <c r="D10" s="1" t="s">
        <v>67</v>
      </c>
      <c r="E10" s="1" t="s">
        <v>68</v>
      </c>
      <c r="F10" s="1" t="s">
        <v>68</v>
      </c>
      <c r="G10" s="1" t="s">
        <v>68</v>
      </c>
      <c r="H10" s="1" t="s">
        <v>68</v>
      </c>
      <c r="I10" s="1" t="s">
        <v>68</v>
      </c>
      <c r="J10" s="1" t="s">
        <v>68</v>
      </c>
      <c r="K10" s="1" t="s">
        <v>67</v>
      </c>
      <c r="L10" s="1" t="s">
        <v>68</v>
      </c>
      <c r="M10" s="1" t="s">
        <v>67</v>
      </c>
      <c r="N10" s="1" t="s">
        <v>68</v>
      </c>
      <c r="O10" s="1" t="s">
        <v>67</v>
      </c>
      <c r="P10" s="1" t="s">
        <v>67</v>
      </c>
      <c r="Q10" s="1" t="s">
        <v>67</v>
      </c>
      <c r="R10" s="1" t="s">
        <v>67</v>
      </c>
      <c r="S10" s="1" t="s">
        <v>67</v>
      </c>
      <c r="T10" s="1" t="s">
        <v>67</v>
      </c>
      <c r="U10" s="1" t="s">
        <v>67</v>
      </c>
      <c r="V10" s="1" t="s">
        <v>67</v>
      </c>
      <c r="W10" s="1" t="s">
        <v>67</v>
      </c>
      <c r="X10" s="1" t="s">
        <v>67</v>
      </c>
      <c r="Y10" s="1" t="s">
        <v>67</v>
      </c>
      <c r="Z10" s="1" t="s">
        <v>67</v>
      </c>
      <c r="AA10" s="1" t="s">
        <v>67</v>
      </c>
      <c r="AB10" s="1" t="s">
        <v>67</v>
      </c>
      <c r="AC10" s="1" t="s">
        <v>67</v>
      </c>
      <c r="AD10" s="1" t="s">
        <v>67</v>
      </c>
      <c r="AE10" s="1" t="s">
        <v>67</v>
      </c>
      <c r="AF10" s="1" t="s">
        <v>67</v>
      </c>
      <c r="AG10" s="1" t="s">
        <v>67</v>
      </c>
      <c r="AH10" s="1" t="s">
        <v>67</v>
      </c>
      <c r="AI10" s="1" t="s">
        <v>67</v>
      </c>
      <c r="AJ10" s="1" t="s">
        <v>67</v>
      </c>
      <c r="AK10" s="1" t="s">
        <v>68</v>
      </c>
      <c r="AL10" s="1" t="s">
        <v>68</v>
      </c>
      <c r="AM10" s="1" t="s">
        <v>68</v>
      </c>
      <c r="AN10" s="1" t="s">
        <v>68</v>
      </c>
      <c r="AO10" s="1" t="s">
        <v>68</v>
      </c>
      <c r="AP10" s="1" t="s">
        <v>68</v>
      </c>
      <c r="AQ10" s="1" t="s">
        <v>68</v>
      </c>
      <c r="AR10" s="1" t="s">
        <v>68</v>
      </c>
      <c r="AS10" s="1" t="s">
        <v>68</v>
      </c>
      <c r="AT10" s="1" t="s">
        <v>68</v>
      </c>
      <c r="AU10" s="1" t="s">
        <v>68</v>
      </c>
      <c r="AV10" s="1" t="s">
        <v>68</v>
      </c>
      <c r="AW10" s="1" t="s">
        <v>68</v>
      </c>
      <c r="AX10" s="1" t="s">
        <v>68</v>
      </c>
      <c r="AY10" s="1" t="s">
        <v>68</v>
      </c>
      <c r="AZ10" s="1" t="s">
        <v>68</v>
      </c>
      <c r="BA10" s="1" t="s">
        <v>68</v>
      </c>
      <c r="BB10" s="1" t="s">
        <v>68</v>
      </c>
      <c r="BC10" s="1" t="s">
        <v>68</v>
      </c>
      <c r="BD10" s="1" t="s">
        <v>68</v>
      </c>
      <c r="BE10" s="2" t="s">
        <v>68</v>
      </c>
      <c r="BF10" s="2" t="s">
        <v>67</v>
      </c>
      <c r="BG10" s="2" t="s">
        <v>67</v>
      </c>
      <c r="BH10" s="3" t="s">
        <v>67</v>
      </c>
      <c r="BI10" s="3" t="s">
        <v>67</v>
      </c>
      <c r="BJ10" s="3" t="s">
        <v>67</v>
      </c>
      <c r="BK10" s="3" t="s">
        <v>68</v>
      </c>
      <c r="BL10" s="3" t="s">
        <v>68</v>
      </c>
      <c r="BM10" s="3" t="s">
        <v>68</v>
      </c>
      <c r="BN10" s="3" t="s">
        <v>68</v>
      </c>
      <c r="BO10" s="3" t="s">
        <v>68</v>
      </c>
      <c r="BP10" s="3" t="s">
        <v>68</v>
      </c>
      <c r="BQ10" s="3" t="s">
        <v>67</v>
      </c>
      <c r="BR10" s="3" t="s">
        <v>68</v>
      </c>
      <c r="BS10" s="3" t="s">
        <v>67</v>
      </c>
      <c r="BT10" s="3" t="s">
        <v>68</v>
      </c>
      <c r="BU10" s="3" t="s">
        <v>67</v>
      </c>
      <c r="BV10" s="3" t="s">
        <v>67</v>
      </c>
      <c r="BW10" s="3" t="s">
        <v>67</v>
      </c>
      <c r="BX10" s="3" t="s">
        <v>67</v>
      </c>
      <c r="BY10" s="3" t="s">
        <v>67</v>
      </c>
      <c r="BZ10" s="3" t="s">
        <v>67</v>
      </c>
      <c r="CA10" s="3" t="s">
        <v>67</v>
      </c>
      <c r="CB10" s="3" t="s">
        <v>67</v>
      </c>
      <c r="CC10" s="3" t="s">
        <v>67</v>
      </c>
      <c r="CD10" s="3" t="s">
        <v>67</v>
      </c>
      <c r="CE10" s="3" t="s">
        <v>67</v>
      </c>
      <c r="CF10" s="3" t="s">
        <v>67</v>
      </c>
      <c r="CG10" s="3" t="s">
        <v>67</v>
      </c>
      <c r="CH10" s="3" t="s">
        <v>67</v>
      </c>
      <c r="CI10" s="3" t="s">
        <v>67</v>
      </c>
      <c r="CJ10" s="3" t="s">
        <v>67</v>
      </c>
      <c r="CK10" s="3" t="s">
        <v>67</v>
      </c>
      <c r="CL10" s="3" t="s">
        <v>67</v>
      </c>
      <c r="CM10" s="3" t="s">
        <v>67</v>
      </c>
      <c r="CN10" s="3" t="s">
        <v>67</v>
      </c>
      <c r="CO10" s="3" t="s">
        <v>67</v>
      </c>
      <c r="CP10" s="3" t="s">
        <v>67</v>
      </c>
      <c r="CQ10" s="3" t="s">
        <v>68</v>
      </c>
      <c r="CR10" s="3" t="s">
        <v>68</v>
      </c>
      <c r="CS10" s="3" t="s">
        <v>68</v>
      </c>
      <c r="CT10" s="3" t="s">
        <v>68</v>
      </c>
      <c r="CU10" s="3" t="s">
        <v>68</v>
      </c>
      <c r="CV10" s="3" t="s">
        <v>68</v>
      </c>
      <c r="CW10" s="3" t="s">
        <v>68</v>
      </c>
      <c r="CX10" s="3" t="s">
        <v>68</v>
      </c>
      <c r="CY10" s="3" t="s">
        <v>68</v>
      </c>
      <c r="CZ10" s="3" t="s">
        <v>68</v>
      </c>
      <c r="DA10" s="3" t="s">
        <v>68</v>
      </c>
      <c r="DB10" s="3" t="s">
        <v>68</v>
      </c>
      <c r="DC10" s="3" t="s">
        <v>68</v>
      </c>
      <c r="DD10" s="3" t="s">
        <v>68</v>
      </c>
      <c r="DE10" s="3" t="s">
        <v>68</v>
      </c>
      <c r="DF10" s="3" t="s">
        <v>68</v>
      </c>
      <c r="DG10" s="3" t="s">
        <v>68</v>
      </c>
      <c r="DH10" s="3" t="s">
        <v>68</v>
      </c>
      <c r="DI10" s="3" t="s">
        <v>68</v>
      </c>
      <c r="DJ10" s="3" t="s">
        <v>68</v>
      </c>
    </row>
    <row r="11" spans="1:114" x14ac:dyDescent="0.25">
      <c r="A11" s="1">
        <v>1</v>
      </c>
      <c r="B11" s="1" t="s">
        <v>69</v>
      </c>
      <c r="C11" s="1">
        <v>15.999999642372131</v>
      </c>
      <c r="D11" s="1">
        <v>0</v>
      </c>
      <c r="E11">
        <f t="shared" ref="E11:E25" si="0">(R11-S11*(1000-T11)/(1000-U11))*AK11</f>
        <v>21.675060952684383</v>
      </c>
      <c r="F11">
        <f t="shared" ref="F11:F25" si="1">IF(AV11&lt;&gt;0,1/(1/AV11-1/N11),0)</f>
        <v>0.4308830121472278</v>
      </c>
      <c r="G11">
        <f t="shared" ref="G11:G25" si="2">((AY11-AL11/2)*S11-E11)/(AY11+AL11/2)</f>
        <v>297.21860107725701</v>
      </c>
      <c r="H11">
        <f t="shared" ref="H11:H25" si="3">AL11*1000</f>
        <v>6.9590367647364246</v>
      </c>
      <c r="I11">
        <f t="shared" ref="I11:I25" si="4">(AQ11-AW11)</f>
        <v>1.2136970894603789</v>
      </c>
      <c r="J11">
        <f t="shared" ref="J11:J25" si="5">(P11+AP11*D11)</f>
        <v>14.416250228881836</v>
      </c>
      <c r="K11" s="1">
        <v>1.171950885</v>
      </c>
      <c r="L11">
        <f t="shared" ref="L11:L25" si="6">(K11*AE11+AF11)</f>
        <v>2.4800717915657908</v>
      </c>
      <c r="M11" s="1">
        <v>1</v>
      </c>
      <c r="N11">
        <f t="shared" ref="N11:N25" si="7">L11*(M11+1)*(M11+1)/(M11*M11+1)</f>
        <v>4.9601435831315817</v>
      </c>
      <c r="O11" s="1">
        <v>10.223736763000488</v>
      </c>
      <c r="P11" s="1">
        <v>14.416250228881836</v>
      </c>
      <c r="Q11" s="1">
        <v>7.6846532821655273</v>
      </c>
      <c r="R11" s="1">
        <v>398.99899291992187</v>
      </c>
      <c r="S11" s="1">
        <v>393.27655029296875</v>
      </c>
      <c r="T11" s="1">
        <v>4.5686612129211426</v>
      </c>
      <c r="U11" s="1">
        <v>6.1898465156555176</v>
      </c>
      <c r="V11" s="1">
        <v>25.629318237304688</v>
      </c>
      <c r="W11" s="1">
        <v>34.723857879638672</v>
      </c>
      <c r="X11" s="1">
        <v>499.95315551757813</v>
      </c>
      <c r="Y11" s="1">
        <v>1500.726318359375</v>
      </c>
      <c r="Z11" s="1">
        <v>95.672889709472656</v>
      </c>
      <c r="AA11" s="1">
        <v>70.183494567871094</v>
      </c>
      <c r="AB11" s="1">
        <v>-2.7783188819885254</v>
      </c>
      <c r="AC11" s="1">
        <v>0.28978338837623596</v>
      </c>
      <c r="AD11" s="1">
        <v>0.66666668653488159</v>
      </c>
      <c r="AE11" s="1">
        <v>-0.21956524252891541</v>
      </c>
      <c r="AF11" s="1">
        <v>2.737391471862793</v>
      </c>
      <c r="AG11" s="1">
        <v>1</v>
      </c>
      <c r="AH11" s="1">
        <v>0</v>
      </c>
      <c r="AI11" s="1">
        <v>0.15999999642372131</v>
      </c>
      <c r="AJ11" s="1">
        <v>111115</v>
      </c>
      <c r="AK11">
        <f t="shared" ref="AK11:AK25" si="8">X11*0.000001/(K11*0.0001)</f>
        <v>4.2659906820035216</v>
      </c>
      <c r="AL11">
        <f t="shared" ref="AL11:AL25" si="9">(U11-T11)/(1000-U11)*AK11</f>
        <v>6.9590367647364244E-3</v>
      </c>
      <c r="AM11">
        <f t="shared" ref="AM11:AM25" si="10">(P11+273.15)</f>
        <v>287.56625022888181</v>
      </c>
      <c r="AN11">
        <f t="shared" ref="AN11:AN25" si="11">(O11+273.15)</f>
        <v>283.37373676300047</v>
      </c>
      <c r="AO11">
        <f t="shared" ref="AO11:AO25" si="12">(Y11*AG11+Z11*AH11)*AI11</f>
        <v>240.11620557048445</v>
      </c>
      <c r="AP11">
        <f t="shared" ref="AP11:AP25" si="13">((AO11+0.00000010773*(AN11^4-AM11^4))-AL11*44100)/(L11*51.4+0.00000043092*AM11^3)</f>
        <v>-0.7900561762194096</v>
      </c>
      <c r="AQ11">
        <f t="shared" ref="AQ11:AQ25" si="14">0.61365*EXP(17.502*J11/(240.97+J11))</f>
        <v>1.6481221487678437</v>
      </c>
      <c r="AR11">
        <f t="shared" ref="AR11:AR25" si="15">AQ11*1000/AA11</f>
        <v>23.483044822939444</v>
      </c>
      <c r="AS11">
        <f t="shared" ref="AS11:AS25" si="16">(AR11-U11)</f>
        <v>17.293198307283927</v>
      </c>
      <c r="AT11">
        <f t="shared" ref="AT11:AT25" si="17">IF(D11,P11,(O11+P11)/2)</f>
        <v>12.319993495941162</v>
      </c>
      <c r="AU11">
        <f t="shared" ref="AU11:AU25" si="18">0.61365*EXP(17.502*AT11/(240.97+AT11))</f>
        <v>1.4375848780894682</v>
      </c>
      <c r="AV11">
        <f t="shared" ref="AV11:AV25" si="19">IF(AS11&lt;&gt;0,(1000-(AR11+U11)/2)/AS11*AL11,0)</f>
        <v>0.39644427086562106</v>
      </c>
      <c r="AW11">
        <f t="shared" ref="AW11:AW25" si="20">U11*AA11/1000</f>
        <v>0.43442505930746483</v>
      </c>
      <c r="AX11">
        <f t="shared" ref="AX11:AX25" si="21">(AU11-AW11)</f>
        <v>1.0031598187820034</v>
      </c>
      <c r="AY11">
        <f t="shared" ref="AY11:AY25" si="22">1/(1.6/F11+1.37/N11)</f>
        <v>0.25065756370400349</v>
      </c>
      <c r="AZ11">
        <f t="shared" ref="AZ11:AZ25" si="23">G11*AA11*0.001</f>
        <v>20.859840074175914</v>
      </c>
      <c r="BA11">
        <f t="shared" ref="BA11:BA25" si="24">G11/S11</f>
        <v>0.75574961399515428</v>
      </c>
      <c r="BB11">
        <f t="shared" ref="BB11:BB25" si="25">(1-AL11*AA11/AQ11/F11)*100</f>
        <v>31.224247357943945</v>
      </c>
      <c r="BC11">
        <f t="shared" ref="BC11:BC25" si="26">(S11-E11/(N11/1.35))</f>
        <v>387.37725891244588</v>
      </c>
      <c r="BD11">
        <f t="shared" ref="BD11:BD25" si="27">E11*BB11/100/BC11</f>
        <v>1.7471016925082204E-2</v>
      </c>
    </row>
    <row r="12" spans="1:114" x14ac:dyDescent="0.25">
      <c r="A12" s="1">
        <v>2</v>
      </c>
      <c r="B12" s="1" t="s">
        <v>69</v>
      </c>
      <c r="C12" s="1">
        <v>16.49999963119626</v>
      </c>
      <c r="D12" s="1">
        <v>0</v>
      </c>
      <c r="E12">
        <f t="shared" si="0"/>
        <v>21.788579438951487</v>
      </c>
      <c r="F12">
        <f t="shared" si="1"/>
        <v>0.43119550865454015</v>
      </c>
      <c r="G12">
        <f t="shared" si="2"/>
        <v>296.85849365175807</v>
      </c>
      <c r="H12">
        <f t="shared" si="3"/>
        <v>6.9544301558902086</v>
      </c>
      <c r="I12">
        <f t="shared" si="4"/>
        <v>1.212102028555571</v>
      </c>
      <c r="J12">
        <f t="shared" si="5"/>
        <v>14.400673866271973</v>
      </c>
      <c r="K12" s="1">
        <v>1.171950885</v>
      </c>
      <c r="L12">
        <f t="shared" si="6"/>
        <v>2.4800717915657908</v>
      </c>
      <c r="M12" s="1">
        <v>1</v>
      </c>
      <c r="N12">
        <f t="shared" si="7"/>
        <v>4.9601435831315817</v>
      </c>
      <c r="O12" s="1">
        <v>10.221652984619141</v>
      </c>
      <c r="P12" s="1">
        <v>14.400673866271973</v>
      </c>
      <c r="Q12" s="1">
        <v>7.6844596862792969</v>
      </c>
      <c r="R12" s="1">
        <v>399.04190063476562</v>
      </c>
      <c r="S12" s="1">
        <v>393.29312133789062</v>
      </c>
      <c r="T12" s="1">
        <v>4.5687727928161621</v>
      </c>
      <c r="U12" s="1">
        <v>6.1889214515686035</v>
      </c>
      <c r="V12" s="1">
        <v>25.633554458618164</v>
      </c>
      <c r="W12" s="1">
        <v>34.723560333251953</v>
      </c>
      <c r="X12" s="1">
        <v>499.94235229492187</v>
      </c>
      <c r="Y12" s="1">
        <v>1500.43701171875</v>
      </c>
      <c r="Z12" s="1">
        <v>95.611885070800781</v>
      </c>
      <c r="AA12" s="1">
        <v>70.183609008789063</v>
      </c>
      <c r="AB12" s="1">
        <v>-2.7783188819885254</v>
      </c>
      <c r="AC12" s="1">
        <v>0.28978338837623596</v>
      </c>
      <c r="AD12" s="1">
        <v>0.66666668653488159</v>
      </c>
      <c r="AE12" s="1">
        <v>-0.21956524252891541</v>
      </c>
      <c r="AF12" s="1">
        <v>2.737391471862793</v>
      </c>
      <c r="AG12" s="1">
        <v>1</v>
      </c>
      <c r="AH12" s="1">
        <v>0</v>
      </c>
      <c r="AI12" s="1">
        <v>0.15999999642372131</v>
      </c>
      <c r="AJ12" s="1">
        <v>111115</v>
      </c>
      <c r="AK12">
        <f t="shared" si="8"/>
        <v>4.2658985004727548</v>
      </c>
      <c r="AL12">
        <f t="shared" si="9"/>
        <v>6.9544301558902089E-3</v>
      </c>
      <c r="AM12">
        <f t="shared" si="10"/>
        <v>287.55067386627195</v>
      </c>
      <c r="AN12">
        <f t="shared" si="11"/>
        <v>283.37165298461912</v>
      </c>
      <c r="AO12">
        <f t="shared" si="12"/>
        <v>240.06991650901909</v>
      </c>
      <c r="AP12">
        <f t="shared" si="13"/>
        <v>-0.78791622194384492</v>
      </c>
      <c r="AQ12">
        <f t="shared" si="14"/>
        <v>1.6464628718985692</v>
      </c>
      <c r="AR12">
        <f t="shared" si="15"/>
        <v>23.459364588851269</v>
      </c>
      <c r="AS12">
        <f t="shared" si="16"/>
        <v>17.270443137282665</v>
      </c>
      <c r="AT12">
        <f t="shared" si="17"/>
        <v>12.311163425445557</v>
      </c>
      <c r="AU12">
        <f t="shared" si="18"/>
        <v>1.4367506182201857</v>
      </c>
      <c r="AV12">
        <f t="shared" si="19"/>
        <v>0.39670879514636603</v>
      </c>
      <c r="AW12">
        <f t="shared" si="20"/>
        <v>0.43436084334299813</v>
      </c>
      <c r="AX12">
        <f t="shared" si="21"/>
        <v>1.0023897748771875</v>
      </c>
      <c r="AY12">
        <f t="shared" si="22"/>
        <v>0.2508267581992229</v>
      </c>
      <c r="AZ12">
        <f t="shared" si="23"/>
        <v>20.834600449393079</v>
      </c>
      <c r="BA12">
        <f t="shared" si="24"/>
        <v>0.7548021502179223</v>
      </c>
      <c r="BB12">
        <f t="shared" si="25"/>
        <v>31.250257411513882</v>
      </c>
      <c r="BC12">
        <f t="shared" si="26"/>
        <v>387.3629336831184</v>
      </c>
      <c r="BD12">
        <f t="shared" si="27"/>
        <v>1.7577797380465443E-2</v>
      </c>
    </row>
    <row r="13" spans="1:114" x14ac:dyDescent="0.25">
      <c r="A13" s="1">
        <v>3</v>
      </c>
      <c r="B13" s="1" t="s">
        <v>69</v>
      </c>
      <c r="C13" s="1">
        <v>16.49999963119626</v>
      </c>
      <c r="D13" s="1">
        <v>0</v>
      </c>
      <c r="E13">
        <f t="shared" si="0"/>
        <v>21.788579438951487</v>
      </c>
      <c r="F13">
        <f t="shared" si="1"/>
        <v>0.43119550865454015</v>
      </c>
      <c r="G13">
        <f t="shared" si="2"/>
        <v>296.85849365175807</v>
      </c>
      <c r="H13">
        <f t="shared" si="3"/>
        <v>6.9544301558902086</v>
      </c>
      <c r="I13">
        <f t="shared" si="4"/>
        <v>1.212102028555571</v>
      </c>
      <c r="J13">
        <f t="shared" si="5"/>
        <v>14.400673866271973</v>
      </c>
      <c r="K13" s="1">
        <v>1.171950885</v>
      </c>
      <c r="L13">
        <f t="shared" si="6"/>
        <v>2.4800717915657908</v>
      </c>
      <c r="M13" s="1">
        <v>1</v>
      </c>
      <c r="N13">
        <f t="shared" si="7"/>
        <v>4.9601435831315817</v>
      </c>
      <c r="O13" s="1">
        <v>10.221652984619141</v>
      </c>
      <c r="P13" s="1">
        <v>14.400673866271973</v>
      </c>
      <c r="Q13" s="1">
        <v>7.6844596862792969</v>
      </c>
      <c r="R13" s="1">
        <v>399.04190063476562</v>
      </c>
      <c r="S13" s="1">
        <v>393.29312133789062</v>
      </c>
      <c r="T13" s="1">
        <v>4.5687727928161621</v>
      </c>
      <c r="U13" s="1">
        <v>6.1889214515686035</v>
      </c>
      <c r="V13" s="1">
        <v>25.633554458618164</v>
      </c>
      <c r="W13" s="1">
        <v>34.723560333251953</v>
      </c>
      <c r="X13" s="1">
        <v>499.94235229492187</v>
      </c>
      <c r="Y13" s="1">
        <v>1500.43701171875</v>
      </c>
      <c r="Z13" s="1">
        <v>95.611885070800781</v>
      </c>
      <c r="AA13" s="1">
        <v>70.183609008789063</v>
      </c>
      <c r="AB13" s="1">
        <v>-2.7783188819885254</v>
      </c>
      <c r="AC13" s="1">
        <v>0.28978338837623596</v>
      </c>
      <c r="AD13" s="1">
        <v>0.66666668653488159</v>
      </c>
      <c r="AE13" s="1">
        <v>-0.21956524252891541</v>
      </c>
      <c r="AF13" s="1">
        <v>2.737391471862793</v>
      </c>
      <c r="AG13" s="1">
        <v>1</v>
      </c>
      <c r="AH13" s="1">
        <v>0</v>
      </c>
      <c r="AI13" s="1">
        <v>0.15999999642372131</v>
      </c>
      <c r="AJ13" s="1">
        <v>111115</v>
      </c>
      <c r="AK13">
        <f t="shared" si="8"/>
        <v>4.2658985004727548</v>
      </c>
      <c r="AL13">
        <f t="shared" si="9"/>
        <v>6.9544301558902089E-3</v>
      </c>
      <c r="AM13">
        <f t="shared" si="10"/>
        <v>287.55067386627195</v>
      </c>
      <c r="AN13">
        <f t="shared" si="11"/>
        <v>283.37165298461912</v>
      </c>
      <c r="AO13">
        <f t="shared" si="12"/>
        <v>240.06991650901909</v>
      </c>
      <c r="AP13">
        <f t="shared" si="13"/>
        <v>-0.78791622194384492</v>
      </c>
      <c r="AQ13">
        <f t="shared" si="14"/>
        <v>1.6464628718985692</v>
      </c>
      <c r="AR13">
        <f t="shared" si="15"/>
        <v>23.459364588851269</v>
      </c>
      <c r="AS13">
        <f t="shared" si="16"/>
        <v>17.270443137282665</v>
      </c>
      <c r="AT13">
        <f t="shared" si="17"/>
        <v>12.311163425445557</v>
      </c>
      <c r="AU13">
        <f t="shared" si="18"/>
        <v>1.4367506182201857</v>
      </c>
      <c r="AV13">
        <f t="shared" si="19"/>
        <v>0.39670879514636603</v>
      </c>
      <c r="AW13">
        <f t="shared" si="20"/>
        <v>0.43436084334299813</v>
      </c>
      <c r="AX13">
        <f t="shared" si="21"/>
        <v>1.0023897748771875</v>
      </c>
      <c r="AY13">
        <f t="shared" si="22"/>
        <v>0.2508267581992229</v>
      </c>
      <c r="AZ13">
        <f t="shared" si="23"/>
        <v>20.834600449393079</v>
      </c>
      <c r="BA13">
        <f t="shared" si="24"/>
        <v>0.7548021502179223</v>
      </c>
      <c r="BB13">
        <f t="shared" si="25"/>
        <v>31.250257411513882</v>
      </c>
      <c r="BC13">
        <f t="shared" si="26"/>
        <v>387.3629336831184</v>
      </c>
      <c r="BD13">
        <f t="shared" si="27"/>
        <v>1.7577797380465443E-2</v>
      </c>
    </row>
    <row r="14" spans="1:114" x14ac:dyDescent="0.25">
      <c r="A14" s="1">
        <v>4</v>
      </c>
      <c r="B14" s="1" t="s">
        <v>70</v>
      </c>
      <c r="C14" s="1">
        <v>16.99999962002039</v>
      </c>
      <c r="D14" s="1">
        <v>0</v>
      </c>
      <c r="E14">
        <f t="shared" si="0"/>
        <v>22.153394666988735</v>
      </c>
      <c r="F14">
        <f t="shared" si="1"/>
        <v>0.43084807828293692</v>
      </c>
      <c r="G14">
        <f t="shared" si="2"/>
        <v>295.40453555496441</v>
      </c>
      <c r="H14">
        <f t="shared" si="3"/>
        <v>6.9469093516944742</v>
      </c>
      <c r="I14">
        <f t="shared" si="4"/>
        <v>1.2117028382051949</v>
      </c>
      <c r="J14">
        <f t="shared" si="5"/>
        <v>14.396230697631836</v>
      </c>
      <c r="K14" s="1">
        <v>1.171950885</v>
      </c>
      <c r="L14">
        <f t="shared" si="6"/>
        <v>2.4800717915657908</v>
      </c>
      <c r="M14" s="1">
        <v>1</v>
      </c>
      <c r="N14">
        <f t="shared" si="7"/>
        <v>4.9601435831315817</v>
      </c>
      <c r="O14" s="1">
        <v>10.220573425292969</v>
      </c>
      <c r="P14" s="1">
        <v>14.396230697631836</v>
      </c>
      <c r="Q14" s="1">
        <v>7.6842041015625</v>
      </c>
      <c r="R14" s="1">
        <v>399.17047119140625</v>
      </c>
      <c r="S14" s="1">
        <v>393.33718872070312</v>
      </c>
      <c r="T14" s="1">
        <v>4.5695371627807617</v>
      </c>
      <c r="U14" s="1">
        <v>6.1878261566162109</v>
      </c>
      <c r="V14" s="1">
        <v>25.639871597290039</v>
      </c>
      <c r="W14" s="1">
        <v>34.720161437988281</v>
      </c>
      <c r="X14" s="1">
        <v>499.97613525390625</v>
      </c>
      <c r="Y14" s="1">
        <v>1500.16552734375</v>
      </c>
      <c r="Z14" s="1">
        <v>95.53045654296875</v>
      </c>
      <c r="AA14" s="1">
        <v>70.184097290039063</v>
      </c>
      <c r="AB14" s="1">
        <v>-2.7783188819885254</v>
      </c>
      <c r="AC14" s="1">
        <v>0.28978338837623596</v>
      </c>
      <c r="AD14" s="1">
        <v>0.66666668653488159</v>
      </c>
      <c r="AE14" s="1">
        <v>-0.21956524252891541</v>
      </c>
      <c r="AF14" s="1">
        <v>2.737391471862793</v>
      </c>
      <c r="AG14" s="1">
        <v>1</v>
      </c>
      <c r="AH14" s="1">
        <v>0</v>
      </c>
      <c r="AI14" s="1">
        <v>0.15999999642372131</v>
      </c>
      <c r="AJ14" s="1">
        <v>111115</v>
      </c>
      <c r="AK14">
        <f t="shared" si="8"/>
        <v>4.266186763056254</v>
      </c>
      <c r="AL14">
        <f t="shared" si="9"/>
        <v>6.9469093516944741E-3</v>
      </c>
      <c r="AM14">
        <f t="shared" si="10"/>
        <v>287.54623069763181</v>
      </c>
      <c r="AN14">
        <f t="shared" si="11"/>
        <v>283.37057342529295</v>
      </c>
      <c r="AO14">
        <f t="shared" si="12"/>
        <v>240.02647900999</v>
      </c>
      <c r="AP14">
        <f t="shared" si="13"/>
        <v>-0.78557240566918674</v>
      </c>
      <c r="AQ14">
        <f t="shared" si="14"/>
        <v>1.6459898311949954</v>
      </c>
      <c r="AR14">
        <f t="shared" si="15"/>
        <v>23.452461380145216</v>
      </c>
      <c r="AS14">
        <f t="shared" si="16"/>
        <v>17.264635223529005</v>
      </c>
      <c r="AT14">
        <f t="shared" si="17"/>
        <v>12.308402061462402</v>
      </c>
      <c r="AU14">
        <f t="shared" si="18"/>
        <v>1.4364898136271727</v>
      </c>
      <c r="AV14">
        <f t="shared" si="19"/>
        <v>0.39641469789232558</v>
      </c>
      <c r="AW14">
        <f t="shared" si="20"/>
        <v>0.43428699298980061</v>
      </c>
      <c r="AX14">
        <f t="shared" si="21"/>
        <v>1.0022028206373721</v>
      </c>
      <c r="AY14">
        <f t="shared" si="22"/>
        <v>0.2506386484606376</v>
      </c>
      <c r="AZ14">
        <f t="shared" si="23"/>
        <v>20.732700663308425</v>
      </c>
      <c r="BA14">
        <f t="shared" si="24"/>
        <v>0.75102111884142808</v>
      </c>
      <c r="BB14">
        <f t="shared" si="25"/>
        <v>31.248996392429707</v>
      </c>
      <c r="BC14">
        <f t="shared" si="26"/>
        <v>387.30770947293649</v>
      </c>
      <c r="BD14">
        <f t="shared" si="27"/>
        <v>1.7873936745820846E-2</v>
      </c>
    </row>
    <row r="15" spans="1:114" x14ac:dyDescent="0.25">
      <c r="A15" s="1">
        <v>5</v>
      </c>
      <c r="B15" s="1" t="s">
        <v>71</v>
      </c>
      <c r="C15" s="1">
        <v>17.499999608844519</v>
      </c>
      <c r="D15" s="1">
        <v>0</v>
      </c>
      <c r="E15">
        <f t="shared" si="0"/>
        <v>22.861908033138281</v>
      </c>
      <c r="F15">
        <f t="shared" si="1"/>
        <v>0.43073310436403256</v>
      </c>
      <c r="G15">
        <f t="shared" si="2"/>
        <v>292.64432999760788</v>
      </c>
      <c r="H15">
        <f t="shared" si="3"/>
        <v>6.9434720068740017</v>
      </c>
      <c r="I15">
        <f t="shared" si="4"/>
        <v>1.2114088020753331</v>
      </c>
      <c r="J15">
        <f t="shared" si="5"/>
        <v>14.39295482635498</v>
      </c>
      <c r="K15" s="1">
        <v>1.171950885</v>
      </c>
      <c r="L15">
        <f t="shared" si="6"/>
        <v>2.4800717915657908</v>
      </c>
      <c r="M15" s="1">
        <v>1</v>
      </c>
      <c r="N15">
        <f t="shared" si="7"/>
        <v>4.9601435831315817</v>
      </c>
      <c r="O15" s="1">
        <v>10.219396591186523</v>
      </c>
      <c r="P15" s="1">
        <v>14.39295482635498</v>
      </c>
      <c r="Q15" s="1">
        <v>7.68353271484375</v>
      </c>
      <c r="R15" s="1">
        <v>399.38552856445312</v>
      </c>
      <c r="S15" s="1">
        <v>393.38656616210937</v>
      </c>
      <c r="T15" s="1">
        <v>4.5695781707763672</v>
      </c>
      <c r="U15" s="1">
        <v>6.1870245933532715</v>
      </c>
      <c r="V15" s="1">
        <v>25.6422119140625</v>
      </c>
      <c r="W15" s="1">
        <v>34.718524932861328</v>
      </c>
      <c r="X15" s="1">
        <v>499.98947143554687</v>
      </c>
      <c r="Y15" s="1">
        <v>1499.93017578125</v>
      </c>
      <c r="Z15" s="1">
        <v>95.536308288574219</v>
      </c>
      <c r="AA15" s="1">
        <v>70.184356689453125</v>
      </c>
      <c r="AB15" s="1">
        <v>-2.7783188819885254</v>
      </c>
      <c r="AC15" s="1">
        <v>0.28978338837623596</v>
      </c>
      <c r="AD15" s="1">
        <v>0.66666668653488159</v>
      </c>
      <c r="AE15" s="1">
        <v>-0.21956524252891541</v>
      </c>
      <c r="AF15" s="1">
        <v>2.737391471862793</v>
      </c>
      <c r="AG15" s="1">
        <v>1</v>
      </c>
      <c r="AH15" s="1">
        <v>0</v>
      </c>
      <c r="AI15" s="1">
        <v>0.15999999642372131</v>
      </c>
      <c r="AJ15" s="1">
        <v>111115</v>
      </c>
      <c r="AK15">
        <f t="shared" si="8"/>
        <v>4.266300557770788</v>
      </c>
      <c r="AL15">
        <f t="shared" si="9"/>
        <v>6.9434720068740014E-3</v>
      </c>
      <c r="AM15">
        <f t="shared" si="10"/>
        <v>287.54295482635496</v>
      </c>
      <c r="AN15">
        <f t="shared" si="11"/>
        <v>283.3693965911865</v>
      </c>
      <c r="AO15">
        <f t="shared" si="12"/>
        <v>239.98882276083168</v>
      </c>
      <c r="AP15">
        <f t="shared" si="13"/>
        <v>-0.78458723823543919</v>
      </c>
      <c r="AQ15">
        <f t="shared" si="14"/>
        <v>1.6456411429816578</v>
      </c>
      <c r="AR15">
        <f t="shared" si="15"/>
        <v>23.447406524835394</v>
      </c>
      <c r="AS15">
        <f t="shared" si="16"/>
        <v>17.260381931482122</v>
      </c>
      <c r="AT15">
        <f t="shared" si="17"/>
        <v>12.306175708770752</v>
      </c>
      <c r="AU15">
        <f t="shared" si="18"/>
        <v>1.4362795699751643</v>
      </c>
      <c r="AV15">
        <f t="shared" si="19"/>
        <v>0.39631736496761411</v>
      </c>
      <c r="AW15">
        <f t="shared" si="20"/>
        <v>0.43423234090632468</v>
      </c>
      <c r="AX15">
        <f t="shared" si="21"/>
        <v>1.0020472290688396</v>
      </c>
      <c r="AY15">
        <f t="shared" si="22"/>
        <v>0.25057639333701032</v>
      </c>
      <c r="AZ15">
        <f t="shared" si="23"/>
        <v>20.539054039698136</v>
      </c>
      <c r="BA15">
        <f t="shared" si="24"/>
        <v>0.74391032935530654</v>
      </c>
      <c r="BB15">
        <f t="shared" si="25"/>
        <v>31.249854021705971</v>
      </c>
      <c r="BC15">
        <f t="shared" si="26"/>
        <v>387.16425115701611</v>
      </c>
      <c r="BD15">
        <f t="shared" si="27"/>
        <v>1.8452924993932297E-2</v>
      </c>
    </row>
    <row r="16" spans="1:114" x14ac:dyDescent="0.25">
      <c r="A16" s="1">
        <v>6</v>
      </c>
      <c r="B16" s="1" t="s">
        <v>71</v>
      </c>
      <c r="C16" s="1">
        <v>17.999999597668648</v>
      </c>
      <c r="D16" s="1">
        <v>0</v>
      </c>
      <c r="E16">
        <f t="shared" si="0"/>
        <v>23.759866171452781</v>
      </c>
      <c r="F16">
        <f t="shared" si="1"/>
        <v>0.43039498108168511</v>
      </c>
      <c r="G16">
        <f t="shared" si="2"/>
        <v>289.06367920385412</v>
      </c>
      <c r="H16">
        <f t="shared" si="3"/>
        <v>6.9365764316926546</v>
      </c>
      <c r="I16">
        <f t="shared" si="4"/>
        <v>1.2110874002527638</v>
      </c>
      <c r="J16">
        <f t="shared" si="5"/>
        <v>14.388980865478516</v>
      </c>
      <c r="K16" s="1">
        <v>1.171950885</v>
      </c>
      <c r="L16">
        <f t="shared" si="6"/>
        <v>2.4800717915657908</v>
      </c>
      <c r="M16" s="1">
        <v>1</v>
      </c>
      <c r="N16">
        <f t="shared" si="7"/>
        <v>4.9601435831315817</v>
      </c>
      <c r="O16" s="1">
        <v>10.217730522155762</v>
      </c>
      <c r="P16" s="1">
        <v>14.388980865478516</v>
      </c>
      <c r="Q16" s="1">
        <v>7.682919979095459</v>
      </c>
      <c r="R16" s="1">
        <v>399.61563110351562</v>
      </c>
      <c r="S16" s="1">
        <v>393.40701293945312</v>
      </c>
      <c r="T16" s="1">
        <v>4.5697813034057617</v>
      </c>
      <c r="U16" s="1">
        <v>6.1855669021606445</v>
      </c>
      <c r="V16" s="1">
        <v>25.64625358581543</v>
      </c>
      <c r="W16" s="1">
        <v>34.714271545410156</v>
      </c>
      <c r="X16" s="1">
        <v>500.007080078125</v>
      </c>
      <c r="Y16" s="1">
        <v>1499.707275390625</v>
      </c>
      <c r="Z16" s="1">
        <v>95.476783752441406</v>
      </c>
      <c r="AA16" s="1">
        <v>70.184486389160156</v>
      </c>
      <c r="AB16" s="1">
        <v>-2.7783188819885254</v>
      </c>
      <c r="AC16" s="1">
        <v>0.28978338837623596</v>
      </c>
      <c r="AD16" s="1">
        <v>0.66666668653488159</v>
      </c>
      <c r="AE16" s="1">
        <v>-0.21956524252891541</v>
      </c>
      <c r="AF16" s="1">
        <v>2.737391471862793</v>
      </c>
      <c r="AG16" s="1">
        <v>1</v>
      </c>
      <c r="AH16" s="1">
        <v>0</v>
      </c>
      <c r="AI16" s="1">
        <v>0.15999999642372131</v>
      </c>
      <c r="AJ16" s="1">
        <v>111115</v>
      </c>
      <c r="AK16">
        <f t="shared" si="8"/>
        <v>4.2664508084579413</v>
      </c>
      <c r="AL16">
        <f t="shared" si="9"/>
        <v>6.9365764316926546E-3</v>
      </c>
      <c r="AM16">
        <f t="shared" si="10"/>
        <v>287.53898086547849</v>
      </c>
      <c r="AN16">
        <f t="shared" si="11"/>
        <v>283.36773052215574</v>
      </c>
      <c r="AO16">
        <f t="shared" si="12"/>
        <v>239.95315869912883</v>
      </c>
      <c r="AP16">
        <f t="shared" si="13"/>
        <v>-0.78246355905977005</v>
      </c>
      <c r="AQ16">
        <f t="shared" si="14"/>
        <v>1.6452182363066972</v>
      </c>
      <c r="AR16">
        <f t="shared" si="15"/>
        <v>23.441337551211284</v>
      </c>
      <c r="AS16">
        <f t="shared" si="16"/>
        <v>17.255770649050639</v>
      </c>
      <c r="AT16">
        <f t="shared" si="17"/>
        <v>12.303355693817139</v>
      </c>
      <c r="AU16">
        <f t="shared" si="18"/>
        <v>1.4360133032189029</v>
      </c>
      <c r="AV16">
        <f t="shared" si="19"/>
        <v>0.39603109748569798</v>
      </c>
      <c r="AW16">
        <f t="shared" si="20"/>
        <v>0.43413083605393332</v>
      </c>
      <c r="AX16">
        <f t="shared" si="21"/>
        <v>1.0018824671649695</v>
      </c>
      <c r="AY16">
        <f t="shared" si="22"/>
        <v>0.25039329581780606</v>
      </c>
      <c r="AZ16">
        <f t="shared" si="23"/>
        <v>20.28778585868346</v>
      </c>
      <c r="BA16">
        <f t="shared" si="24"/>
        <v>0.73477002111383849</v>
      </c>
      <c r="BB16">
        <f t="shared" si="25"/>
        <v>31.246376910099084</v>
      </c>
      <c r="BC16">
        <f t="shared" si="26"/>
        <v>386.94030108043671</v>
      </c>
      <c r="BD16">
        <f t="shared" si="27"/>
        <v>1.9186673800938487E-2</v>
      </c>
    </row>
    <row r="17" spans="1:114" x14ac:dyDescent="0.25">
      <c r="A17" s="1">
        <v>7</v>
      </c>
      <c r="B17" s="1" t="s">
        <v>72</v>
      </c>
      <c r="C17" s="1">
        <v>18.499999586492777</v>
      </c>
      <c r="D17" s="1">
        <v>0</v>
      </c>
      <c r="E17">
        <f t="shared" si="0"/>
        <v>24.659996371391486</v>
      </c>
      <c r="F17">
        <f t="shared" si="1"/>
        <v>0.43041245424948071</v>
      </c>
      <c r="G17">
        <f t="shared" si="2"/>
        <v>285.51256411840222</v>
      </c>
      <c r="H17">
        <f t="shared" si="3"/>
        <v>6.9347815247802806</v>
      </c>
      <c r="I17">
        <f t="shared" si="4"/>
        <v>1.2107370890688141</v>
      </c>
      <c r="J17">
        <f t="shared" si="5"/>
        <v>14.385390281677246</v>
      </c>
      <c r="K17" s="1">
        <v>1.171950885</v>
      </c>
      <c r="L17">
        <f t="shared" si="6"/>
        <v>2.4800717915657908</v>
      </c>
      <c r="M17" s="1">
        <v>1</v>
      </c>
      <c r="N17">
        <f t="shared" si="7"/>
        <v>4.9601435831315817</v>
      </c>
      <c r="O17" s="1">
        <v>10.216545104980469</v>
      </c>
      <c r="P17" s="1">
        <v>14.385390281677246</v>
      </c>
      <c r="Q17" s="1">
        <v>7.6817779541015625</v>
      </c>
      <c r="R17" s="1">
        <v>399.81509399414062</v>
      </c>
      <c r="S17" s="1">
        <v>393.3948974609375</v>
      </c>
      <c r="T17" s="1">
        <v>4.5695257186889648</v>
      </c>
      <c r="U17" s="1">
        <v>6.185091495513916</v>
      </c>
      <c r="V17" s="1">
        <v>25.646947860717773</v>
      </c>
      <c r="W17" s="1">
        <v>34.714485168457031</v>
      </c>
      <c r="X17" s="1">
        <v>499.94595336914062</v>
      </c>
      <c r="Y17" s="1">
        <v>1499.640380859375</v>
      </c>
      <c r="Z17" s="1">
        <v>95.463485717773438</v>
      </c>
      <c r="AA17" s="1">
        <v>70.18475341796875</v>
      </c>
      <c r="AB17" s="1">
        <v>-2.7783188819885254</v>
      </c>
      <c r="AC17" s="1">
        <v>0.28978338837623596</v>
      </c>
      <c r="AD17" s="1">
        <v>0.66666668653488159</v>
      </c>
      <c r="AE17" s="1">
        <v>-0.21956524252891541</v>
      </c>
      <c r="AF17" s="1">
        <v>2.737391471862793</v>
      </c>
      <c r="AG17" s="1">
        <v>1</v>
      </c>
      <c r="AH17" s="1">
        <v>0</v>
      </c>
      <c r="AI17" s="1">
        <v>0.15999999642372131</v>
      </c>
      <c r="AJ17" s="1">
        <v>111115</v>
      </c>
      <c r="AK17">
        <f t="shared" si="8"/>
        <v>4.2659292276496776</v>
      </c>
      <c r="AL17">
        <f t="shared" si="9"/>
        <v>6.934781524780281E-3</v>
      </c>
      <c r="AM17">
        <f t="shared" si="10"/>
        <v>287.53539028167722</v>
      </c>
      <c r="AN17">
        <f t="shared" si="11"/>
        <v>283.36654510498045</v>
      </c>
      <c r="AO17">
        <f t="shared" si="12"/>
        <v>239.94245557436807</v>
      </c>
      <c r="AP17">
        <f t="shared" si="13"/>
        <v>-0.7817860108204655</v>
      </c>
      <c r="AQ17">
        <f t="shared" si="14"/>
        <v>1.644836210549034</v>
      </c>
      <c r="AR17">
        <f t="shared" si="15"/>
        <v>23.435805220452934</v>
      </c>
      <c r="AS17">
        <f t="shared" si="16"/>
        <v>17.250713724939018</v>
      </c>
      <c r="AT17">
        <f t="shared" si="17"/>
        <v>12.300967693328857</v>
      </c>
      <c r="AU17">
        <f t="shared" si="18"/>
        <v>1.4357878613765394</v>
      </c>
      <c r="AV17">
        <f t="shared" si="19"/>
        <v>0.39604589178571953</v>
      </c>
      <c r="AW17">
        <f t="shared" si="20"/>
        <v>0.43409912148021979</v>
      </c>
      <c r="AX17">
        <f t="shared" si="21"/>
        <v>1.0016887398963195</v>
      </c>
      <c r="AY17">
        <f t="shared" si="22"/>
        <v>0.25040275822008468</v>
      </c>
      <c r="AZ17">
        <f t="shared" si="23"/>
        <v>20.038628910382052</v>
      </c>
      <c r="BA17">
        <f t="shared" si="24"/>
        <v>0.72576580418598957</v>
      </c>
      <c r="BB17">
        <f t="shared" si="25"/>
        <v>31.250732663900916</v>
      </c>
      <c r="BC17">
        <f t="shared" si="26"/>
        <v>386.68319757898365</v>
      </c>
      <c r="BD17">
        <f t="shared" si="27"/>
        <v>1.9929569190492453E-2</v>
      </c>
    </row>
    <row r="18" spans="1:114" x14ac:dyDescent="0.25">
      <c r="A18" s="1">
        <v>8</v>
      </c>
      <c r="B18" s="1" t="s">
        <v>72</v>
      </c>
      <c r="C18" s="1">
        <v>18.999999575316906</v>
      </c>
      <c r="D18" s="1">
        <v>0</v>
      </c>
      <c r="E18">
        <f t="shared" si="0"/>
        <v>25.240328937502987</v>
      </c>
      <c r="F18">
        <f t="shared" si="1"/>
        <v>0.43037892940654032</v>
      </c>
      <c r="G18">
        <f t="shared" si="2"/>
        <v>283.19062923572585</v>
      </c>
      <c r="H18">
        <f t="shared" si="3"/>
        <v>6.9354517988580406</v>
      </c>
      <c r="I18">
        <f t="shared" si="4"/>
        <v>1.210937690140895</v>
      </c>
      <c r="J18">
        <f t="shared" si="5"/>
        <v>14.387052536010742</v>
      </c>
      <c r="K18" s="1">
        <v>1.171950885</v>
      </c>
      <c r="L18">
        <f t="shared" si="6"/>
        <v>2.4800717915657908</v>
      </c>
      <c r="M18" s="1">
        <v>1</v>
      </c>
      <c r="N18">
        <f t="shared" si="7"/>
        <v>4.9601435831315817</v>
      </c>
      <c r="O18" s="1">
        <v>10.214863777160645</v>
      </c>
      <c r="P18" s="1">
        <v>14.387052536010742</v>
      </c>
      <c r="Q18" s="1">
        <v>7.6811156272888184</v>
      </c>
      <c r="R18" s="1">
        <v>399.92349243164062</v>
      </c>
      <c r="S18" s="1">
        <v>393.36691284179687</v>
      </c>
      <c r="T18" s="1">
        <v>4.5689592361450195</v>
      </c>
      <c r="U18" s="1">
        <v>6.1847624778747559</v>
      </c>
      <c r="V18" s="1">
        <v>25.646614074707031</v>
      </c>
      <c r="W18" s="1">
        <v>34.716487884521484</v>
      </c>
      <c r="X18" s="1">
        <v>499.92095947265625</v>
      </c>
      <c r="Y18" s="1">
        <v>1499.7254638671875</v>
      </c>
      <c r="Z18" s="1">
        <v>95.508956909179688</v>
      </c>
      <c r="AA18" s="1">
        <v>70.184646606445312</v>
      </c>
      <c r="AB18" s="1">
        <v>-2.7783188819885254</v>
      </c>
      <c r="AC18" s="1">
        <v>0.28978338837623596</v>
      </c>
      <c r="AD18" s="1">
        <v>0.66666668653488159</v>
      </c>
      <c r="AE18" s="1">
        <v>-0.21956524252891541</v>
      </c>
      <c r="AF18" s="1">
        <v>2.737391471862793</v>
      </c>
      <c r="AG18" s="1">
        <v>1</v>
      </c>
      <c r="AH18" s="1">
        <v>0</v>
      </c>
      <c r="AI18" s="1">
        <v>0.15999999642372131</v>
      </c>
      <c r="AJ18" s="1">
        <v>111115</v>
      </c>
      <c r="AK18">
        <f t="shared" si="8"/>
        <v>4.2657159602098531</v>
      </c>
      <c r="AL18">
        <f t="shared" si="9"/>
        <v>6.9354517988580409E-3</v>
      </c>
      <c r="AM18">
        <f t="shared" si="10"/>
        <v>287.53705253601072</v>
      </c>
      <c r="AN18">
        <f t="shared" si="11"/>
        <v>283.36486377716062</v>
      </c>
      <c r="AO18">
        <f t="shared" si="12"/>
        <v>239.95606885531379</v>
      </c>
      <c r="AP18">
        <f t="shared" si="13"/>
        <v>-0.78214413123739168</v>
      </c>
      <c r="AQ18">
        <f t="shared" si="14"/>
        <v>1.6450130589953378</v>
      </c>
      <c r="AR18">
        <f t="shared" si="15"/>
        <v>23.438360646305089</v>
      </c>
      <c r="AS18">
        <f t="shared" si="16"/>
        <v>17.253598168430333</v>
      </c>
      <c r="AT18">
        <f t="shared" si="17"/>
        <v>12.300958156585693</v>
      </c>
      <c r="AU18">
        <f t="shared" si="18"/>
        <v>1.4357869611121283</v>
      </c>
      <c r="AV18">
        <f t="shared" si="19"/>
        <v>0.39601750666017532</v>
      </c>
      <c r="AW18">
        <f t="shared" si="20"/>
        <v>0.43407536885444281</v>
      </c>
      <c r="AX18">
        <f t="shared" si="21"/>
        <v>1.0017115922576856</v>
      </c>
      <c r="AY18">
        <f t="shared" si="22"/>
        <v>0.25038460316244643</v>
      </c>
      <c r="AZ18">
        <f t="shared" si="23"/>
        <v>19.875634235166302</v>
      </c>
      <c r="BA18">
        <f t="shared" si="24"/>
        <v>0.71991471572907462</v>
      </c>
      <c r="BB18">
        <f t="shared" si="25"/>
        <v>31.246228826396059</v>
      </c>
      <c r="BC18">
        <f t="shared" si="26"/>
        <v>386.49726411196792</v>
      </c>
      <c r="BD18">
        <f t="shared" si="27"/>
        <v>2.0405450875487927E-2</v>
      </c>
    </row>
    <row r="19" spans="1:114" x14ac:dyDescent="0.25">
      <c r="A19" s="1">
        <v>9</v>
      </c>
      <c r="B19" s="1" t="s">
        <v>73</v>
      </c>
      <c r="C19" s="1">
        <v>19.499999564141035</v>
      </c>
      <c r="D19" s="1">
        <v>0</v>
      </c>
      <c r="E19">
        <f t="shared" si="0"/>
        <v>25.305394851044188</v>
      </c>
      <c r="F19">
        <f t="shared" si="1"/>
        <v>0.43029885969001747</v>
      </c>
      <c r="G19">
        <f t="shared" si="2"/>
        <v>282.8970008557352</v>
      </c>
      <c r="H19">
        <f t="shared" si="3"/>
        <v>6.933924877516433</v>
      </c>
      <c r="I19">
        <f t="shared" si="4"/>
        <v>1.2108707630107522</v>
      </c>
      <c r="J19">
        <f t="shared" si="5"/>
        <v>14.385879516601563</v>
      </c>
      <c r="K19" s="1">
        <v>1.171950885</v>
      </c>
      <c r="L19">
        <f t="shared" si="6"/>
        <v>2.4800717915657908</v>
      </c>
      <c r="M19" s="1">
        <v>1</v>
      </c>
      <c r="N19">
        <f t="shared" si="7"/>
        <v>4.9601435831315817</v>
      </c>
      <c r="O19" s="1">
        <v>10.213948249816895</v>
      </c>
      <c r="P19" s="1">
        <v>14.385879516601563</v>
      </c>
      <c r="Q19" s="1">
        <v>7.680333137512207</v>
      </c>
      <c r="R19" s="1">
        <v>399.91720581054687</v>
      </c>
      <c r="S19" s="1">
        <v>393.34585571289062</v>
      </c>
      <c r="T19" s="1">
        <v>4.5686111450195312</v>
      </c>
      <c r="U19" s="1">
        <v>6.1839842796325684</v>
      </c>
      <c r="V19" s="1">
        <v>25.646038055419922</v>
      </c>
      <c r="W19" s="1">
        <v>34.713981628417969</v>
      </c>
      <c r="X19" s="1">
        <v>499.94436645507812</v>
      </c>
      <c r="Y19" s="1">
        <v>1499.72802734375</v>
      </c>
      <c r="Z19" s="1">
        <v>95.448265075683594</v>
      </c>
      <c r="AA19" s="1">
        <v>70.184120178222656</v>
      </c>
      <c r="AB19" s="1">
        <v>-2.7783188819885254</v>
      </c>
      <c r="AC19" s="1">
        <v>0.28978338837623596</v>
      </c>
      <c r="AD19" s="1">
        <v>0.66666668653488159</v>
      </c>
      <c r="AE19" s="1">
        <v>-0.21956524252891541</v>
      </c>
      <c r="AF19" s="1">
        <v>2.737391471862793</v>
      </c>
      <c r="AG19" s="1">
        <v>1</v>
      </c>
      <c r="AH19" s="1">
        <v>0</v>
      </c>
      <c r="AI19" s="1">
        <v>0.15999999642372131</v>
      </c>
      <c r="AJ19" s="1">
        <v>111115</v>
      </c>
      <c r="AK19">
        <f t="shared" si="8"/>
        <v>4.2659156868598469</v>
      </c>
      <c r="AL19">
        <f t="shared" si="9"/>
        <v>6.9339248775164329E-3</v>
      </c>
      <c r="AM19">
        <f t="shared" si="10"/>
        <v>287.53587951660154</v>
      </c>
      <c r="AN19">
        <f t="shared" si="11"/>
        <v>283.36394824981687</v>
      </c>
      <c r="AO19">
        <f t="shared" si="12"/>
        <v>239.95647901155462</v>
      </c>
      <c r="AP19">
        <f t="shared" si="13"/>
        <v>-0.78163084641587033</v>
      </c>
      <c r="AQ19">
        <f t="shared" si="14"/>
        <v>1.6448882588727241</v>
      </c>
      <c r="AR19">
        <f t="shared" si="15"/>
        <v>23.436758268049278</v>
      </c>
      <c r="AS19">
        <f t="shared" si="16"/>
        <v>17.25277398841671</v>
      </c>
      <c r="AT19">
        <f t="shared" si="17"/>
        <v>12.299913883209229</v>
      </c>
      <c r="AU19">
        <f t="shared" si="18"/>
        <v>1.4356883851639681</v>
      </c>
      <c r="AV19">
        <f t="shared" si="19"/>
        <v>0.395949711059908</v>
      </c>
      <c r="AW19">
        <f t="shared" si="20"/>
        <v>0.43401749586197186</v>
      </c>
      <c r="AX19">
        <f t="shared" si="21"/>
        <v>1.0016708893019963</v>
      </c>
      <c r="AY19">
        <f t="shared" si="22"/>
        <v>0.25034124138277442</v>
      </c>
      <c r="AZ19">
        <f t="shared" si="23"/>
        <v>19.854877106117677</v>
      </c>
      <c r="BA19">
        <f t="shared" si="24"/>
        <v>0.71920676612448209</v>
      </c>
      <c r="BB19">
        <f t="shared" si="25"/>
        <v>31.243874384706828</v>
      </c>
      <c r="BC19">
        <f t="shared" si="26"/>
        <v>386.45849802326882</v>
      </c>
      <c r="BD19">
        <f t="shared" si="27"/>
        <v>2.0458563649797833E-2</v>
      </c>
    </row>
    <row r="20" spans="1:114" x14ac:dyDescent="0.25">
      <c r="A20" s="1">
        <v>10</v>
      </c>
      <c r="B20" s="1" t="s">
        <v>73</v>
      </c>
      <c r="C20" s="1">
        <v>19.999999552965164</v>
      </c>
      <c r="D20" s="1">
        <v>0</v>
      </c>
      <c r="E20">
        <f t="shared" si="0"/>
        <v>25.108423875508517</v>
      </c>
      <c r="F20">
        <f t="shared" si="1"/>
        <v>0.42972711146978282</v>
      </c>
      <c r="G20">
        <f t="shared" si="2"/>
        <v>283.48939186921996</v>
      </c>
      <c r="H20">
        <f t="shared" si="3"/>
        <v>6.927795602446122</v>
      </c>
      <c r="I20">
        <f t="shared" si="4"/>
        <v>1.2112811305208306</v>
      </c>
      <c r="J20">
        <f t="shared" si="5"/>
        <v>14.389106750488281</v>
      </c>
      <c r="K20" s="1">
        <v>1.171950885</v>
      </c>
      <c r="L20">
        <f t="shared" si="6"/>
        <v>2.4800717915657908</v>
      </c>
      <c r="M20" s="1">
        <v>1</v>
      </c>
      <c r="N20">
        <f t="shared" si="7"/>
        <v>4.9601435831315817</v>
      </c>
      <c r="O20" s="1">
        <v>10.213068008422852</v>
      </c>
      <c r="P20" s="1">
        <v>14.389106750488281</v>
      </c>
      <c r="Q20" s="1">
        <v>7.6798844337463379</v>
      </c>
      <c r="R20" s="1">
        <v>399.81045532226562</v>
      </c>
      <c r="S20" s="1">
        <v>393.28634643554687</v>
      </c>
      <c r="T20" s="1">
        <v>4.5691733360290527</v>
      </c>
      <c r="U20" s="1">
        <v>6.1830196380615234</v>
      </c>
      <c r="V20" s="1">
        <v>25.650745391845703</v>
      </c>
      <c r="W20" s="1">
        <v>34.710666656494141</v>
      </c>
      <c r="X20" s="1">
        <v>499.97549438476562</v>
      </c>
      <c r="Y20" s="1">
        <v>1499.7518310546875</v>
      </c>
      <c r="Z20" s="1">
        <v>95.577545166015625</v>
      </c>
      <c r="AA20" s="1">
        <v>70.184234619140625</v>
      </c>
      <c r="AB20" s="1">
        <v>-2.7783188819885254</v>
      </c>
      <c r="AC20" s="1">
        <v>0.28978338837623596</v>
      </c>
      <c r="AD20" s="1">
        <v>0.66666668653488159</v>
      </c>
      <c r="AE20" s="1">
        <v>-0.21956524252891541</v>
      </c>
      <c r="AF20" s="1">
        <v>2.737391471862793</v>
      </c>
      <c r="AG20" s="1">
        <v>1</v>
      </c>
      <c r="AH20" s="1">
        <v>0</v>
      </c>
      <c r="AI20" s="1">
        <v>0.15999999642372131</v>
      </c>
      <c r="AJ20" s="1">
        <v>111115</v>
      </c>
      <c r="AK20">
        <f t="shared" si="8"/>
        <v>4.2661812946603606</v>
      </c>
      <c r="AL20">
        <f t="shared" si="9"/>
        <v>6.9277956024461221E-3</v>
      </c>
      <c r="AM20">
        <f t="shared" si="10"/>
        <v>287.53910675048826</v>
      </c>
      <c r="AN20">
        <f t="shared" si="11"/>
        <v>283.36306800842283</v>
      </c>
      <c r="AO20">
        <f t="shared" si="12"/>
        <v>239.96028760521949</v>
      </c>
      <c r="AP20">
        <f t="shared" si="13"/>
        <v>-0.77994127280386438</v>
      </c>
      <c r="AQ20">
        <f t="shared" si="14"/>
        <v>1.6452316314532944</v>
      </c>
      <c r="AR20">
        <f t="shared" si="15"/>
        <v>23.441612498608162</v>
      </c>
      <c r="AS20">
        <f t="shared" si="16"/>
        <v>17.258592860546639</v>
      </c>
      <c r="AT20">
        <f t="shared" si="17"/>
        <v>12.301087379455566</v>
      </c>
      <c r="AU20">
        <f t="shared" si="18"/>
        <v>1.4357991597371267</v>
      </c>
      <c r="AV20">
        <f t="shared" si="19"/>
        <v>0.39546554921799648</v>
      </c>
      <c r="AW20">
        <f t="shared" si="20"/>
        <v>0.4339505009324639</v>
      </c>
      <c r="AX20">
        <f t="shared" si="21"/>
        <v>1.0018486588046627</v>
      </c>
      <c r="AY20">
        <f t="shared" si="22"/>
        <v>0.25003157852397179</v>
      </c>
      <c r="AZ20">
        <f t="shared" si="23"/>
        <v>19.896485990986832</v>
      </c>
      <c r="BA20">
        <f t="shared" si="24"/>
        <v>0.72082185013173139</v>
      </c>
      <c r="BB20">
        <f t="shared" si="25"/>
        <v>31.227497299491102</v>
      </c>
      <c r="BC20">
        <f t="shared" si="26"/>
        <v>386.45259824583496</v>
      </c>
      <c r="BD20">
        <f t="shared" si="27"/>
        <v>2.0288988670950681E-2</v>
      </c>
    </row>
    <row r="21" spans="1:114" x14ac:dyDescent="0.25">
      <c r="A21" s="1">
        <v>11</v>
      </c>
      <c r="B21" s="1" t="s">
        <v>74</v>
      </c>
      <c r="C21" s="1">
        <v>20.499999541789293</v>
      </c>
      <c r="D21" s="1">
        <v>0</v>
      </c>
      <c r="E21">
        <f t="shared" si="0"/>
        <v>24.529781573495757</v>
      </c>
      <c r="F21">
        <f t="shared" si="1"/>
        <v>0.42930195078493283</v>
      </c>
      <c r="G21">
        <f t="shared" si="2"/>
        <v>285.62767697982423</v>
      </c>
      <c r="H21">
        <f t="shared" si="3"/>
        <v>6.9266867486126387</v>
      </c>
      <c r="I21">
        <f t="shared" si="4"/>
        <v>1.2121786153123923</v>
      </c>
      <c r="J21">
        <f t="shared" si="5"/>
        <v>14.397468566894531</v>
      </c>
      <c r="K21" s="1">
        <v>1.171950885</v>
      </c>
      <c r="L21">
        <f t="shared" si="6"/>
        <v>2.4800717915657908</v>
      </c>
      <c r="M21" s="1">
        <v>1</v>
      </c>
      <c r="N21">
        <f t="shared" si="7"/>
        <v>4.9601435831315817</v>
      </c>
      <c r="O21" s="1">
        <v>10.212844848632812</v>
      </c>
      <c r="P21" s="1">
        <v>14.397468566894531</v>
      </c>
      <c r="Q21" s="1">
        <v>7.6788420677185059</v>
      </c>
      <c r="R21" s="1">
        <v>399.62466430664062</v>
      </c>
      <c r="S21" s="1">
        <v>393.23690795898437</v>
      </c>
      <c r="T21" s="1">
        <v>4.5694832801818848</v>
      </c>
      <c r="U21" s="1">
        <v>6.1829361915588379</v>
      </c>
      <c r="V21" s="1">
        <v>25.652772903442383</v>
      </c>
      <c r="W21" s="1">
        <v>34.710586547851563</v>
      </c>
      <c r="X21" s="1">
        <v>500.01739501953125</v>
      </c>
      <c r="Y21" s="1">
        <v>1499.8233642578125</v>
      </c>
      <c r="Z21" s="1">
        <v>95.546554565429687</v>
      </c>
      <c r="AA21" s="1">
        <v>70.183967590332031</v>
      </c>
      <c r="AB21" s="1">
        <v>-2.7783188819885254</v>
      </c>
      <c r="AC21" s="1">
        <v>0.28978338837623596</v>
      </c>
      <c r="AD21" s="1">
        <v>0.66666668653488159</v>
      </c>
      <c r="AE21" s="1">
        <v>-0.21956524252891541</v>
      </c>
      <c r="AF21" s="1">
        <v>2.737391471862793</v>
      </c>
      <c r="AG21" s="1">
        <v>1</v>
      </c>
      <c r="AH21" s="1">
        <v>0</v>
      </c>
      <c r="AI21" s="1">
        <v>0.15999999642372131</v>
      </c>
      <c r="AJ21" s="1">
        <v>111115</v>
      </c>
      <c r="AK21">
        <f t="shared" si="8"/>
        <v>4.2665388235918371</v>
      </c>
      <c r="AL21">
        <f t="shared" si="9"/>
        <v>6.9266867486126385E-3</v>
      </c>
      <c r="AM21">
        <f t="shared" si="10"/>
        <v>287.54746856689451</v>
      </c>
      <c r="AN21">
        <f t="shared" si="11"/>
        <v>283.36284484863279</v>
      </c>
      <c r="AO21">
        <f t="shared" si="12"/>
        <v>239.97173291746367</v>
      </c>
      <c r="AP21">
        <f t="shared" si="13"/>
        <v>-0.78013594769592676</v>
      </c>
      <c r="AQ21">
        <f t="shared" si="14"/>
        <v>1.6461216085938488</v>
      </c>
      <c r="AR21">
        <f t="shared" si="15"/>
        <v>23.454382319938908</v>
      </c>
      <c r="AS21">
        <f t="shared" si="16"/>
        <v>17.27144612838007</v>
      </c>
      <c r="AT21">
        <f t="shared" si="17"/>
        <v>12.305156707763672</v>
      </c>
      <c r="AU21">
        <f t="shared" si="18"/>
        <v>1.4361833505466661</v>
      </c>
      <c r="AV21">
        <f t="shared" si="19"/>
        <v>0.39510545250177492</v>
      </c>
      <c r="AW21">
        <f t="shared" si="20"/>
        <v>0.43394299328145641</v>
      </c>
      <c r="AX21">
        <f t="shared" si="21"/>
        <v>1.0022403572652097</v>
      </c>
      <c r="AY21">
        <f t="shared" si="22"/>
        <v>0.24980127161210378</v>
      </c>
      <c r="AZ21">
        <f t="shared" si="23"/>
        <v>20.04648362405381</v>
      </c>
      <c r="BA21">
        <f t="shared" si="24"/>
        <v>0.72635012431136281</v>
      </c>
      <c r="BB21">
        <f t="shared" si="25"/>
        <v>31.20788126433489</v>
      </c>
      <c r="BC21">
        <f t="shared" si="26"/>
        <v>386.56064857874441</v>
      </c>
      <c r="BD21">
        <f t="shared" si="27"/>
        <v>1.980342576514962E-2</v>
      </c>
    </row>
    <row r="22" spans="1:114" x14ac:dyDescent="0.25">
      <c r="A22" s="1">
        <v>12</v>
      </c>
      <c r="B22" s="1" t="s">
        <v>74</v>
      </c>
      <c r="C22" s="1">
        <v>20.999999530613422</v>
      </c>
      <c r="D22" s="1">
        <v>0</v>
      </c>
      <c r="E22">
        <f t="shared" si="0"/>
        <v>24.324492311989264</v>
      </c>
      <c r="F22">
        <f t="shared" si="1"/>
        <v>0.42910094304071816</v>
      </c>
      <c r="G22">
        <f t="shared" si="2"/>
        <v>286.31817545522944</v>
      </c>
      <c r="H22">
        <f t="shared" si="3"/>
        <v>6.9247527572988199</v>
      </c>
      <c r="I22">
        <f t="shared" si="4"/>
        <v>1.2123593689341465</v>
      </c>
      <c r="J22">
        <f t="shared" si="5"/>
        <v>14.398553848266602</v>
      </c>
      <c r="K22" s="1">
        <v>1.171950885</v>
      </c>
      <c r="L22">
        <f t="shared" si="6"/>
        <v>2.4800717915657908</v>
      </c>
      <c r="M22" s="1">
        <v>1</v>
      </c>
      <c r="N22">
        <f t="shared" si="7"/>
        <v>4.9601435831315817</v>
      </c>
      <c r="O22" s="1">
        <v>10.211730003356934</v>
      </c>
      <c r="P22" s="1">
        <v>14.398553848266602</v>
      </c>
      <c r="Q22" s="1">
        <v>7.6779699325561523</v>
      </c>
      <c r="R22" s="1">
        <v>399.49728393554687</v>
      </c>
      <c r="S22" s="1">
        <v>393.15802001953125</v>
      </c>
      <c r="T22" s="1">
        <v>4.5690350532531738</v>
      </c>
      <c r="U22" s="1">
        <v>6.1820211410522461</v>
      </c>
      <c r="V22" s="1">
        <v>25.652105331420898</v>
      </c>
      <c r="W22" s="1">
        <v>34.707954406738281</v>
      </c>
      <c r="X22" s="1">
        <v>500.02291870117187</v>
      </c>
      <c r="Y22" s="1">
        <v>1499.8594970703125</v>
      </c>
      <c r="Z22" s="1">
        <v>95.513862609863281</v>
      </c>
      <c r="AA22" s="1">
        <v>70.183807373046875</v>
      </c>
      <c r="AB22" s="1">
        <v>-2.7783188819885254</v>
      </c>
      <c r="AC22" s="1">
        <v>0.28978338837623596</v>
      </c>
      <c r="AD22" s="1">
        <v>0.66666668653488159</v>
      </c>
      <c r="AE22" s="1">
        <v>-0.21956524252891541</v>
      </c>
      <c r="AF22" s="1">
        <v>2.737391471862793</v>
      </c>
      <c r="AG22" s="1">
        <v>1</v>
      </c>
      <c r="AH22" s="1">
        <v>0</v>
      </c>
      <c r="AI22" s="1">
        <v>0.15999999642372131</v>
      </c>
      <c r="AJ22" s="1">
        <v>111115</v>
      </c>
      <c r="AK22">
        <f t="shared" si="8"/>
        <v>4.2665859559564376</v>
      </c>
      <c r="AL22">
        <f t="shared" si="9"/>
        <v>6.9247527572988202E-3</v>
      </c>
      <c r="AM22">
        <f t="shared" si="10"/>
        <v>287.54855384826658</v>
      </c>
      <c r="AN22">
        <f t="shared" si="11"/>
        <v>283.36173000335691</v>
      </c>
      <c r="AO22">
        <f t="shared" si="12"/>
        <v>239.97751416733445</v>
      </c>
      <c r="AP22">
        <f t="shared" si="13"/>
        <v>-0.77963412763189943</v>
      </c>
      <c r="AQ22">
        <f t="shared" si="14"/>
        <v>1.6462371498738608</v>
      </c>
      <c r="AR22">
        <f t="shared" si="15"/>
        <v>23.456082129082034</v>
      </c>
      <c r="AS22">
        <f t="shared" si="16"/>
        <v>17.274060988029788</v>
      </c>
      <c r="AT22">
        <f t="shared" si="17"/>
        <v>12.305141925811768</v>
      </c>
      <c r="AU22">
        <f t="shared" si="18"/>
        <v>1.4361819547988448</v>
      </c>
      <c r="AV22">
        <f t="shared" si="19"/>
        <v>0.39493518596210775</v>
      </c>
      <c r="AW22">
        <f t="shared" si="20"/>
        <v>0.4338777809397143</v>
      </c>
      <c r="AX22">
        <f t="shared" si="21"/>
        <v>1.0023041738591305</v>
      </c>
      <c r="AY22">
        <f t="shared" si="22"/>
        <v>0.2496923760030367</v>
      </c>
      <c r="AZ22">
        <f t="shared" si="23"/>
        <v>20.09489967355206</v>
      </c>
      <c r="BA22">
        <f t="shared" si="24"/>
        <v>0.72825215530642295</v>
      </c>
      <c r="BB22">
        <f t="shared" si="25"/>
        <v>31.199858840938187</v>
      </c>
      <c r="BC22">
        <f t="shared" si="26"/>
        <v>386.53763412327191</v>
      </c>
      <c r="BD22">
        <f t="shared" si="27"/>
        <v>1.963381206678368E-2</v>
      </c>
    </row>
    <row r="23" spans="1:114" x14ac:dyDescent="0.25">
      <c r="A23" s="1">
        <v>13</v>
      </c>
      <c r="B23" s="1" t="s">
        <v>75</v>
      </c>
      <c r="C23" s="1">
        <v>21.499999519437551</v>
      </c>
      <c r="D23" s="1">
        <v>0</v>
      </c>
      <c r="E23">
        <f t="shared" si="0"/>
        <v>24.428195643335712</v>
      </c>
      <c r="F23">
        <f t="shared" si="1"/>
        <v>0.42869164293635403</v>
      </c>
      <c r="G23">
        <f t="shared" si="2"/>
        <v>285.72436580173292</v>
      </c>
      <c r="H23">
        <f t="shared" si="3"/>
        <v>6.9180205996131265</v>
      </c>
      <c r="I23">
        <f t="shared" si="4"/>
        <v>1.2122581820063434</v>
      </c>
      <c r="J23">
        <f t="shared" si="5"/>
        <v>14.396846771240234</v>
      </c>
      <c r="K23" s="1">
        <v>1.171950885</v>
      </c>
      <c r="L23">
        <f t="shared" si="6"/>
        <v>2.4800717915657908</v>
      </c>
      <c r="M23" s="1">
        <v>1</v>
      </c>
      <c r="N23">
        <f t="shared" si="7"/>
        <v>4.9601435831315817</v>
      </c>
      <c r="O23" s="1">
        <v>10.211211204528809</v>
      </c>
      <c r="P23" s="1">
        <v>14.396846771240234</v>
      </c>
      <c r="Q23" s="1">
        <v>7.6780643463134766</v>
      </c>
      <c r="R23" s="1">
        <v>399.41897583007812</v>
      </c>
      <c r="S23" s="1">
        <v>393.05606079101562</v>
      </c>
      <c r="T23" s="1">
        <v>4.5693659782409668</v>
      </c>
      <c r="U23" s="1">
        <v>6.180819034576416</v>
      </c>
      <c r="V23" s="1">
        <v>25.655080795288086</v>
      </c>
      <c r="W23" s="1">
        <v>34.702716827392578</v>
      </c>
      <c r="X23" s="1">
        <v>500.01263427734375</v>
      </c>
      <c r="Y23" s="1">
        <v>1499.793212890625</v>
      </c>
      <c r="Z23" s="1">
        <v>95.49578857421875</v>
      </c>
      <c r="AA23" s="1">
        <v>70.184425354003906</v>
      </c>
      <c r="AB23" s="1">
        <v>-2.7783188819885254</v>
      </c>
      <c r="AC23" s="1">
        <v>0.28978338837623596</v>
      </c>
      <c r="AD23" s="1">
        <v>0.66666668653488159</v>
      </c>
      <c r="AE23" s="1">
        <v>-0.21956524252891541</v>
      </c>
      <c r="AF23" s="1">
        <v>2.737391471862793</v>
      </c>
      <c r="AG23" s="1">
        <v>1</v>
      </c>
      <c r="AH23" s="1">
        <v>0</v>
      </c>
      <c r="AI23" s="1">
        <v>0.15999999642372131</v>
      </c>
      <c r="AJ23" s="1">
        <v>111115</v>
      </c>
      <c r="AK23">
        <f t="shared" si="8"/>
        <v>4.2664982012223467</v>
      </c>
      <c r="AL23">
        <f t="shared" si="9"/>
        <v>6.9180205996131269E-3</v>
      </c>
      <c r="AM23">
        <f t="shared" si="10"/>
        <v>287.54684677124021</v>
      </c>
      <c r="AN23">
        <f t="shared" si="11"/>
        <v>283.36121120452879</v>
      </c>
      <c r="AO23">
        <f t="shared" si="12"/>
        <v>239.9669086988215</v>
      </c>
      <c r="AP23">
        <f t="shared" si="13"/>
        <v>-0.77746638520245936</v>
      </c>
      <c r="AQ23">
        <f t="shared" si="14"/>
        <v>1.6460554141651784</v>
      </c>
      <c r="AR23">
        <f t="shared" si="15"/>
        <v>23.453286193662247</v>
      </c>
      <c r="AS23">
        <f t="shared" si="16"/>
        <v>17.272467159085831</v>
      </c>
      <c r="AT23">
        <f t="shared" si="17"/>
        <v>12.304028987884521</v>
      </c>
      <c r="AU23">
        <f t="shared" si="18"/>
        <v>1.4360768719228503</v>
      </c>
      <c r="AV23">
        <f t="shared" si="19"/>
        <v>0.39458844307704666</v>
      </c>
      <c r="AW23">
        <f t="shared" si="20"/>
        <v>0.43379723215883498</v>
      </c>
      <c r="AX23">
        <f t="shared" si="21"/>
        <v>1.0022796397640152</v>
      </c>
      <c r="AY23">
        <f t="shared" si="22"/>
        <v>0.24947061660491582</v>
      </c>
      <c r="AZ23">
        <f t="shared" si="23"/>
        <v>20.053400423431832</v>
      </c>
      <c r="BA23">
        <f t="shared" si="24"/>
        <v>0.72693031428320853</v>
      </c>
      <c r="BB23">
        <f t="shared" si="25"/>
        <v>31.192919598769208</v>
      </c>
      <c r="BC23">
        <f t="shared" si="26"/>
        <v>386.407450006712</v>
      </c>
      <c r="BD23">
        <f t="shared" si="27"/>
        <v>1.9719773586982837E-2</v>
      </c>
    </row>
    <row r="24" spans="1:114" x14ac:dyDescent="0.25">
      <c r="A24" s="1">
        <v>14</v>
      </c>
      <c r="B24" s="1" t="s">
        <v>75</v>
      </c>
      <c r="C24" s="1">
        <v>21.999999508261681</v>
      </c>
      <c r="D24" s="1">
        <v>0</v>
      </c>
      <c r="E24">
        <f t="shared" si="0"/>
        <v>24.36709090175879</v>
      </c>
      <c r="F24">
        <f t="shared" si="1"/>
        <v>0.42838447329683987</v>
      </c>
      <c r="G24">
        <f t="shared" si="2"/>
        <v>285.78134409155678</v>
      </c>
      <c r="H24">
        <f t="shared" si="3"/>
        <v>6.9155828257594854</v>
      </c>
      <c r="I24">
        <f t="shared" si="4"/>
        <v>1.2126255764113369</v>
      </c>
      <c r="J24">
        <f t="shared" si="5"/>
        <v>14.399872779846191</v>
      </c>
      <c r="K24" s="1">
        <v>1.171950885</v>
      </c>
      <c r="L24">
        <f t="shared" si="6"/>
        <v>2.4800717915657908</v>
      </c>
      <c r="M24" s="1">
        <v>1</v>
      </c>
      <c r="N24">
        <f t="shared" si="7"/>
        <v>4.9601435831315817</v>
      </c>
      <c r="O24" s="1">
        <v>10.210848808288574</v>
      </c>
      <c r="P24" s="1">
        <v>14.399872779846191</v>
      </c>
      <c r="Q24" s="1">
        <v>7.6775956153869629</v>
      </c>
      <c r="R24" s="1">
        <v>399.28338623046875</v>
      </c>
      <c r="S24" s="1">
        <v>392.93539428710937</v>
      </c>
      <c r="T24" s="1">
        <v>4.5693483352661133</v>
      </c>
      <c r="U24" s="1">
        <v>6.1801886558532715</v>
      </c>
      <c r="V24" s="1">
        <v>25.655544281005859</v>
      </c>
      <c r="W24" s="1">
        <v>34.699939727783203</v>
      </c>
      <c r="X24" s="1">
        <v>500.02688598632812</v>
      </c>
      <c r="Y24" s="1">
        <v>1499.804443359375</v>
      </c>
      <c r="Z24" s="1">
        <v>95.522857666015625</v>
      </c>
      <c r="AA24" s="1">
        <v>70.18426513671875</v>
      </c>
      <c r="AB24" s="1">
        <v>-2.7783188819885254</v>
      </c>
      <c r="AC24" s="1">
        <v>0.28978338837623596</v>
      </c>
      <c r="AD24" s="1">
        <v>0.66666668653488159</v>
      </c>
      <c r="AE24" s="1">
        <v>-0.21956524252891541</v>
      </c>
      <c r="AF24" s="1">
        <v>2.737391471862793</v>
      </c>
      <c r="AG24" s="1">
        <v>1</v>
      </c>
      <c r="AH24" s="1">
        <v>0</v>
      </c>
      <c r="AI24" s="1">
        <v>0.15999999642372131</v>
      </c>
      <c r="AJ24" s="1">
        <v>111115</v>
      </c>
      <c r="AK24">
        <f t="shared" si="8"/>
        <v>4.2666198079310131</v>
      </c>
      <c r="AL24">
        <f t="shared" si="9"/>
        <v>6.9155828257594851E-3</v>
      </c>
      <c r="AM24">
        <f t="shared" si="10"/>
        <v>287.54987277984617</v>
      </c>
      <c r="AN24">
        <f t="shared" si="11"/>
        <v>283.36084880828855</v>
      </c>
      <c r="AO24">
        <f t="shared" si="12"/>
        <v>239.96870557378134</v>
      </c>
      <c r="AP24">
        <f t="shared" si="13"/>
        <v>-0.77692181836628482</v>
      </c>
      <c r="AQ24">
        <f t="shared" si="14"/>
        <v>1.6463775756286845</v>
      </c>
      <c r="AR24">
        <f t="shared" si="15"/>
        <v>23.45792995654433</v>
      </c>
      <c r="AS24">
        <f t="shared" si="16"/>
        <v>17.277741300691059</v>
      </c>
      <c r="AT24">
        <f t="shared" si="17"/>
        <v>12.305360794067383</v>
      </c>
      <c r="AU24">
        <f t="shared" si="18"/>
        <v>1.4362026209934184</v>
      </c>
      <c r="AV24">
        <f t="shared" si="19"/>
        <v>0.39432818648900136</v>
      </c>
      <c r="AW24">
        <f t="shared" si="20"/>
        <v>0.43375199921734747</v>
      </c>
      <c r="AX24">
        <f t="shared" si="21"/>
        <v>1.0024506217760709</v>
      </c>
      <c r="AY24">
        <f t="shared" si="22"/>
        <v>0.24930417247645062</v>
      </c>
      <c r="AZ24">
        <f t="shared" si="23"/>
        <v>20.057353624849675</v>
      </c>
      <c r="BA24">
        <f t="shared" si="24"/>
        <v>0.72729855402830557</v>
      </c>
      <c r="BB24">
        <f t="shared" si="25"/>
        <v>31.181471781893865</v>
      </c>
      <c r="BC24">
        <f t="shared" si="26"/>
        <v>386.30341435224511</v>
      </c>
      <c r="BD24">
        <f t="shared" si="27"/>
        <v>1.9668522957118375E-2</v>
      </c>
    </row>
    <row r="25" spans="1:114" x14ac:dyDescent="0.25">
      <c r="A25" s="1">
        <v>15</v>
      </c>
      <c r="B25" s="1" t="s">
        <v>76</v>
      </c>
      <c r="C25" s="1">
        <v>22.49999949708581</v>
      </c>
      <c r="D25" s="1">
        <v>0</v>
      </c>
      <c r="E25">
        <f t="shared" si="0"/>
        <v>23.997539138884363</v>
      </c>
      <c r="F25">
        <f t="shared" si="1"/>
        <v>0.42834898488403678</v>
      </c>
      <c r="G25">
        <f t="shared" si="2"/>
        <v>287.12268039147699</v>
      </c>
      <c r="H25">
        <f t="shared" si="3"/>
        <v>6.9159367982294508</v>
      </c>
      <c r="I25">
        <f t="shared" si="4"/>
        <v>1.2127746759707398</v>
      </c>
      <c r="J25">
        <f t="shared" si="5"/>
        <v>14.401413917541504</v>
      </c>
      <c r="K25" s="1">
        <v>1.171950885</v>
      </c>
      <c r="L25">
        <f t="shared" si="6"/>
        <v>2.4800717915657908</v>
      </c>
      <c r="M25" s="1">
        <v>1</v>
      </c>
      <c r="N25">
        <f t="shared" si="7"/>
        <v>4.9601435831315817</v>
      </c>
      <c r="O25" s="1">
        <v>10.210390090942383</v>
      </c>
      <c r="P25" s="1">
        <v>14.401413917541504</v>
      </c>
      <c r="Q25" s="1">
        <v>7.6772937774658203</v>
      </c>
      <c r="R25" s="1">
        <v>399.08099365234375</v>
      </c>
      <c r="S25" s="1">
        <v>392.82003784179687</v>
      </c>
      <c r="T25" s="1">
        <v>4.5695681571960449</v>
      </c>
      <c r="U25" s="1">
        <v>6.1804218292236328</v>
      </c>
      <c r="V25" s="1">
        <v>25.65748405456543</v>
      </c>
      <c r="W25" s="1">
        <v>34.702198028564453</v>
      </c>
      <c r="X25" s="1">
        <v>500.0482177734375</v>
      </c>
      <c r="Y25" s="1">
        <v>1499.7847900390625</v>
      </c>
      <c r="Z25" s="1">
        <v>95.509048461914063</v>
      </c>
      <c r="AA25" s="1">
        <v>70.184043884277344</v>
      </c>
      <c r="AB25" s="1">
        <v>-2.7783188819885254</v>
      </c>
      <c r="AC25" s="1">
        <v>0.28978338837623596</v>
      </c>
      <c r="AD25" s="1">
        <v>0.66666668653488159</v>
      </c>
      <c r="AE25" s="1">
        <v>-0.21956524252891541</v>
      </c>
      <c r="AF25" s="1">
        <v>2.737391471862793</v>
      </c>
      <c r="AG25" s="1">
        <v>1</v>
      </c>
      <c r="AH25" s="1">
        <v>0</v>
      </c>
      <c r="AI25" s="1">
        <v>0.15999999642372131</v>
      </c>
      <c r="AJ25" s="1">
        <v>111115</v>
      </c>
      <c r="AK25">
        <f t="shared" si="8"/>
        <v>4.2668018273943069</v>
      </c>
      <c r="AL25">
        <f t="shared" si="9"/>
        <v>6.9159367982294506E-3</v>
      </c>
      <c r="AM25">
        <f t="shared" si="10"/>
        <v>287.55141391754148</v>
      </c>
      <c r="AN25">
        <f t="shared" si="11"/>
        <v>283.36039009094236</v>
      </c>
      <c r="AO25">
        <f t="shared" si="12"/>
        <v>239.96556104260162</v>
      </c>
      <c r="AP25">
        <f t="shared" si="13"/>
        <v>-0.77720437484347582</v>
      </c>
      <c r="AQ25">
        <f t="shared" si="14"/>
        <v>1.6465416728563169</v>
      </c>
      <c r="AR25">
        <f t="shared" si="15"/>
        <v>23.460342005530631</v>
      </c>
      <c r="AS25">
        <f t="shared" si="16"/>
        <v>17.279920176306998</v>
      </c>
      <c r="AT25">
        <f t="shared" si="17"/>
        <v>12.305902004241943</v>
      </c>
      <c r="AU25">
        <f t="shared" si="18"/>
        <v>1.4362537247984843</v>
      </c>
      <c r="AV25">
        <f t="shared" si="19"/>
        <v>0.39429811619762883</v>
      </c>
      <c r="AW25">
        <f t="shared" si="20"/>
        <v>0.43376699688557713</v>
      </c>
      <c r="AX25">
        <f t="shared" si="21"/>
        <v>1.0024867279129073</v>
      </c>
      <c r="AY25">
        <f t="shared" si="22"/>
        <v>0.2492849415287198</v>
      </c>
      <c r="AZ25">
        <f t="shared" si="23"/>
        <v>20.151430800766761</v>
      </c>
      <c r="BA25">
        <f t="shared" si="24"/>
        <v>0.73092676730282247</v>
      </c>
      <c r="BB25">
        <f t="shared" si="25"/>
        <v>31.179323912086776</v>
      </c>
      <c r="BC25">
        <f t="shared" si="26"/>
        <v>386.2886386404374</v>
      </c>
      <c r="BD25">
        <f t="shared" si="27"/>
        <v>1.9369636356318398E-2</v>
      </c>
      <c r="BE25">
        <f>AVERAGE(E11:E25)</f>
        <v>23.732575487138547</v>
      </c>
      <c r="BF25">
        <f>AVERAGE(O11:O25)</f>
        <v>10.216012891133627</v>
      </c>
      <c r="BG25">
        <f>AVERAGE(P11:P25)</f>
        <v>14.395823287963868</v>
      </c>
      <c r="BH25" t="e">
        <f>AVERAGE(B11:B25)</f>
        <v>#DIV/0!</v>
      </c>
      <c r="BI25">
        <f t="shared" ref="BI25:DJ25" si="28">AVERAGE(C11:C25)</f>
        <v>19.066666240493458</v>
      </c>
      <c r="BJ25">
        <f t="shared" si="28"/>
        <v>0</v>
      </c>
      <c r="BK25">
        <f t="shared" si="28"/>
        <v>23.732575487138547</v>
      </c>
      <c r="BL25">
        <f t="shared" si="28"/>
        <v>0.42999303619624446</v>
      </c>
      <c r="BM25">
        <f t="shared" si="28"/>
        <v>288.91413079574016</v>
      </c>
      <c r="BN25">
        <f t="shared" si="28"/>
        <v>6.9351858933261585</v>
      </c>
      <c r="BO25">
        <f t="shared" si="28"/>
        <v>1.2118748852320709</v>
      </c>
      <c r="BP25">
        <f t="shared" si="28"/>
        <v>14.395823287963868</v>
      </c>
      <c r="BQ25">
        <f t="shared" si="28"/>
        <v>1.171950885</v>
      </c>
      <c r="BR25">
        <f t="shared" si="28"/>
        <v>2.4800717915657908</v>
      </c>
      <c r="BS25">
        <f t="shared" si="28"/>
        <v>1</v>
      </c>
      <c r="BT25">
        <f t="shared" si="28"/>
        <v>4.9601435831315817</v>
      </c>
      <c r="BU25">
        <f t="shared" si="28"/>
        <v>10.216012891133627</v>
      </c>
      <c r="BV25">
        <f t="shared" si="28"/>
        <v>14.395823287963868</v>
      </c>
      <c r="BW25">
        <f t="shared" si="28"/>
        <v>7.6811404228210449</v>
      </c>
      <c r="BX25">
        <f t="shared" si="28"/>
        <v>399.44173177083331</v>
      </c>
      <c r="BY25">
        <f t="shared" si="28"/>
        <v>393.23959960937498</v>
      </c>
      <c r="BZ25">
        <f t="shared" si="28"/>
        <v>4.5692115783691403</v>
      </c>
      <c r="CA25">
        <f t="shared" si="28"/>
        <v>6.1847567876180012</v>
      </c>
      <c r="CB25">
        <f t="shared" si="28"/>
        <v>25.645873133341471</v>
      </c>
      <c r="CC25">
        <f t="shared" si="28"/>
        <v>34.713530222574867</v>
      </c>
      <c r="CD25">
        <f t="shared" si="28"/>
        <v>499.9816914876302</v>
      </c>
      <c r="CE25">
        <f t="shared" si="28"/>
        <v>1499.9542887369792</v>
      </c>
      <c r="CF25">
        <f t="shared" si="28"/>
        <v>95.535104878743496</v>
      </c>
      <c r="CG25">
        <f t="shared" si="28"/>
        <v>70.184127807617188</v>
      </c>
      <c r="CH25">
        <f t="shared" si="28"/>
        <v>-2.7783188819885254</v>
      </c>
      <c r="CI25">
        <f t="shared" si="28"/>
        <v>0.28978338837623596</v>
      </c>
      <c r="CJ25">
        <f t="shared" si="28"/>
        <v>0.66666668653488159</v>
      </c>
      <c r="CK25">
        <f t="shared" si="28"/>
        <v>-0.21956524252891541</v>
      </c>
      <c r="CL25">
        <f t="shared" si="28"/>
        <v>2.737391471862793</v>
      </c>
      <c r="CM25">
        <f t="shared" si="28"/>
        <v>1</v>
      </c>
      <c r="CN25">
        <f t="shared" si="28"/>
        <v>0</v>
      </c>
      <c r="CO25">
        <f t="shared" si="28"/>
        <v>0.15999999642372131</v>
      </c>
      <c r="CP25">
        <f t="shared" si="28"/>
        <v>111115</v>
      </c>
      <c r="CQ25">
        <f t="shared" si="28"/>
        <v>4.2662341731806466</v>
      </c>
      <c r="CR25">
        <f t="shared" si="28"/>
        <v>6.9351858933261595E-3</v>
      </c>
      <c r="CS25">
        <f t="shared" si="28"/>
        <v>287.54582328796391</v>
      </c>
      <c r="CT25">
        <f t="shared" si="28"/>
        <v>283.36601289113366</v>
      </c>
      <c r="CU25">
        <f t="shared" si="28"/>
        <v>239.99268083366212</v>
      </c>
      <c r="CV25">
        <f t="shared" si="28"/>
        <v>-0.78235844920594222</v>
      </c>
      <c r="CW25">
        <f t="shared" si="28"/>
        <v>1.6459466456024405</v>
      </c>
      <c r="CX25">
        <f t="shared" si="28"/>
        <v>23.451835913000497</v>
      </c>
      <c r="CY25">
        <f t="shared" si="28"/>
        <v>17.267079125382498</v>
      </c>
      <c r="CZ25">
        <f t="shared" si="28"/>
        <v>12.305918089548747</v>
      </c>
      <c r="DA25">
        <f t="shared" si="28"/>
        <v>1.4362553127867406</v>
      </c>
      <c r="DB25">
        <f t="shared" si="28"/>
        <v>0.3956906042970233</v>
      </c>
      <c r="DC25">
        <f t="shared" si="28"/>
        <v>0.43407176037036987</v>
      </c>
      <c r="DD25">
        <f t="shared" si="28"/>
        <v>1.0021835524163705</v>
      </c>
      <c r="DE25">
        <f t="shared" si="28"/>
        <v>0.25017553181549379</v>
      </c>
      <c r="DF25">
        <f t="shared" si="28"/>
        <v>20.277185061597272</v>
      </c>
      <c r="DG25">
        <f t="shared" si="28"/>
        <v>0.73470149567633136</v>
      </c>
      <c r="DH25">
        <f t="shared" si="28"/>
        <v>31.22665187184829</v>
      </c>
      <c r="DI25">
        <f t="shared" si="28"/>
        <v>386.78031544336926</v>
      </c>
      <c r="DJ25">
        <f t="shared" si="28"/>
        <v>1.9161192689719102E-2</v>
      </c>
    </row>
    <row r="26" spans="1:114" x14ac:dyDescent="0.25">
      <c r="A26" s="1" t="s">
        <v>9</v>
      </c>
      <c r="B26" s="1" t="s">
        <v>77</v>
      </c>
    </row>
    <row r="27" spans="1:114" x14ac:dyDescent="0.25">
      <c r="A27" s="1" t="s">
        <v>9</v>
      </c>
      <c r="B27" s="1" t="s">
        <v>78</v>
      </c>
    </row>
    <row r="28" spans="1:114" x14ac:dyDescent="0.25">
      <c r="A28" s="1" t="s">
        <v>9</v>
      </c>
      <c r="B28" s="1" t="s">
        <v>79</v>
      </c>
    </row>
    <row r="29" spans="1:114" x14ac:dyDescent="0.25">
      <c r="A29" s="1">
        <v>16</v>
      </c>
      <c r="B29" s="1" t="s">
        <v>80</v>
      </c>
      <c r="C29" s="1">
        <v>341.499999653548</v>
      </c>
      <c r="D29" s="1">
        <v>0</v>
      </c>
      <c r="E29">
        <f t="shared" ref="E29:E43" si="29">(R29-S29*(1000-T29)/(1000-U29))*AK29</f>
        <v>21.807695049089077</v>
      </c>
      <c r="F29">
        <f t="shared" ref="F29:F43" si="30">IF(AV29&lt;&gt;0,1/(1/AV29-1/N29),0)</f>
        <v>0.2688992700131706</v>
      </c>
      <c r="G29">
        <f t="shared" ref="G29:G43" si="31">((AY29-AL29/2)*S29-E29)/(AY29+AL29/2)</f>
        <v>249.87082777618878</v>
      </c>
      <c r="H29">
        <f t="shared" ref="H29:H43" si="32">AL29*1000</f>
        <v>4.6980737652255833</v>
      </c>
      <c r="I29">
        <f t="shared" ref="I29:I43" si="33">(AQ29-AW29)</f>
        <v>1.2708064265697627</v>
      </c>
      <c r="J29">
        <f t="shared" ref="J29:J43" si="34">(P29+AP29*D29)</f>
        <v>15.963857650756836</v>
      </c>
      <c r="K29" s="1">
        <v>1.171950885</v>
      </c>
      <c r="L29">
        <f t="shared" ref="L29:L43" si="35">(K29*AE29+AF29)</f>
        <v>2.4800717915657908</v>
      </c>
      <c r="M29" s="1">
        <v>1</v>
      </c>
      <c r="N29">
        <f t="shared" ref="N29:N43" si="36">L29*(M29+1)*(M29+1)/(M29*M29+1)</f>
        <v>4.9601435831315817</v>
      </c>
      <c r="O29" s="1">
        <v>13.34083366394043</v>
      </c>
      <c r="P29" s="1">
        <v>15.963857650756836</v>
      </c>
      <c r="Q29" s="1">
        <v>11.947168350219727</v>
      </c>
      <c r="R29" s="1">
        <v>400.63427734375</v>
      </c>
      <c r="S29" s="1">
        <v>395.08709716796875</v>
      </c>
      <c r="T29" s="1">
        <v>6.7397556304931641</v>
      </c>
      <c r="U29" s="1">
        <v>7.832432746887207</v>
      </c>
      <c r="V29" s="1">
        <v>30.775180816650391</v>
      </c>
      <c r="W29" s="1">
        <v>35.764579772949219</v>
      </c>
      <c r="X29" s="1">
        <v>499.94522094726562</v>
      </c>
      <c r="Y29" s="1">
        <v>1500.54052734375</v>
      </c>
      <c r="Z29" s="1">
        <v>90.578880310058594</v>
      </c>
      <c r="AA29" s="1">
        <v>70.1806640625</v>
      </c>
      <c r="AB29" s="1">
        <v>-3.2095322608947754</v>
      </c>
      <c r="AC29" s="1">
        <v>0.29310694336891174</v>
      </c>
      <c r="AD29" s="1">
        <v>1</v>
      </c>
      <c r="AE29" s="1">
        <v>-0.21956524252891541</v>
      </c>
      <c r="AF29" s="1">
        <v>2.737391471862793</v>
      </c>
      <c r="AG29" s="1">
        <v>1</v>
      </c>
      <c r="AH29" s="1">
        <v>0</v>
      </c>
      <c r="AI29" s="1">
        <v>0.15999999642372131</v>
      </c>
      <c r="AJ29" s="1">
        <v>111115</v>
      </c>
      <c r="AK29">
        <f t="shared" ref="AK29:AK43" si="37">X29*0.000001/(K29*0.0001)</f>
        <v>4.2659229780543715</v>
      </c>
      <c r="AL29">
        <f t="shared" ref="AL29:AL43" si="38">(U29-T29)/(1000-U29)*AK29</f>
        <v>4.6980737652255831E-3</v>
      </c>
      <c r="AM29">
        <f t="shared" ref="AM29:AM43" si="39">(P29+273.15)</f>
        <v>289.11385765075681</v>
      </c>
      <c r="AN29">
        <f t="shared" ref="AN29:AN43" si="40">(O29+273.15)</f>
        <v>286.49083366394041</v>
      </c>
      <c r="AO29">
        <f t="shared" ref="AO29:AO43" si="41">(Y29*AG29+Z29*AH29)*AI29</f>
        <v>240.08647900864889</v>
      </c>
      <c r="AP29">
        <f t="shared" ref="AP29:AP43" si="42">((AO29+0.00000010773*(AN29^4-AM29^4))-AL29*44100)/(L29*51.4+0.00000043092*AM29^3)</f>
        <v>4.3191414422590405E-2</v>
      </c>
      <c r="AQ29">
        <f t="shared" ref="AQ29:AQ43" si="43">0.61365*EXP(17.502*J29/(240.97+J29))</f>
        <v>1.8204917579711779</v>
      </c>
      <c r="AR29">
        <f t="shared" ref="AR29:AR43" si="44">AQ29*1000/AA29</f>
        <v>25.940075978048927</v>
      </c>
      <c r="AS29">
        <f t="shared" ref="AS29:AS43" si="45">(AR29-U29)</f>
        <v>18.10764323116172</v>
      </c>
      <c r="AT29">
        <f t="shared" ref="AT29:AT43" si="46">IF(D29,P29,(O29+P29)/2)</f>
        <v>14.652345657348633</v>
      </c>
      <c r="AU29">
        <f t="shared" ref="AU29:AU43" si="47">0.61365*EXP(17.502*AT29/(240.97+AT29))</f>
        <v>1.673452870165774</v>
      </c>
      <c r="AV29">
        <f t="shared" ref="AV29:AV43" si="48">IF(AS29&lt;&gt;0,(1000-(AR29+U29)/2)/AS29*AL29,0)</f>
        <v>0.25507134405342624</v>
      </c>
      <c r="AW29">
        <f t="shared" ref="AW29:AW43" si="49">U29*AA29/1000</f>
        <v>0.54968533140141518</v>
      </c>
      <c r="AX29">
        <f t="shared" ref="AX29:AX43" si="50">(AU29-AW29)</f>
        <v>1.1237675387643589</v>
      </c>
      <c r="AY29">
        <f t="shared" ref="AY29:AY43" si="51">1/(1.6/F29+1.37/N29)</f>
        <v>0.16060683214216012</v>
      </c>
      <c r="AZ29">
        <f t="shared" ref="AZ29:AZ43" si="52">G29*AA29*0.001</f>
        <v>17.5361006231795</v>
      </c>
      <c r="BA29">
        <f t="shared" ref="BA29:BA43" si="53">G29/S29</f>
        <v>0.6324449205435777</v>
      </c>
      <c r="BB29">
        <f t="shared" ref="BB29:BB43" si="54">(1-AL29*AA29/AQ29/F29)*100</f>
        <v>32.646686756117248</v>
      </c>
      <c r="BC29">
        <f t="shared" ref="BC29:BC43" si="55">(S29-E29/(N29/1.35))</f>
        <v>389.15170682636835</v>
      </c>
      <c r="BD29">
        <f t="shared" ref="BD29:BD43" si="56">E29*BB29/100/BC29</f>
        <v>1.8294895709096742E-2</v>
      </c>
    </row>
    <row r="30" spans="1:114" x14ac:dyDescent="0.25">
      <c r="A30" s="1">
        <v>17</v>
      </c>
      <c r="B30" s="1" t="s">
        <v>80</v>
      </c>
      <c r="C30" s="1">
        <v>341.499999653548</v>
      </c>
      <c r="D30" s="1">
        <v>0</v>
      </c>
      <c r="E30">
        <f t="shared" si="29"/>
        <v>21.807695049089077</v>
      </c>
      <c r="F30">
        <f t="shared" si="30"/>
        <v>0.2688992700131706</v>
      </c>
      <c r="G30">
        <f t="shared" si="31"/>
        <v>249.87082777618878</v>
      </c>
      <c r="H30">
        <f t="shared" si="32"/>
        <v>4.6980737652255833</v>
      </c>
      <c r="I30">
        <f t="shared" si="33"/>
        <v>1.2708064265697627</v>
      </c>
      <c r="J30">
        <f t="shared" si="34"/>
        <v>15.963857650756836</v>
      </c>
      <c r="K30" s="1">
        <v>1.171950885</v>
      </c>
      <c r="L30">
        <f t="shared" si="35"/>
        <v>2.4800717915657908</v>
      </c>
      <c r="M30" s="1">
        <v>1</v>
      </c>
      <c r="N30">
        <f t="shared" si="36"/>
        <v>4.9601435831315817</v>
      </c>
      <c r="O30" s="1">
        <v>13.34083366394043</v>
      </c>
      <c r="P30" s="1">
        <v>15.963857650756836</v>
      </c>
      <c r="Q30" s="1">
        <v>11.947168350219727</v>
      </c>
      <c r="R30" s="1">
        <v>400.63427734375</v>
      </c>
      <c r="S30" s="1">
        <v>395.08709716796875</v>
      </c>
      <c r="T30" s="1">
        <v>6.7397556304931641</v>
      </c>
      <c r="U30" s="1">
        <v>7.832432746887207</v>
      </c>
      <c r="V30" s="1">
        <v>30.775180816650391</v>
      </c>
      <c r="W30" s="1">
        <v>35.764579772949219</v>
      </c>
      <c r="X30" s="1">
        <v>499.94522094726562</v>
      </c>
      <c r="Y30" s="1">
        <v>1500.54052734375</v>
      </c>
      <c r="Z30" s="1">
        <v>90.578880310058594</v>
      </c>
      <c r="AA30" s="1">
        <v>70.1806640625</v>
      </c>
      <c r="AB30" s="1">
        <v>-3.2095322608947754</v>
      </c>
      <c r="AC30" s="1">
        <v>0.29310694336891174</v>
      </c>
      <c r="AD30" s="1">
        <v>1</v>
      </c>
      <c r="AE30" s="1">
        <v>-0.21956524252891541</v>
      </c>
      <c r="AF30" s="1">
        <v>2.737391471862793</v>
      </c>
      <c r="AG30" s="1">
        <v>1</v>
      </c>
      <c r="AH30" s="1">
        <v>0</v>
      </c>
      <c r="AI30" s="1">
        <v>0.15999999642372131</v>
      </c>
      <c r="AJ30" s="1">
        <v>111115</v>
      </c>
      <c r="AK30">
        <f t="shared" si="37"/>
        <v>4.2659229780543715</v>
      </c>
      <c r="AL30">
        <f t="shared" si="38"/>
        <v>4.6980737652255831E-3</v>
      </c>
      <c r="AM30">
        <f t="shared" si="39"/>
        <v>289.11385765075681</v>
      </c>
      <c r="AN30">
        <f t="shared" si="40"/>
        <v>286.49083366394041</v>
      </c>
      <c r="AO30">
        <f t="shared" si="41"/>
        <v>240.08647900864889</v>
      </c>
      <c r="AP30">
        <f t="shared" si="42"/>
        <v>4.3191414422590405E-2</v>
      </c>
      <c r="AQ30">
        <f t="shared" si="43"/>
        <v>1.8204917579711779</v>
      </c>
      <c r="AR30">
        <f t="shared" si="44"/>
        <v>25.940075978048927</v>
      </c>
      <c r="AS30">
        <f t="shared" si="45"/>
        <v>18.10764323116172</v>
      </c>
      <c r="AT30">
        <f t="shared" si="46"/>
        <v>14.652345657348633</v>
      </c>
      <c r="AU30">
        <f t="shared" si="47"/>
        <v>1.673452870165774</v>
      </c>
      <c r="AV30">
        <f t="shared" si="48"/>
        <v>0.25507134405342624</v>
      </c>
      <c r="AW30">
        <f t="shared" si="49"/>
        <v>0.54968533140141518</v>
      </c>
      <c r="AX30">
        <f t="shared" si="50"/>
        <v>1.1237675387643589</v>
      </c>
      <c r="AY30">
        <f t="shared" si="51"/>
        <v>0.16060683214216012</v>
      </c>
      <c r="AZ30">
        <f t="shared" si="52"/>
        <v>17.5361006231795</v>
      </c>
      <c r="BA30">
        <f t="shared" si="53"/>
        <v>0.6324449205435777</v>
      </c>
      <c r="BB30">
        <f t="shared" si="54"/>
        <v>32.646686756117248</v>
      </c>
      <c r="BC30">
        <f t="shared" si="55"/>
        <v>389.15170682636835</v>
      </c>
      <c r="BD30">
        <f t="shared" si="56"/>
        <v>1.8294895709096742E-2</v>
      </c>
    </row>
    <row r="31" spans="1:114" x14ac:dyDescent="0.25">
      <c r="A31" s="1">
        <v>18</v>
      </c>
      <c r="B31" s="1" t="s">
        <v>81</v>
      </c>
      <c r="C31" s="1">
        <v>341.99999964237213</v>
      </c>
      <c r="D31" s="1">
        <v>0</v>
      </c>
      <c r="E31">
        <f t="shared" si="29"/>
        <v>21.49914278179179</v>
      </c>
      <c r="F31">
        <f t="shared" si="30"/>
        <v>0.26862178135198955</v>
      </c>
      <c r="G31">
        <f t="shared" si="31"/>
        <v>251.58676126561389</v>
      </c>
      <c r="H31">
        <f t="shared" si="32"/>
        <v>4.6930198330680621</v>
      </c>
      <c r="I31">
        <f t="shared" si="33"/>
        <v>1.2706888626055513</v>
      </c>
      <c r="J31">
        <f t="shared" si="34"/>
        <v>15.961921691894531</v>
      </c>
      <c r="K31" s="1">
        <v>1.171950885</v>
      </c>
      <c r="L31">
        <f t="shared" si="35"/>
        <v>2.4800717915657908</v>
      </c>
      <c r="M31" s="1">
        <v>1</v>
      </c>
      <c r="N31">
        <f t="shared" si="36"/>
        <v>4.9601435831315817</v>
      </c>
      <c r="O31" s="1">
        <v>13.340436935424805</v>
      </c>
      <c r="P31" s="1">
        <v>15.961921691894531</v>
      </c>
      <c r="Q31" s="1">
        <v>11.947051048278809</v>
      </c>
      <c r="R31" s="1">
        <v>400.51177978515625</v>
      </c>
      <c r="S31" s="1">
        <v>395.03753662109375</v>
      </c>
      <c r="T31" s="1">
        <v>6.7393980026245117</v>
      </c>
      <c r="U31" s="1">
        <v>7.8308844566345215</v>
      </c>
      <c r="V31" s="1">
        <v>30.774404525756836</v>
      </c>
      <c r="W31" s="1">
        <v>35.758506774902344</v>
      </c>
      <c r="X31" s="1">
        <v>499.95297241210937</v>
      </c>
      <c r="Y31" s="1">
        <v>1500.54736328125</v>
      </c>
      <c r="Z31" s="1">
        <v>90.698417663574219</v>
      </c>
      <c r="AA31" s="1">
        <v>70.180801391601562</v>
      </c>
      <c r="AB31" s="1">
        <v>-3.2095322608947754</v>
      </c>
      <c r="AC31" s="1">
        <v>0.29310694336891174</v>
      </c>
      <c r="AD31" s="1">
        <v>1</v>
      </c>
      <c r="AE31" s="1">
        <v>-0.21956524252891541</v>
      </c>
      <c r="AF31" s="1">
        <v>2.737391471862793</v>
      </c>
      <c r="AG31" s="1">
        <v>1</v>
      </c>
      <c r="AH31" s="1">
        <v>0</v>
      </c>
      <c r="AI31" s="1">
        <v>0.15999999642372131</v>
      </c>
      <c r="AJ31" s="1">
        <v>111115</v>
      </c>
      <c r="AK31">
        <f t="shared" si="37"/>
        <v>4.2659891196046953</v>
      </c>
      <c r="AL31">
        <f t="shared" si="38"/>
        <v>4.6930198330680621E-3</v>
      </c>
      <c r="AM31">
        <f t="shared" si="39"/>
        <v>289.11192169189451</v>
      </c>
      <c r="AN31">
        <f t="shared" si="40"/>
        <v>286.49043693542478</v>
      </c>
      <c r="AO31">
        <f t="shared" si="41"/>
        <v>240.08757275862445</v>
      </c>
      <c r="AP31">
        <f t="shared" si="42"/>
        <v>4.4932823863374036E-2</v>
      </c>
      <c r="AQ31">
        <f t="shared" si="43"/>
        <v>1.8202666093771982</v>
      </c>
      <c r="AR31">
        <f t="shared" si="44"/>
        <v>25.936817096463461</v>
      </c>
      <c r="AS31">
        <f t="shared" si="45"/>
        <v>18.105932639828939</v>
      </c>
      <c r="AT31">
        <f t="shared" si="46"/>
        <v>14.651179313659668</v>
      </c>
      <c r="AU31">
        <f t="shared" si="47"/>
        <v>1.6733268968124988</v>
      </c>
      <c r="AV31">
        <f t="shared" si="48"/>
        <v>0.25482164759443987</v>
      </c>
      <c r="AW31">
        <f t="shared" si="49"/>
        <v>0.54957774677164706</v>
      </c>
      <c r="AX31">
        <f t="shared" si="50"/>
        <v>1.1237491500408519</v>
      </c>
      <c r="AY31">
        <f t="shared" si="51"/>
        <v>0.16044843990573504</v>
      </c>
      <c r="AZ31">
        <f t="shared" si="52"/>
        <v>17.656560525138325</v>
      </c>
      <c r="BA31">
        <f t="shared" si="53"/>
        <v>0.63686798833733904</v>
      </c>
      <c r="BB31">
        <f t="shared" si="54"/>
        <v>32.641177701911886</v>
      </c>
      <c r="BC31">
        <f t="shared" si="55"/>
        <v>389.18612480831416</v>
      </c>
      <c r="BD31">
        <f t="shared" si="56"/>
        <v>1.8031406960483973E-2</v>
      </c>
    </row>
    <row r="32" spans="1:114" x14ac:dyDescent="0.25">
      <c r="A32" s="1">
        <v>19</v>
      </c>
      <c r="B32" s="1" t="s">
        <v>81</v>
      </c>
      <c r="C32" s="1">
        <v>342.49999963119626</v>
      </c>
      <c r="D32" s="1">
        <v>0</v>
      </c>
      <c r="E32">
        <f t="shared" si="29"/>
        <v>21.221378009790186</v>
      </c>
      <c r="F32">
        <f t="shared" si="30"/>
        <v>0.26835227065419498</v>
      </c>
      <c r="G32">
        <f t="shared" si="31"/>
        <v>253.09357058514536</v>
      </c>
      <c r="H32">
        <f t="shared" si="32"/>
        <v>4.6878334495652823</v>
      </c>
      <c r="I32">
        <f t="shared" si="33"/>
        <v>1.2705038504761077</v>
      </c>
      <c r="J32">
        <f t="shared" si="34"/>
        <v>15.958889961242676</v>
      </c>
      <c r="K32" s="1">
        <v>1.171950885</v>
      </c>
      <c r="L32">
        <f t="shared" si="35"/>
        <v>2.4800717915657908</v>
      </c>
      <c r="M32" s="1">
        <v>1</v>
      </c>
      <c r="N32">
        <f t="shared" si="36"/>
        <v>4.9601435831315817</v>
      </c>
      <c r="O32" s="1">
        <v>13.340343475341797</v>
      </c>
      <c r="P32" s="1">
        <v>15.958889961242676</v>
      </c>
      <c r="Q32" s="1">
        <v>11.947132110595703</v>
      </c>
      <c r="R32" s="1">
        <v>400.36801147460937</v>
      </c>
      <c r="S32" s="1">
        <v>394.95962524414062</v>
      </c>
      <c r="T32" s="1">
        <v>6.7382192611694336</v>
      </c>
      <c r="U32" s="1">
        <v>7.8284659385681152</v>
      </c>
      <c r="V32" s="1">
        <v>30.76933479309082</v>
      </c>
      <c r="W32" s="1">
        <v>35.747821807861328</v>
      </c>
      <c r="X32" s="1">
        <v>499.96957397460937</v>
      </c>
      <c r="Y32" s="1">
        <v>1500.523193359375</v>
      </c>
      <c r="Z32" s="1">
        <v>90.796554565429688</v>
      </c>
      <c r="AA32" s="1">
        <v>70.181083679199219</v>
      </c>
      <c r="AB32" s="1">
        <v>-3.2095322608947754</v>
      </c>
      <c r="AC32" s="1">
        <v>0.29310694336891174</v>
      </c>
      <c r="AD32" s="1">
        <v>1</v>
      </c>
      <c r="AE32" s="1">
        <v>-0.21956524252891541</v>
      </c>
      <c r="AF32" s="1">
        <v>2.737391471862793</v>
      </c>
      <c r="AG32" s="1">
        <v>1</v>
      </c>
      <c r="AH32" s="1">
        <v>0</v>
      </c>
      <c r="AI32" s="1">
        <v>0.15999999642372131</v>
      </c>
      <c r="AJ32" s="1">
        <v>111115</v>
      </c>
      <c r="AK32">
        <f t="shared" si="37"/>
        <v>4.2661307770983026</v>
      </c>
      <c r="AL32">
        <f t="shared" si="38"/>
        <v>4.6878334495652823E-3</v>
      </c>
      <c r="AM32">
        <f t="shared" si="39"/>
        <v>289.10888996124265</v>
      </c>
      <c r="AN32">
        <f t="shared" si="40"/>
        <v>286.49034347534177</v>
      </c>
      <c r="AO32">
        <f t="shared" si="41"/>
        <v>240.08370557121088</v>
      </c>
      <c r="AP32">
        <f t="shared" si="42"/>
        <v>4.678569584787947E-2</v>
      </c>
      <c r="AQ32">
        <f t="shared" si="43"/>
        <v>1.8199140735905175</v>
      </c>
      <c r="AR32">
        <f t="shared" si="44"/>
        <v>25.93168954058082</v>
      </c>
      <c r="AS32">
        <f t="shared" si="45"/>
        <v>18.103223602012704</v>
      </c>
      <c r="AT32">
        <f t="shared" si="46"/>
        <v>14.649616718292236</v>
      </c>
      <c r="AU32">
        <f t="shared" si="47"/>
        <v>1.6731581385414243</v>
      </c>
      <c r="AV32">
        <f t="shared" si="48"/>
        <v>0.25457910468465134</v>
      </c>
      <c r="AW32">
        <f t="shared" si="49"/>
        <v>0.54941022311440979</v>
      </c>
      <c r="AX32">
        <f t="shared" si="50"/>
        <v>1.1237479154270145</v>
      </c>
      <c r="AY32">
        <f t="shared" si="51"/>
        <v>0.16029458765667737</v>
      </c>
      <c r="AZ32">
        <f t="shared" si="52"/>
        <v>17.762381055903401</v>
      </c>
      <c r="BA32">
        <f t="shared" si="53"/>
        <v>0.64080871665983052</v>
      </c>
      <c r="BB32">
        <f t="shared" si="54"/>
        <v>32.634725209068534</v>
      </c>
      <c r="BC32">
        <f t="shared" si="55"/>
        <v>389.18381254173306</v>
      </c>
      <c r="BD32">
        <f t="shared" si="56"/>
        <v>1.7795032002596672E-2</v>
      </c>
    </row>
    <row r="33" spans="1:114" x14ac:dyDescent="0.25">
      <c r="A33" s="1">
        <v>20</v>
      </c>
      <c r="B33" s="1" t="s">
        <v>82</v>
      </c>
      <c r="C33" s="1">
        <v>342.99999962002039</v>
      </c>
      <c r="D33" s="1">
        <v>0</v>
      </c>
      <c r="E33">
        <f t="shared" si="29"/>
        <v>20.93316557365246</v>
      </c>
      <c r="F33">
        <f t="shared" si="30"/>
        <v>0.2682148857357165</v>
      </c>
      <c r="G33">
        <f t="shared" si="31"/>
        <v>254.73329719332975</v>
      </c>
      <c r="H33">
        <f t="shared" si="32"/>
        <v>4.6847172114545828</v>
      </c>
      <c r="I33">
        <f t="shared" si="33"/>
        <v>1.2702793217746633</v>
      </c>
      <c r="J33">
        <f t="shared" si="34"/>
        <v>15.956094741821289</v>
      </c>
      <c r="K33" s="1">
        <v>1.171950885</v>
      </c>
      <c r="L33">
        <f t="shared" si="35"/>
        <v>2.4800717915657908</v>
      </c>
      <c r="M33" s="1">
        <v>1</v>
      </c>
      <c r="N33">
        <f t="shared" si="36"/>
        <v>4.9601435831315817</v>
      </c>
      <c r="O33" s="1">
        <v>13.340306282043457</v>
      </c>
      <c r="P33" s="1">
        <v>15.956094741821289</v>
      </c>
      <c r="Q33" s="1">
        <v>11.947528839111328</v>
      </c>
      <c r="R33" s="1">
        <v>400.22683715820313</v>
      </c>
      <c r="S33" s="1">
        <v>394.88650512695312</v>
      </c>
      <c r="T33" s="1">
        <v>6.7375421524047852</v>
      </c>
      <c r="U33" s="1">
        <v>7.8270397186279297</v>
      </c>
      <c r="V33" s="1">
        <v>30.766294479370117</v>
      </c>
      <c r="W33" s="1">
        <v>35.741371154785156</v>
      </c>
      <c r="X33" s="1">
        <v>499.98147583007812</v>
      </c>
      <c r="Y33" s="1">
        <v>1500.528076171875</v>
      </c>
      <c r="Z33" s="1">
        <v>91.002052307128906</v>
      </c>
      <c r="AA33" s="1">
        <v>70.181037902832031</v>
      </c>
      <c r="AB33" s="1">
        <v>-3.2095322608947754</v>
      </c>
      <c r="AC33" s="1">
        <v>0.29310694336891174</v>
      </c>
      <c r="AD33" s="1">
        <v>1</v>
      </c>
      <c r="AE33" s="1">
        <v>-0.21956524252891541</v>
      </c>
      <c r="AF33" s="1">
        <v>2.737391471862793</v>
      </c>
      <c r="AG33" s="1">
        <v>1</v>
      </c>
      <c r="AH33" s="1">
        <v>0</v>
      </c>
      <c r="AI33" s="1">
        <v>0.15999999642372131</v>
      </c>
      <c r="AJ33" s="1">
        <v>111115</v>
      </c>
      <c r="AK33">
        <f t="shared" si="37"/>
        <v>4.2662323330220282</v>
      </c>
      <c r="AL33">
        <f t="shared" si="38"/>
        <v>4.6847172114545827E-3</v>
      </c>
      <c r="AM33">
        <f t="shared" si="39"/>
        <v>289.10609474182127</v>
      </c>
      <c r="AN33">
        <f t="shared" si="40"/>
        <v>286.49030628204343</v>
      </c>
      <c r="AO33">
        <f t="shared" si="41"/>
        <v>240.08448682119342</v>
      </c>
      <c r="AP33">
        <f t="shared" si="42"/>
        <v>4.7996464980486452E-2</v>
      </c>
      <c r="AQ33">
        <f t="shared" si="43"/>
        <v>1.8195890929346616</v>
      </c>
      <c r="AR33">
        <f t="shared" si="44"/>
        <v>25.927075849946007</v>
      </c>
      <c r="AS33">
        <f t="shared" si="45"/>
        <v>18.100036131318078</v>
      </c>
      <c r="AT33">
        <f t="shared" si="46"/>
        <v>14.648200511932373</v>
      </c>
      <c r="AU33">
        <f t="shared" si="47"/>
        <v>1.6730052030136717</v>
      </c>
      <c r="AV33">
        <f t="shared" si="48"/>
        <v>0.25445545715816359</v>
      </c>
      <c r="AW33">
        <f t="shared" si="49"/>
        <v>0.54930977115999846</v>
      </c>
      <c r="AX33">
        <f t="shared" si="50"/>
        <v>1.1236954318536734</v>
      </c>
      <c r="AY33">
        <f t="shared" si="51"/>
        <v>0.16021615515716803</v>
      </c>
      <c r="AZ33">
        <f t="shared" si="52"/>
        <v>17.877447185438452</v>
      </c>
      <c r="BA33">
        <f t="shared" si="53"/>
        <v>0.64507977326658672</v>
      </c>
      <c r="BB33">
        <f t="shared" si="54"/>
        <v>32.63303767811577</v>
      </c>
      <c r="BC33">
        <f t="shared" si="55"/>
        <v>389.18913507086512</v>
      </c>
      <c r="BD33">
        <f t="shared" si="56"/>
        <v>1.7552205838501957E-2</v>
      </c>
    </row>
    <row r="34" spans="1:114" x14ac:dyDescent="0.25">
      <c r="A34" s="1">
        <v>21</v>
      </c>
      <c r="B34" s="1" t="s">
        <v>82</v>
      </c>
      <c r="C34" s="1">
        <v>343.49999960884452</v>
      </c>
      <c r="D34" s="1">
        <v>0</v>
      </c>
      <c r="E34">
        <f t="shared" si="29"/>
        <v>20.456830820478384</v>
      </c>
      <c r="F34">
        <f t="shared" si="30"/>
        <v>0.26766897064323336</v>
      </c>
      <c r="G34">
        <f t="shared" si="31"/>
        <v>257.36181419811658</v>
      </c>
      <c r="H34">
        <f t="shared" si="32"/>
        <v>4.6765551495019668</v>
      </c>
      <c r="I34">
        <f t="shared" si="33"/>
        <v>1.2705274299932197</v>
      </c>
      <c r="J34">
        <f t="shared" si="34"/>
        <v>15.956838607788086</v>
      </c>
      <c r="K34" s="1">
        <v>1.171950885</v>
      </c>
      <c r="L34">
        <f t="shared" si="35"/>
        <v>2.4800717915657908</v>
      </c>
      <c r="M34" s="1">
        <v>1</v>
      </c>
      <c r="N34">
        <f t="shared" si="36"/>
        <v>4.9601435831315817</v>
      </c>
      <c r="O34" s="1">
        <v>13.339637756347656</v>
      </c>
      <c r="P34" s="1">
        <v>15.956838607788086</v>
      </c>
      <c r="Q34" s="1">
        <v>11.948237419128418</v>
      </c>
      <c r="R34" s="1">
        <v>400.0579833984375</v>
      </c>
      <c r="S34" s="1">
        <v>394.83038330078125</v>
      </c>
      <c r="T34" s="1">
        <v>6.7371468544006348</v>
      </c>
      <c r="U34" s="1">
        <v>7.8246941566467285</v>
      </c>
      <c r="V34" s="1">
        <v>30.766000747680664</v>
      </c>
      <c r="W34" s="1">
        <v>35.732418060302734</v>
      </c>
      <c r="X34" s="1">
        <v>500.006591796875</v>
      </c>
      <c r="Y34" s="1">
        <v>1500.4915771484375</v>
      </c>
      <c r="Z34" s="1">
        <v>91.09490966796875</v>
      </c>
      <c r="AA34" s="1">
        <v>70.181419372558594</v>
      </c>
      <c r="AB34" s="1">
        <v>-3.2095322608947754</v>
      </c>
      <c r="AC34" s="1">
        <v>0.29310694336891174</v>
      </c>
      <c r="AD34" s="1">
        <v>1</v>
      </c>
      <c r="AE34" s="1">
        <v>-0.21956524252891541</v>
      </c>
      <c r="AF34" s="1">
        <v>2.737391471862793</v>
      </c>
      <c r="AG34" s="1">
        <v>1</v>
      </c>
      <c r="AH34" s="1">
        <v>0</v>
      </c>
      <c r="AI34" s="1">
        <v>0.15999999642372131</v>
      </c>
      <c r="AJ34" s="1">
        <v>111115</v>
      </c>
      <c r="AK34">
        <f t="shared" si="37"/>
        <v>4.2664466420610703</v>
      </c>
      <c r="AL34">
        <f t="shared" si="38"/>
        <v>4.676555149501967E-3</v>
      </c>
      <c r="AM34">
        <f t="shared" si="39"/>
        <v>289.10683860778806</v>
      </c>
      <c r="AN34">
        <f t="shared" si="40"/>
        <v>286.48963775634763</v>
      </c>
      <c r="AO34">
        <f t="shared" si="41"/>
        <v>240.07864697757395</v>
      </c>
      <c r="AP34">
        <f t="shared" si="42"/>
        <v>5.0459203112186192E-2</v>
      </c>
      <c r="AQ34">
        <f t="shared" si="43"/>
        <v>1.8196755720628524</v>
      </c>
      <c r="AR34">
        <f t="shared" si="44"/>
        <v>25.928167146393704</v>
      </c>
      <c r="AS34">
        <f t="shared" si="45"/>
        <v>18.103472989746976</v>
      </c>
      <c r="AT34">
        <f t="shared" si="46"/>
        <v>14.648238182067871</v>
      </c>
      <c r="AU34">
        <f t="shared" si="47"/>
        <v>1.6730092708366822</v>
      </c>
      <c r="AV34">
        <f t="shared" si="48"/>
        <v>0.2539640649856128</v>
      </c>
      <c r="AW34">
        <f t="shared" si="49"/>
        <v>0.54914814206963269</v>
      </c>
      <c r="AX34">
        <f t="shared" si="50"/>
        <v>1.1238611287670495</v>
      </c>
      <c r="AY34">
        <f t="shared" si="51"/>
        <v>0.15990445927971425</v>
      </c>
      <c r="AZ34">
        <f t="shared" si="52"/>
        <v>18.062017412720525</v>
      </c>
      <c r="BA34">
        <f t="shared" si="53"/>
        <v>0.65182879809444327</v>
      </c>
      <c r="BB34">
        <f t="shared" si="54"/>
        <v>32.616089052738104</v>
      </c>
      <c r="BC34">
        <f t="shared" si="55"/>
        <v>389.26265705560468</v>
      </c>
      <c r="BD34">
        <f t="shared" si="56"/>
        <v>1.7140658208121166E-2</v>
      </c>
    </row>
    <row r="35" spans="1:114" x14ac:dyDescent="0.25">
      <c r="A35" s="1">
        <v>22</v>
      </c>
      <c r="B35" s="1" t="s">
        <v>83</v>
      </c>
      <c r="C35" s="1">
        <v>343.99999959766865</v>
      </c>
      <c r="D35" s="1">
        <v>0</v>
      </c>
      <c r="E35">
        <f t="shared" si="29"/>
        <v>20.13862369477053</v>
      </c>
      <c r="F35">
        <f t="shared" si="30"/>
        <v>0.26757861614903228</v>
      </c>
      <c r="G35">
        <f t="shared" si="31"/>
        <v>259.17592269032582</v>
      </c>
      <c r="H35">
        <f t="shared" si="32"/>
        <v>4.6760116227272146</v>
      </c>
      <c r="I35">
        <f t="shared" si="33"/>
        <v>1.2707916894194593</v>
      </c>
      <c r="J35">
        <f t="shared" si="34"/>
        <v>15.958239555358887</v>
      </c>
      <c r="K35" s="1">
        <v>1.171950885</v>
      </c>
      <c r="L35">
        <f t="shared" si="35"/>
        <v>2.4800717915657908</v>
      </c>
      <c r="M35" s="1">
        <v>1</v>
      </c>
      <c r="N35">
        <f t="shared" si="36"/>
        <v>4.9601435831315817</v>
      </c>
      <c r="O35" s="1">
        <v>13.339471817016602</v>
      </c>
      <c r="P35" s="1">
        <v>15.958239555358887</v>
      </c>
      <c r="Q35" s="1">
        <v>11.947545051574707</v>
      </c>
      <c r="R35" s="1">
        <v>399.87493896484375</v>
      </c>
      <c r="S35" s="1">
        <v>394.72207641601562</v>
      </c>
      <c r="T35" s="1">
        <v>6.7357907295227051</v>
      </c>
      <c r="U35" s="1">
        <v>7.823216438293457</v>
      </c>
      <c r="V35" s="1">
        <v>30.760271072387695</v>
      </c>
      <c r="W35" s="1">
        <v>35.726207733154297</v>
      </c>
      <c r="X35" s="1">
        <v>500.005126953125</v>
      </c>
      <c r="Y35" s="1">
        <v>1500.578369140625</v>
      </c>
      <c r="Z35" s="1">
        <v>91.140663146972656</v>
      </c>
      <c r="AA35" s="1">
        <v>70.181716918945313</v>
      </c>
      <c r="AB35" s="1">
        <v>-3.2095322608947754</v>
      </c>
      <c r="AC35" s="1">
        <v>0.29310694336891174</v>
      </c>
      <c r="AD35" s="1">
        <v>1</v>
      </c>
      <c r="AE35" s="1">
        <v>-0.21956524252891541</v>
      </c>
      <c r="AF35" s="1">
        <v>2.737391471862793</v>
      </c>
      <c r="AG35" s="1">
        <v>1</v>
      </c>
      <c r="AH35" s="1">
        <v>0</v>
      </c>
      <c r="AI35" s="1">
        <v>0.15999999642372131</v>
      </c>
      <c r="AJ35" s="1">
        <v>111115</v>
      </c>
      <c r="AK35">
        <f t="shared" si="37"/>
        <v>4.266434142870458</v>
      </c>
      <c r="AL35">
        <f t="shared" si="38"/>
        <v>4.6760116227272143E-3</v>
      </c>
      <c r="AM35">
        <f t="shared" si="39"/>
        <v>289.10823955535886</v>
      </c>
      <c r="AN35">
        <f t="shared" si="40"/>
        <v>286.48947181701658</v>
      </c>
      <c r="AO35">
        <f t="shared" si="41"/>
        <v>240.09253369601356</v>
      </c>
      <c r="AP35">
        <f t="shared" si="42"/>
        <v>5.0615700087579714E-2</v>
      </c>
      <c r="AQ35">
        <f t="shared" si="43"/>
        <v>1.8198384508874104</v>
      </c>
      <c r="AR35">
        <f t="shared" si="44"/>
        <v>25.930378035481649</v>
      </c>
      <c r="AS35">
        <f t="shared" si="45"/>
        <v>18.107161597188192</v>
      </c>
      <c r="AT35">
        <f t="shared" si="46"/>
        <v>14.648855686187744</v>
      </c>
      <c r="AU35">
        <f t="shared" si="47"/>
        <v>1.6730759534782373</v>
      </c>
      <c r="AV35">
        <f t="shared" si="48"/>
        <v>0.25388272468982587</v>
      </c>
      <c r="AW35">
        <f t="shared" si="49"/>
        <v>0.54904676146795095</v>
      </c>
      <c r="AX35">
        <f t="shared" si="50"/>
        <v>1.1240291920102865</v>
      </c>
      <c r="AY35">
        <f t="shared" si="51"/>
        <v>0.15985286502905471</v>
      </c>
      <c r="AZ35">
        <f t="shared" si="52"/>
        <v>18.189411238458902</v>
      </c>
      <c r="BA35">
        <f t="shared" si="53"/>
        <v>0.65660356533281017</v>
      </c>
      <c r="BB35">
        <f t="shared" si="54"/>
        <v>32.606916068288093</v>
      </c>
      <c r="BC35">
        <f t="shared" si="55"/>
        <v>389.24095645803737</v>
      </c>
      <c r="BD35">
        <f t="shared" si="56"/>
        <v>1.6870229138310436E-2</v>
      </c>
    </row>
    <row r="36" spans="1:114" x14ac:dyDescent="0.25">
      <c r="A36" s="1">
        <v>23</v>
      </c>
      <c r="B36" s="1" t="s">
        <v>83</v>
      </c>
      <c r="C36" s="1">
        <v>344.49999958649278</v>
      </c>
      <c r="D36" s="1">
        <v>0</v>
      </c>
      <c r="E36">
        <f t="shared" si="29"/>
        <v>19.865831462124536</v>
      </c>
      <c r="F36">
        <f t="shared" si="30"/>
        <v>0.26717147909094419</v>
      </c>
      <c r="G36">
        <f t="shared" si="31"/>
        <v>260.57826597477106</v>
      </c>
      <c r="H36">
        <f t="shared" si="32"/>
        <v>4.6695689368472335</v>
      </c>
      <c r="I36">
        <f t="shared" si="33"/>
        <v>1.2708877951996838</v>
      </c>
      <c r="J36">
        <f t="shared" si="34"/>
        <v>15.957707405090332</v>
      </c>
      <c r="K36" s="1">
        <v>1.171950885</v>
      </c>
      <c r="L36">
        <f t="shared" si="35"/>
        <v>2.4800717915657908</v>
      </c>
      <c r="M36" s="1">
        <v>1</v>
      </c>
      <c r="N36">
        <f t="shared" si="36"/>
        <v>4.9601435831315817</v>
      </c>
      <c r="O36" s="1">
        <v>13.338672637939453</v>
      </c>
      <c r="P36" s="1">
        <v>15.957707405090332</v>
      </c>
      <c r="Q36" s="1">
        <v>11.947261810302734</v>
      </c>
      <c r="R36" s="1">
        <v>399.70684814453125</v>
      </c>
      <c r="S36" s="1">
        <v>394.61865234375</v>
      </c>
      <c r="T36" s="1">
        <v>6.734978199005127</v>
      </c>
      <c r="U36" s="1">
        <v>7.8209042549133301</v>
      </c>
      <c r="V36" s="1">
        <v>30.758399963378906</v>
      </c>
      <c r="W36" s="1">
        <v>35.717784881591797</v>
      </c>
      <c r="X36" s="1">
        <v>500.00692749023437</v>
      </c>
      <c r="Y36" s="1">
        <v>1500.594482421875</v>
      </c>
      <c r="Z36" s="1">
        <v>91.21551513671875</v>
      </c>
      <c r="AA36" s="1">
        <v>70.182266235351563</v>
      </c>
      <c r="AB36" s="1">
        <v>-3.2095322608947754</v>
      </c>
      <c r="AC36" s="1">
        <v>0.29310694336891174</v>
      </c>
      <c r="AD36" s="1">
        <v>0.66666668653488159</v>
      </c>
      <c r="AE36" s="1">
        <v>-0.21956524252891541</v>
      </c>
      <c r="AF36" s="1">
        <v>2.737391471862793</v>
      </c>
      <c r="AG36" s="1">
        <v>1</v>
      </c>
      <c r="AH36" s="1">
        <v>0</v>
      </c>
      <c r="AI36" s="1">
        <v>0.15999999642372131</v>
      </c>
      <c r="AJ36" s="1">
        <v>111115</v>
      </c>
      <c r="AK36">
        <f t="shared" si="37"/>
        <v>4.266449506458919</v>
      </c>
      <c r="AL36">
        <f t="shared" si="38"/>
        <v>4.6695689368472333E-3</v>
      </c>
      <c r="AM36">
        <f t="shared" si="39"/>
        <v>289.10770740509031</v>
      </c>
      <c r="AN36">
        <f t="shared" si="40"/>
        <v>286.48867263793943</v>
      </c>
      <c r="AO36">
        <f t="shared" si="41"/>
        <v>240.09511182095594</v>
      </c>
      <c r="AP36">
        <f t="shared" si="42"/>
        <v>5.2676398651396159E-2</v>
      </c>
      <c r="AQ36">
        <f t="shared" si="43"/>
        <v>1.8197765798192049</v>
      </c>
      <c r="AR36">
        <f t="shared" si="44"/>
        <v>25.929293501533639</v>
      </c>
      <c r="AS36">
        <f t="shared" si="45"/>
        <v>18.108389246620309</v>
      </c>
      <c r="AT36">
        <f t="shared" si="46"/>
        <v>14.648190021514893</v>
      </c>
      <c r="AU36">
        <f t="shared" si="47"/>
        <v>1.6730040702037474</v>
      </c>
      <c r="AV36">
        <f t="shared" si="48"/>
        <v>0.25351617069839943</v>
      </c>
      <c r="AW36">
        <f t="shared" si="49"/>
        <v>0.54888878461952118</v>
      </c>
      <c r="AX36">
        <f t="shared" si="50"/>
        <v>1.1241152855842262</v>
      </c>
      <c r="AY36">
        <f t="shared" si="51"/>
        <v>0.15962036241731706</v>
      </c>
      <c r="AZ36">
        <f t="shared" si="52"/>
        <v>18.287973237787636</v>
      </c>
      <c r="BA36">
        <f t="shared" si="53"/>
        <v>0.66032931902008229</v>
      </c>
      <c r="BB36">
        <f t="shared" si="54"/>
        <v>32.594394723170353</v>
      </c>
      <c r="BC36">
        <f t="shared" si="55"/>
        <v>389.21177812239205</v>
      </c>
      <c r="BD36">
        <f t="shared" si="56"/>
        <v>1.6636566223770476E-2</v>
      </c>
    </row>
    <row r="37" spans="1:114" x14ac:dyDescent="0.25">
      <c r="A37" s="1">
        <v>24</v>
      </c>
      <c r="B37" s="1" t="s">
        <v>84</v>
      </c>
      <c r="C37" s="1">
        <v>344.99999957531691</v>
      </c>
      <c r="D37" s="1">
        <v>0</v>
      </c>
      <c r="E37">
        <f t="shared" si="29"/>
        <v>19.336601870668769</v>
      </c>
      <c r="F37">
        <f t="shared" si="30"/>
        <v>0.26671386843669925</v>
      </c>
      <c r="G37">
        <f t="shared" si="31"/>
        <v>263.57880042090972</v>
      </c>
      <c r="H37">
        <f t="shared" si="32"/>
        <v>4.6635267208251943</v>
      </c>
      <c r="I37">
        <f t="shared" si="33"/>
        <v>1.2713121052778229</v>
      </c>
      <c r="J37">
        <f t="shared" si="34"/>
        <v>15.960118293762207</v>
      </c>
      <c r="K37" s="1">
        <v>1.171950885</v>
      </c>
      <c r="L37">
        <f t="shared" si="35"/>
        <v>2.4800717915657908</v>
      </c>
      <c r="M37" s="1">
        <v>1</v>
      </c>
      <c r="N37">
        <f t="shared" si="36"/>
        <v>4.9601435831315817</v>
      </c>
      <c r="O37" s="1">
        <v>13.338162422180176</v>
      </c>
      <c r="P37" s="1">
        <v>15.960118293762207</v>
      </c>
      <c r="Q37" s="1">
        <v>11.947657585144043</v>
      </c>
      <c r="R37" s="1">
        <v>399.51235961914062</v>
      </c>
      <c r="S37" s="1">
        <v>394.54849243164062</v>
      </c>
      <c r="T37" s="1">
        <v>6.7342305183410645</v>
      </c>
      <c r="U37" s="1">
        <v>7.8188304901123047</v>
      </c>
      <c r="V37" s="1">
        <v>30.756097793579102</v>
      </c>
      <c r="W37" s="1">
        <v>35.709606170654297</v>
      </c>
      <c r="X37" s="1">
        <v>499.97152709960937</v>
      </c>
      <c r="Y37" s="1">
        <v>1500.6864013671875</v>
      </c>
      <c r="Z37" s="1">
        <v>91.308929443359375</v>
      </c>
      <c r="AA37" s="1">
        <v>70.182464599609375</v>
      </c>
      <c r="AB37" s="1">
        <v>-3.2095322608947754</v>
      </c>
      <c r="AC37" s="1">
        <v>0.29310694336891174</v>
      </c>
      <c r="AD37" s="1">
        <v>0.66666668653488159</v>
      </c>
      <c r="AE37" s="1">
        <v>-0.21956524252891541</v>
      </c>
      <c r="AF37" s="1">
        <v>2.737391471862793</v>
      </c>
      <c r="AG37" s="1">
        <v>1</v>
      </c>
      <c r="AH37" s="1">
        <v>0</v>
      </c>
      <c r="AI37" s="1">
        <v>0.15999999642372131</v>
      </c>
      <c r="AJ37" s="1">
        <v>111115</v>
      </c>
      <c r="AK37">
        <f t="shared" si="37"/>
        <v>4.2661474426857859</v>
      </c>
      <c r="AL37">
        <f t="shared" si="38"/>
        <v>4.6635267208251941E-3</v>
      </c>
      <c r="AM37">
        <f t="shared" si="39"/>
        <v>289.11011829376218</v>
      </c>
      <c r="AN37">
        <f t="shared" si="40"/>
        <v>286.48816242218015</v>
      </c>
      <c r="AO37">
        <f t="shared" si="41"/>
        <v>240.10981885187721</v>
      </c>
      <c r="AP37">
        <f t="shared" si="42"/>
        <v>5.4495836548389687E-2</v>
      </c>
      <c r="AQ37">
        <f t="shared" si="43"/>
        <v>1.820056899360476</v>
      </c>
      <c r="AR37">
        <f t="shared" si="44"/>
        <v>25.933214368345311</v>
      </c>
      <c r="AS37">
        <f t="shared" si="45"/>
        <v>18.114383878233006</v>
      </c>
      <c r="AT37">
        <f t="shared" si="46"/>
        <v>14.649140357971191</v>
      </c>
      <c r="AU37">
        <f t="shared" si="47"/>
        <v>1.6731066952200115</v>
      </c>
      <c r="AV37">
        <f t="shared" si="48"/>
        <v>0.253104106112853</v>
      </c>
      <c r="AW37">
        <f t="shared" si="49"/>
        <v>0.5487447940826532</v>
      </c>
      <c r="AX37">
        <f t="shared" si="50"/>
        <v>1.1243619011373585</v>
      </c>
      <c r="AY37">
        <f t="shared" si="51"/>
        <v>0.15935899869810954</v>
      </c>
      <c r="AZ37">
        <f t="shared" si="52"/>
        <v>18.498609829748002</v>
      </c>
      <c r="BA37">
        <f t="shared" si="53"/>
        <v>0.66805172362070886</v>
      </c>
      <c r="BB37">
        <f t="shared" si="54"/>
        <v>32.576309397539283</v>
      </c>
      <c r="BC37">
        <f t="shared" si="55"/>
        <v>389.28565838502584</v>
      </c>
      <c r="BD37">
        <f t="shared" si="56"/>
        <v>1.6181308292968773E-2</v>
      </c>
    </row>
    <row r="38" spans="1:114" x14ac:dyDescent="0.25">
      <c r="A38" s="1">
        <v>25</v>
      </c>
      <c r="B38" s="1" t="s">
        <v>84</v>
      </c>
      <c r="C38" s="1">
        <v>345.49999956414104</v>
      </c>
      <c r="D38" s="1">
        <v>0</v>
      </c>
      <c r="E38">
        <f t="shared" si="29"/>
        <v>19.165368724773106</v>
      </c>
      <c r="F38">
        <f t="shared" si="30"/>
        <v>0.26638403230057461</v>
      </c>
      <c r="G38">
        <f t="shared" si="31"/>
        <v>264.43059108078984</v>
      </c>
      <c r="H38">
        <f t="shared" si="32"/>
        <v>4.6595672853882588</v>
      </c>
      <c r="I38">
        <f t="shared" si="33"/>
        <v>1.2717281175153552</v>
      </c>
      <c r="J38">
        <f t="shared" si="34"/>
        <v>15.962484359741211</v>
      </c>
      <c r="K38" s="1">
        <v>1.171950885</v>
      </c>
      <c r="L38">
        <f t="shared" si="35"/>
        <v>2.4800717915657908</v>
      </c>
      <c r="M38" s="1">
        <v>1</v>
      </c>
      <c r="N38">
        <f t="shared" si="36"/>
        <v>4.9601435831315817</v>
      </c>
      <c r="O38" s="1">
        <v>13.338103294372559</v>
      </c>
      <c r="P38" s="1">
        <v>15.962484359741211</v>
      </c>
      <c r="Q38" s="1">
        <v>11.948243141174316</v>
      </c>
      <c r="R38" s="1">
        <v>399.40628051757813</v>
      </c>
      <c r="S38" s="1">
        <v>394.48284912109375</v>
      </c>
      <c r="T38" s="1">
        <v>6.7330865859985352</v>
      </c>
      <c r="U38" s="1">
        <v>7.8167986869812012</v>
      </c>
      <c r="V38" s="1">
        <v>30.751091003417969</v>
      </c>
      <c r="W38" s="1">
        <v>35.700580596923828</v>
      </c>
      <c r="X38" s="1">
        <v>499.95733642578125</v>
      </c>
      <c r="Y38" s="1">
        <v>1500.662353515625</v>
      </c>
      <c r="Z38" s="1">
        <v>91.358818054199219</v>
      </c>
      <c r="AA38" s="1">
        <v>70.182685852050781</v>
      </c>
      <c r="AB38" s="1">
        <v>-3.2095322608947754</v>
      </c>
      <c r="AC38" s="1">
        <v>0.29310694336891174</v>
      </c>
      <c r="AD38" s="1">
        <v>0.66666668653488159</v>
      </c>
      <c r="AE38" s="1">
        <v>-0.21956524252891541</v>
      </c>
      <c r="AF38" s="1">
        <v>2.737391471862793</v>
      </c>
      <c r="AG38" s="1">
        <v>1</v>
      </c>
      <c r="AH38" s="1">
        <v>0</v>
      </c>
      <c r="AI38" s="1">
        <v>0.15999999642372131</v>
      </c>
      <c r="AJ38" s="1">
        <v>111115</v>
      </c>
      <c r="AK38">
        <f t="shared" si="37"/>
        <v>4.2660263567767274</v>
      </c>
      <c r="AL38">
        <f t="shared" si="38"/>
        <v>4.6595672853882589E-3</v>
      </c>
      <c r="AM38">
        <f t="shared" si="39"/>
        <v>289.11248435974119</v>
      </c>
      <c r="AN38">
        <f t="shared" si="40"/>
        <v>286.48810329437254</v>
      </c>
      <c r="AO38">
        <f t="shared" si="41"/>
        <v>240.10597119571321</v>
      </c>
      <c r="AP38">
        <f t="shared" si="42"/>
        <v>5.5551116062188037E-2</v>
      </c>
      <c r="AQ38">
        <f t="shared" si="43"/>
        <v>1.8203320441324797</v>
      </c>
      <c r="AR38">
        <f t="shared" si="44"/>
        <v>25.937053021450996</v>
      </c>
      <c r="AS38">
        <f t="shared" si="45"/>
        <v>18.120254334469795</v>
      </c>
      <c r="AT38">
        <f t="shared" si="46"/>
        <v>14.650293827056885</v>
      </c>
      <c r="AU38">
        <f t="shared" si="47"/>
        <v>1.6732312635725608</v>
      </c>
      <c r="AV38">
        <f t="shared" si="48"/>
        <v>0.25280705387704316</v>
      </c>
      <c r="AW38">
        <f t="shared" si="49"/>
        <v>0.54860392661712465</v>
      </c>
      <c r="AX38">
        <f t="shared" si="50"/>
        <v>1.1246273369554363</v>
      </c>
      <c r="AY38">
        <f t="shared" si="51"/>
        <v>0.15917058874357704</v>
      </c>
      <c r="AZ38">
        <f t="shared" si="52"/>
        <v>18.558449103495175</v>
      </c>
      <c r="BA38">
        <f t="shared" si="53"/>
        <v>0.67032214878274221</v>
      </c>
      <c r="BB38">
        <f t="shared" si="54"/>
        <v>32.560123084822209</v>
      </c>
      <c r="BC38">
        <f t="shared" si="55"/>
        <v>389.26661952112141</v>
      </c>
      <c r="BD38">
        <f t="shared" si="56"/>
        <v>1.6030831654979733E-2</v>
      </c>
    </row>
    <row r="39" spans="1:114" x14ac:dyDescent="0.25">
      <c r="A39" s="1">
        <v>26</v>
      </c>
      <c r="B39" s="1" t="s">
        <v>85</v>
      </c>
      <c r="C39" s="1">
        <v>345.99999955296516</v>
      </c>
      <c r="D39" s="1">
        <v>0</v>
      </c>
      <c r="E39">
        <f t="shared" si="29"/>
        <v>19.419945217103844</v>
      </c>
      <c r="F39">
        <f t="shared" si="30"/>
        <v>0.2666378105916446</v>
      </c>
      <c r="G39">
        <f t="shared" si="31"/>
        <v>262.88258040308148</v>
      </c>
      <c r="H39">
        <f t="shared" si="32"/>
        <v>4.6654964961032599</v>
      </c>
      <c r="I39">
        <f t="shared" si="33"/>
        <v>1.2721902827076255</v>
      </c>
      <c r="J39">
        <f t="shared" si="34"/>
        <v>15.965919494628906</v>
      </c>
      <c r="K39" s="1">
        <v>1.171950885</v>
      </c>
      <c r="L39">
        <f t="shared" si="35"/>
        <v>2.4800717915657908</v>
      </c>
      <c r="M39" s="1">
        <v>1</v>
      </c>
      <c r="N39">
        <f t="shared" si="36"/>
        <v>4.9601435831315817</v>
      </c>
      <c r="O39" s="1">
        <v>13.338340759277344</v>
      </c>
      <c r="P39" s="1">
        <v>15.965919494628906</v>
      </c>
      <c r="Q39" s="1">
        <v>11.948337554931641</v>
      </c>
      <c r="R39" s="1">
        <v>399.38662719726562</v>
      </c>
      <c r="S39" s="1">
        <v>394.40286254882812</v>
      </c>
      <c r="T39" s="1">
        <v>6.7307882308959961</v>
      </c>
      <c r="U39" s="1">
        <v>7.8159232139587402</v>
      </c>
      <c r="V39" s="1">
        <v>30.740049362182617</v>
      </c>
      <c r="W39" s="1">
        <v>35.695949554443359</v>
      </c>
      <c r="X39" s="1">
        <v>499.93756103515625</v>
      </c>
      <c r="Y39" s="1">
        <v>1500.740966796875</v>
      </c>
      <c r="Z39" s="1">
        <v>91.3123779296875</v>
      </c>
      <c r="AA39" s="1">
        <v>70.182533264160156</v>
      </c>
      <c r="AB39" s="1">
        <v>-3.2095322608947754</v>
      </c>
      <c r="AC39" s="1">
        <v>0.29310694336891174</v>
      </c>
      <c r="AD39" s="1">
        <v>0.66666668653488159</v>
      </c>
      <c r="AE39" s="1">
        <v>-0.21956524252891541</v>
      </c>
      <c r="AF39" s="1">
        <v>2.737391471862793</v>
      </c>
      <c r="AG39" s="1">
        <v>1</v>
      </c>
      <c r="AH39" s="1">
        <v>0</v>
      </c>
      <c r="AI39" s="1">
        <v>0.15999999642372131</v>
      </c>
      <c r="AJ39" s="1">
        <v>111115</v>
      </c>
      <c r="AK39">
        <f t="shared" si="37"/>
        <v>4.2658576177034604</v>
      </c>
      <c r="AL39">
        <f t="shared" si="38"/>
        <v>4.6654964961032599E-3</v>
      </c>
      <c r="AM39">
        <f t="shared" si="39"/>
        <v>289.11591949462888</v>
      </c>
      <c r="AN39">
        <f t="shared" si="40"/>
        <v>286.48834075927732</v>
      </c>
      <c r="AO39">
        <f t="shared" si="41"/>
        <v>240.11854932043207</v>
      </c>
      <c r="AP39">
        <f t="shared" si="42"/>
        <v>5.3503919736872504E-2</v>
      </c>
      <c r="AQ39">
        <f t="shared" si="43"/>
        <v>1.8207315736614063</v>
      </c>
      <c r="AR39">
        <f t="shared" si="44"/>
        <v>25.942802132951677</v>
      </c>
      <c r="AS39">
        <f t="shared" si="45"/>
        <v>18.126878918992936</v>
      </c>
      <c r="AT39">
        <f t="shared" si="46"/>
        <v>14.652130126953125</v>
      </c>
      <c r="AU39">
        <f t="shared" si="47"/>
        <v>1.6734295907336094</v>
      </c>
      <c r="AV39">
        <f t="shared" si="48"/>
        <v>0.25303561132567115</v>
      </c>
      <c r="AW39">
        <f t="shared" si="49"/>
        <v>0.54854129095378079</v>
      </c>
      <c r="AX39">
        <f t="shared" si="50"/>
        <v>1.1248882997798286</v>
      </c>
      <c r="AY39">
        <f t="shared" si="51"/>
        <v>0.15931555453477544</v>
      </c>
      <c r="AZ39">
        <f t="shared" si="52"/>
        <v>18.449765443707523</v>
      </c>
      <c r="BA39">
        <f t="shared" si="53"/>
        <v>0.66653314507963524</v>
      </c>
      <c r="BB39">
        <f t="shared" si="54"/>
        <v>32.553526096818949</v>
      </c>
      <c r="BC39">
        <f t="shared" si="55"/>
        <v>389.11734498190759</v>
      </c>
      <c r="BD39">
        <f t="shared" si="56"/>
        <v>1.6246710705049107E-2</v>
      </c>
    </row>
    <row r="40" spans="1:114" x14ac:dyDescent="0.25">
      <c r="A40" s="1">
        <v>27</v>
      </c>
      <c r="B40" s="1" t="s">
        <v>86</v>
      </c>
      <c r="C40" s="1">
        <v>346.49999954178929</v>
      </c>
      <c r="D40" s="1">
        <v>0</v>
      </c>
      <c r="E40">
        <f t="shared" si="29"/>
        <v>19.50695358287344</v>
      </c>
      <c r="F40">
        <f t="shared" si="30"/>
        <v>0.26675680908105504</v>
      </c>
      <c r="G40">
        <f t="shared" si="31"/>
        <v>262.3802661647199</v>
      </c>
      <c r="H40">
        <f t="shared" si="32"/>
        <v>4.669131816159652</v>
      </c>
      <c r="I40">
        <f t="shared" si="33"/>
        <v>1.2726408993116483</v>
      </c>
      <c r="J40">
        <f t="shared" si="34"/>
        <v>15.969491958618164</v>
      </c>
      <c r="K40" s="1">
        <v>1.171950885</v>
      </c>
      <c r="L40">
        <f t="shared" si="35"/>
        <v>2.4800717915657908</v>
      </c>
      <c r="M40" s="1">
        <v>1</v>
      </c>
      <c r="N40">
        <f t="shared" si="36"/>
        <v>4.9601435831315817</v>
      </c>
      <c r="O40" s="1">
        <v>13.338152885437012</v>
      </c>
      <c r="P40" s="1">
        <v>15.969491958618164</v>
      </c>
      <c r="Q40" s="1">
        <v>11.94818115234375</v>
      </c>
      <c r="R40" s="1">
        <v>399.39495849609375</v>
      </c>
      <c r="S40" s="1">
        <v>394.39031982421875</v>
      </c>
      <c r="T40" s="1">
        <v>6.729398250579834</v>
      </c>
      <c r="U40" s="1">
        <v>7.8154129981994629</v>
      </c>
      <c r="V40" s="1">
        <v>30.734119415283203</v>
      </c>
      <c r="W40" s="1">
        <v>35.694107055664063</v>
      </c>
      <c r="X40" s="1">
        <v>499.92205810546875</v>
      </c>
      <c r="Y40" s="1">
        <v>1500.8192138671875</v>
      </c>
      <c r="Z40" s="1">
        <v>91.317596435546875</v>
      </c>
      <c r="AA40" s="1">
        <v>70.182632446289062</v>
      </c>
      <c r="AB40" s="1">
        <v>-3.2095322608947754</v>
      </c>
      <c r="AC40" s="1">
        <v>0.29310694336891174</v>
      </c>
      <c r="AD40" s="1">
        <v>0.66666668653488159</v>
      </c>
      <c r="AE40" s="1">
        <v>-0.21956524252891541</v>
      </c>
      <c r="AF40" s="1">
        <v>2.737391471862793</v>
      </c>
      <c r="AG40" s="1">
        <v>1</v>
      </c>
      <c r="AH40" s="1">
        <v>0</v>
      </c>
      <c r="AI40" s="1">
        <v>0.15999999642372131</v>
      </c>
      <c r="AJ40" s="1">
        <v>111115</v>
      </c>
      <c r="AK40">
        <f t="shared" si="37"/>
        <v>4.2657253346028128</v>
      </c>
      <c r="AL40">
        <f t="shared" si="38"/>
        <v>4.669131816159652E-3</v>
      </c>
      <c r="AM40">
        <f t="shared" si="39"/>
        <v>289.11949195861814</v>
      </c>
      <c r="AN40">
        <f t="shared" si="40"/>
        <v>286.48815288543699</v>
      </c>
      <c r="AO40">
        <f t="shared" si="41"/>
        <v>240.13106885140223</v>
      </c>
      <c r="AP40">
        <f t="shared" si="42"/>
        <v>5.2148300492191699E-2</v>
      </c>
      <c r="AQ40">
        <f t="shared" si="43"/>
        <v>1.8211471571802311</v>
      </c>
      <c r="AR40">
        <f t="shared" si="44"/>
        <v>25.948686928692215</v>
      </c>
      <c r="AS40">
        <f t="shared" si="45"/>
        <v>18.133273930492752</v>
      </c>
      <c r="AT40">
        <f t="shared" si="46"/>
        <v>14.653822422027588</v>
      </c>
      <c r="AU40">
        <f t="shared" si="47"/>
        <v>1.6736123831339909</v>
      </c>
      <c r="AV40">
        <f t="shared" si="48"/>
        <v>0.25314277593492429</v>
      </c>
      <c r="AW40">
        <f t="shared" si="49"/>
        <v>0.54850625786858287</v>
      </c>
      <c r="AX40">
        <f t="shared" si="50"/>
        <v>1.125106125265408</v>
      </c>
      <c r="AY40">
        <f t="shared" si="51"/>
        <v>0.15938352586859098</v>
      </c>
      <c r="AZ40">
        <f t="shared" si="52"/>
        <v>18.414537781398032</v>
      </c>
      <c r="BA40">
        <f t="shared" si="53"/>
        <v>0.66528069523020694</v>
      </c>
      <c r="BB40">
        <f t="shared" si="54"/>
        <v>32.546384185390728</v>
      </c>
      <c r="BC40">
        <f t="shared" si="55"/>
        <v>389.08112123036415</v>
      </c>
      <c r="BD40">
        <f t="shared" si="56"/>
        <v>1.6317440527238734E-2</v>
      </c>
    </row>
    <row r="41" spans="1:114" x14ac:dyDescent="0.25">
      <c r="A41" s="1">
        <v>28</v>
      </c>
      <c r="B41" s="1" t="s">
        <v>86</v>
      </c>
      <c r="C41" s="1">
        <v>346.99999953061342</v>
      </c>
      <c r="D41" s="1">
        <v>0</v>
      </c>
      <c r="E41">
        <f t="shared" si="29"/>
        <v>19.791003727175063</v>
      </c>
      <c r="F41">
        <f t="shared" si="30"/>
        <v>0.26639774894435048</v>
      </c>
      <c r="G41">
        <f t="shared" si="31"/>
        <v>260.47413159217245</v>
      </c>
      <c r="H41">
        <f t="shared" si="32"/>
        <v>4.6640285874193159</v>
      </c>
      <c r="I41">
        <f t="shared" si="33"/>
        <v>1.2728879039029328</v>
      </c>
      <c r="J41">
        <f t="shared" si="34"/>
        <v>15.970547676086426</v>
      </c>
      <c r="K41" s="1">
        <v>1.171950885</v>
      </c>
      <c r="L41">
        <f t="shared" si="35"/>
        <v>2.4800717915657908</v>
      </c>
      <c r="M41" s="1">
        <v>1</v>
      </c>
      <c r="N41">
        <f t="shared" si="36"/>
        <v>4.9601435831315817</v>
      </c>
      <c r="O41" s="1">
        <v>13.337856292724609</v>
      </c>
      <c r="P41" s="1">
        <v>15.970547676086426</v>
      </c>
      <c r="Q41" s="1">
        <v>11.948253631591797</v>
      </c>
      <c r="R41" s="1">
        <v>399.4710693359375</v>
      </c>
      <c r="S41" s="1">
        <v>394.40045166015625</v>
      </c>
      <c r="T41" s="1">
        <v>6.7287735939025879</v>
      </c>
      <c r="U41" s="1">
        <v>7.8135714530944824</v>
      </c>
      <c r="V41" s="1">
        <v>30.732147216796875</v>
      </c>
      <c r="W41" s="1">
        <v>35.686714172363281</v>
      </c>
      <c r="X41" s="1">
        <v>499.936767578125</v>
      </c>
      <c r="Y41" s="1">
        <v>1500.8133544921875</v>
      </c>
      <c r="Z41" s="1">
        <v>91.333625793457031</v>
      </c>
      <c r="AA41" s="1">
        <v>70.183280944824219</v>
      </c>
      <c r="AB41" s="1">
        <v>-3.2095322608947754</v>
      </c>
      <c r="AC41" s="1">
        <v>0.29310694336891174</v>
      </c>
      <c r="AD41" s="1">
        <v>0.66666668653488159</v>
      </c>
      <c r="AE41" s="1">
        <v>-0.21956524252891541</v>
      </c>
      <c r="AF41" s="1">
        <v>2.737391471862793</v>
      </c>
      <c r="AG41" s="1">
        <v>1</v>
      </c>
      <c r="AH41" s="1">
        <v>0</v>
      </c>
      <c r="AI41" s="1">
        <v>0.15999999642372131</v>
      </c>
      <c r="AJ41" s="1">
        <v>111115</v>
      </c>
      <c r="AK41">
        <f t="shared" si="37"/>
        <v>4.2658508473085455</v>
      </c>
      <c r="AL41">
        <f t="shared" si="38"/>
        <v>4.6640285874193161E-3</v>
      </c>
      <c r="AM41">
        <f t="shared" si="39"/>
        <v>289.1205476760864</v>
      </c>
      <c r="AN41">
        <f t="shared" si="40"/>
        <v>286.48785629272459</v>
      </c>
      <c r="AO41">
        <f t="shared" si="41"/>
        <v>240.13013135142319</v>
      </c>
      <c r="AP41">
        <f t="shared" si="42"/>
        <v>5.3672044208279042E-2</v>
      </c>
      <c r="AQ41">
        <f t="shared" si="43"/>
        <v>1.8212699843779212</v>
      </c>
      <c r="AR41">
        <f t="shared" si="44"/>
        <v>25.950197252957491</v>
      </c>
      <c r="AS41">
        <f t="shared" si="45"/>
        <v>18.136625799863008</v>
      </c>
      <c r="AT41">
        <f t="shared" si="46"/>
        <v>14.654201984405518</v>
      </c>
      <c r="AU41">
        <f t="shared" si="47"/>
        <v>1.6736533837821141</v>
      </c>
      <c r="AV41">
        <f t="shared" si="48"/>
        <v>0.25281940790893587</v>
      </c>
      <c r="AW41">
        <f t="shared" si="49"/>
        <v>0.54838208047498849</v>
      </c>
      <c r="AX41">
        <f t="shared" si="50"/>
        <v>1.1252713033071258</v>
      </c>
      <c r="AY41">
        <f t="shared" si="51"/>
        <v>0.15917842441340208</v>
      </c>
      <c r="AZ41">
        <f t="shared" si="52"/>
        <v>18.280929156392556</v>
      </c>
      <c r="BA41">
        <f t="shared" si="53"/>
        <v>0.66043061182043394</v>
      </c>
      <c r="BB41">
        <f t="shared" si="54"/>
        <v>32.533218973355837</v>
      </c>
      <c r="BC41">
        <f t="shared" si="55"/>
        <v>389.01394326903863</v>
      </c>
      <c r="BD41">
        <f t="shared" si="56"/>
        <v>1.6551207716310478E-2</v>
      </c>
    </row>
    <row r="42" spans="1:114" x14ac:dyDescent="0.25">
      <c r="A42" s="1">
        <v>29</v>
      </c>
      <c r="B42" s="1" t="s">
        <v>87</v>
      </c>
      <c r="C42" s="1">
        <v>347.49999951943755</v>
      </c>
      <c r="D42" s="1">
        <v>0</v>
      </c>
      <c r="E42">
        <f t="shared" si="29"/>
        <v>20.311717029459132</v>
      </c>
      <c r="F42">
        <f t="shared" si="30"/>
        <v>0.26626971177252384</v>
      </c>
      <c r="G42">
        <f t="shared" si="31"/>
        <v>257.19954425431615</v>
      </c>
      <c r="H42">
        <f t="shared" si="32"/>
        <v>4.6611716014207936</v>
      </c>
      <c r="I42">
        <f t="shared" si="33"/>
        <v>1.2726994011514492</v>
      </c>
      <c r="J42">
        <f t="shared" si="34"/>
        <v>15.968230247497559</v>
      </c>
      <c r="K42" s="1">
        <v>1.171950885</v>
      </c>
      <c r="L42">
        <f t="shared" si="35"/>
        <v>2.4800717915657908</v>
      </c>
      <c r="M42" s="1">
        <v>1</v>
      </c>
      <c r="N42">
        <f t="shared" si="36"/>
        <v>4.9601435831315817</v>
      </c>
      <c r="O42" s="1">
        <v>13.337824821472168</v>
      </c>
      <c r="P42" s="1">
        <v>15.968230247497559</v>
      </c>
      <c r="Q42" s="1">
        <v>11.947723388671875</v>
      </c>
      <c r="R42" s="1">
        <v>399.59902954101562</v>
      </c>
      <c r="S42" s="1">
        <v>394.40643310546875</v>
      </c>
      <c r="T42" s="1">
        <v>6.7282004356384277</v>
      </c>
      <c r="U42" s="1">
        <v>7.812370777130127</v>
      </c>
      <c r="V42" s="1">
        <v>30.729768753051758</v>
      </c>
      <c r="W42" s="1">
        <v>35.681510925292969</v>
      </c>
      <c r="X42" s="1">
        <v>499.92031860351562</v>
      </c>
      <c r="Y42" s="1">
        <v>1500.8084716796875</v>
      </c>
      <c r="Z42" s="1">
        <v>91.433563232421875</v>
      </c>
      <c r="AA42" s="1">
        <v>70.183685302734375</v>
      </c>
      <c r="AB42" s="1">
        <v>-3.2095322608947754</v>
      </c>
      <c r="AC42" s="1">
        <v>0.29310694336891174</v>
      </c>
      <c r="AD42" s="1">
        <v>0.66666668653488159</v>
      </c>
      <c r="AE42" s="1">
        <v>-0.21956524252891541</v>
      </c>
      <c r="AF42" s="1">
        <v>2.737391471862793</v>
      </c>
      <c r="AG42" s="1">
        <v>1</v>
      </c>
      <c r="AH42" s="1">
        <v>0</v>
      </c>
      <c r="AI42" s="1">
        <v>0.15999999642372131</v>
      </c>
      <c r="AJ42" s="1">
        <v>111115</v>
      </c>
      <c r="AK42">
        <f t="shared" si="37"/>
        <v>4.2657104918139597</v>
      </c>
      <c r="AL42">
        <f t="shared" si="38"/>
        <v>4.6611716014207938E-3</v>
      </c>
      <c r="AM42">
        <f t="shared" si="39"/>
        <v>289.11823024749754</v>
      </c>
      <c r="AN42">
        <f t="shared" si="40"/>
        <v>286.48782482147215</v>
      </c>
      <c r="AO42">
        <f t="shared" si="41"/>
        <v>240.12935010144065</v>
      </c>
      <c r="AP42">
        <f t="shared" si="42"/>
        <v>5.4752912159215836E-2</v>
      </c>
      <c r="AQ42">
        <f t="shared" si="43"/>
        <v>1.8210003732418285</v>
      </c>
      <c r="AR42">
        <f t="shared" si="44"/>
        <v>25.946206235637529</v>
      </c>
      <c r="AS42">
        <f t="shared" si="45"/>
        <v>18.133835458507402</v>
      </c>
      <c r="AT42">
        <f t="shared" si="46"/>
        <v>14.653027534484863</v>
      </c>
      <c r="AU42">
        <f t="shared" si="47"/>
        <v>1.6735265215711626</v>
      </c>
      <c r="AV42">
        <f t="shared" si="48"/>
        <v>0.25270408743191691</v>
      </c>
      <c r="AW42">
        <f t="shared" si="49"/>
        <v>0.5483009720903792</v>
      </c>
      <c r="AX42">
        <f t="shared" si="50"/>
        <v>1.1252255494807835</v>
      </c>
      <c r="AY42">
        <f t="shared" si="51"/>
        <v>0.15910528145299088</v>
      </c>
      <c r="AZ42">
        <f t="shared" si="52"/>
        <v>18.051211873951626</v>
      </c>
      <c r="BA42">
        <f t="shared" si="53"/>
        <v>0.65211802512749095</v>
      </c>
      <c r="BB42">
        <f t="shared" si="54"/>
        <v>32.531748084096158</v>
      </c>
      <c r="BC42">
        <f t="shared" si="55"/>
        <v>388.87820241411896</v>
      </c>
      <c r="BD42">
        <f t="shared" si="56"/>
        <v>1.6991841081752019E-2</v>
      </c>
    </row>
    <row r="43" spans="1:114" x14ac:dyDescent="0.25">
      <c r="A43" s="1">
        <v>30</v>
      </c>
      <c r="B43" s="1" t="s">
        <v>87</v>
      </c>
      <c r="C43" s="1">
        <v>347.99999950826168</v>
      </c>
      <c r="D43" s="1">
        <v>0</v>
      </c>
      <c r="E43">
        <f t="shared" si="29"/>
        <v>20.738328842757372</v>
      </c>
      <c r="F43">
        <f t="shared" si="30"/>
        <v>0.26611481511327623</v>
      </c>
      <c r="G43">
        <f t="shared" si="31"/>
        <v>254.52545827098825</v>
      </c>
      <c r="H43">
        <f t="shared" si="32"/>
        <v>4.6584313753303466</v>
      </c>
      <c r="I43">
        <f t="shared" si="33"/>
        <v>1.2726598378242522</v>
      </c>
      <c r="J43">
        <f t="shared" si="34"/>
        <v>15.967103004455566</v>
      </c>
      <c r="K43" s="1">
        <v>1.171950885</v>
      </c>
      <c r="L43">
        <f t="shared" si="35"/>
        <v>2.4800717915657908</v>
      </c>
      <c r="M43" s="1">
        <v>1</v>
      </c>
      <c r="N43">
        <f t="shared" si="36"/>
        <v>4.9601435831315817</v>
      </c>
      <c r="O43" s="1">
        <v>13.337407112121582</v>
      </c>
      <c r="P43" s="1">
        <v>15.967103004455566</v>
      </c>
      <c r="Q43" s="1">
        <v>11.94780158996582</v>
      </c>
      <c r="R43" s="1">
        <v>399.73977661132812</v>
      </c>
      <c r="S43" s="1">
        <v>394.44732666015625</v>
      </c>
      <c r="T43" s="1">
        <v>6.7274971008300781</v>
      </c>
      <c r="U43" s="1">
        <v>7.811042308807373</v>
      </c>
      <c r="V43" s="1">
        <v>30.727485656738281</v>
      </c>
      <c r="W43" s="1">
        <v>35.676521301269531</v>
      </c>
      <c r="X43" s="1">
        <v>499.91534423828125</v>
      </c>
      <c r="Y43" s="1">
        <v>1500.8037109375</v>
      </c>
      <c r="Z43" s="1">
        <v>91.433456420898437</v>
      </c>
      <c r="AA43" s="1">
        <v>70.18389892578125</v>
      </c>
      <c r="AB43" s="1">
        <v>-3.2095322608947754</v>
      </c>
      <c r="AC43" s="1">
        <v>0.29310694336891174</v>
      </c>
      <c r="AD43" s="1">
        <v>0.66666668653488159</v>
      </c>
      <c r="AE43" s="1">
        <v>-0.21956524252891541</v>
      </c>
      <c r="AF43" s="1">
        <v>2.737391471862793</v>
      </c>
      <c r="AG43" s="1">
        <v>1</v>
      </c>
      <c r="AH43" s="1">
        <v>0</v>
      </c>
      <c r="AI43" s="1">
        <v>0.15999999642372131</v>
      </c>
      <c r="AJ43" s="1">
        <v>111115</v>
      </c>
      <c r="AK43">
        <f t="shared" si="37"/>
        <v>4.2656680466458381</v>
      </c>
      <c r="AL43">
        <f t="shared" si="38"/>
        <v>4.6584313753303469E-3</v>
      </c>
      <c r="AM43">
        <f t="shared" si="39"/>
        <v>289.11710300445554</v>
      </c>
      <c r="AN43">
        <f t="shared" si="40"/>
        <v>286.48740711212156</v>
      </c>
      <c r="AO43">
        <f t="shared" si="41"/>
        <v>240.12858838270768</v>
      </c>
      <c r="AP43">
        <f t="shared" si="42"/>
        <v>5.5678258241496338E-2</v>
      </c>
      <c r="AQ43">
        <f t="shared" si="43"/>
        <v>1.8208692417305898</v>
      </c>
      <c r="AR43">
        <f t="shared" si="44"/>
        <v>25.944258862793308</v>
      </c>
      <c r="AS43">
        <f t="shared" si="45"/>
        <v>18.133216553985935</v>
      </c>
      <c r="AT43">
        <f t="shared" si="46"/>
        <v>14.652255058288574</v>
      </c>
      <c r="AU43">
        <f t="shared" si="47"/>
        <v>1.6734430845290873</v>
      </c>
      <c r="AV43">
        <f t="shared" si="48"/>
        <v>0.25256456760799484</v>
      </c>
      <c r="AW43">
        <f t="shared" si="49"/>
        <v>0.54820940390633766</v>
      </c>
      <c r="AX43">
        <f t="shared" si="50"/>
        <v>1.1252336806227496</v>
      </c>
      <c r="AY43">
        <f t="shared" si="51"/>
        <v>0.15901679051627943</v>
      </c>
      <c r="AZ43">
        <f t="shared" si="52"/>
        <v>17.863589037329191</v>
      </c>
      <c r="BA43">
        <f t="shared" si="53"/>
        <v>0.64527109468859345</v>
      </c>
      <c r="BB43">
        <f t="shared" si="54"/>
        <v>32.527099473875033</v>
      </c>
      <c r="BC43">
        <f t="shared" si="55"/>
        <v>388.802985227595</v>
      </c>
      <c r="BD43">
        <f t="shared" si="56"/>
        <v>1.7349601490210587E-2</v>
      </c>
      <c r="BE43">
        <f>AVERAGE(E29:E43)</f>
        <v>20.400018762373119</v>
      </c>
      <c r="BF43">
        <f>AVERAGE(O29:O43)</f>
        <v>13.339092254638672</v>
      </c>
      <c r="BG43">
        <f>AVERAGE(P29:P43)</f>
        <v>15.9627534866333</v>
      </c>
      <c r="BH43" t="e">
        <f>AVERAGE(B29:B43)</f>
        <v>#DIV/0!</v>
      </c>
      <c r="BI43">
        <f t="shared" ref="BI43:DJ43" si="57">AVERAGE(C29:C43)</f>
        <v>344.53333291908103</v>
      </c>
      <c r="BJ43">
        <f t="shared" si="57"/>
        <v>0</v>
      </c>
      <c r="BK43">
        <f t="shared" si="57"/>
        <v>20.400018762373119</v>
      </c>
      <c r="BL43">
        <f t="shared" si="57"/>
        <v>0.26737875599277172</v>
      </c>
      <c r="BM43">
        <f t="shared" si="57"/>
        <v>257.44951064311056</v>
      </c>
      <c r="BN43">
        <f t="shared" si="57"/>
        <v>4.675013841084156</v>
      </c>
      <c r="BO43">
        <f t="shared" si="57"/>
        <v>1.2714273566866199</v>
      </c>
      <c r="BP43">
        <f t="shared" si="57"/>
        <v>15.9627534866333</v>
      </c>
      <c r="BQ43">
        <f t="shared" si="57"/>
        <v>1.171950885</v>
      </c>
      <c r="BR43">
        <f t="shared" si="57"/>
        <v>2.4800717915657908</v>
      </c>
      <c r="BS43">
        <f t="shared" si="57"/>
        <v>1</v>
      </c>
      <c r="BT43">
        <f t="shared" si="57"/>
        <v>4.9601435831315817</v>
      </c>
      <c r="BU43">
        <f t="shared" si="57"/>
        <v>13.339092254638672</v>
      </c>
      <c r="BV43">
        <f t="shared" si="57"/>
        <v>15.9627534866333</v>
      </c>
      <c r="BW43">
        <f t="shared" si="57"/>
        <v>11.94768606821696</v>
      </c>
      <c r="BX43">
        <f t="shared" si="57"/>
        <v>399.90167032877605</v>
      </c>
      <c r="BY43">
        <f t="shared" si="57"/>
        <v>394.68718058268229</v>
      </c>
      <c r="BZ43">
        <f t="shared" si="57"/>
        <v>6.7343040784200037</v>
      </c>
      <c r="CA43">
        <f t="shared" si="57"/>
        <v>7.8216013590494793</v>
      </c>
      <c r="CB43">
        <f t="shared" si="57"/>
        <v>30.754388427734376</v>
      </c>
      <c r="CC43">
        <f t="shared" si="57"/>
        <v>35.719883982340498</v>
      </c>
      <c r="CD43">
        <f t="shared" si="57"/>
        <v>499.95826822916666</v>
      </c>
      <c r="CE43">
        <f t="shared" si="57"/>
        <v>1500.6452392578126</v>
      </c>
      <c r="CF43">
        <f t="shared" si="57"/>
        <v>91.106949361165363</v>
      </c>
      <c r="CG43">
        <f t="shared" si="57"/>
        <v>70.182055664062503</v>
      </c>
      <c r="CH43">
        <f t="shared" si="57"/>
        <v>-3.2095322608947754</v>
      </c>
      <c r="CI43">
        <f t="shared" si="57"/>
        <v>0.29310694336891174</v>
      </c>
      <c r="CJ43">
        <f t="shared" si="57"/>
        <v>0.82222223281860352</v>
      </c>
      <c r="CK43">
        <f t="shared" si="57"/>
        <v>-0.21956524252891541</v>
      </c>
      <c r="CL43">
        <f t="shared" si="57"/>
        <v>2.737391471862793</v>
      </c>
      <c r="CM43">
        <f t="shared" si="57"/>
        <v>1</v>
      </c>
      <c r="CN43">
        <f t="shared" si="57"/>
        <v>0</v>
      </c>
      <c r="CO43">
        <f t="shared" si="57"/>
        <v>0.15999999642372131</v>
      </c>
      <c r="CP43">
        <f t="shared" si="57"/>
        <v>111115</v>
      </c>
      <c r="CQ43">
        <f t="shared" si="57"/>
        <v>4.2660343076507568</v>
      </c>
      <c r="CR43">
        <f t="shared" si="57"/>
        <v>4.6750138410841541E-3</v>
      </c>
      <c r="CS43">
        <f t="shared" si="57"/>
        <v>289.11275348663338</v>
      </c>
      <c r="CT43">
        <f t="shared" si="57"/>
        <v>286.48909225463871</v>
      </c>
      <c r="CU43">
        <f t="shared" si="57"/>
        <v>240.10323291452443</v>
      </c>
      <c r="CV43">
        <f t="shared" si="57"/>
        <v>5.0643433522447732E-2</v>
      </c>
      <c r="CW43">
        <f t="shared" si="57"/>
        <v>1.8203634112199425</v>
      </c>
      <c r="CX43">
        <f t="shared" si="57"/>
        <v>25.937732795288376</v>
      </c>
      <c r="CY43">
        <f t="shared" si="57"/>
        <v>18.116131436238899</v>
      </c>
      <c r="CZ43">
        <f t="shared" si="57"/>
        <v>14.650922870635986</v>
      </c>
      <c r="DA43">
        <f t="shared" si="57"/>
        <v>1.6732992130506898</v>
      </c>
      <c r="DB43">
        <f t="shared" si="57"/>
        <v>0.25370263120781894</v>
      </c>
      <c r="DC43">
        <f t="shared" si="57"/>
        <v>0.5489360545333225</v>
      </c>
      <c r="DD43">
        <f t="shared" si="57"/>
        <v>1.1243631585173675</v>
      </c>
      <c r="DE43">
        <f t="shared" si="57"/>
        <v>0.15973864653051414</v>
      </c>
      <c r="DF43">
        <f t="shared" si="57"/>
        <v>18.068338941855224</v>
      </c>
      <c r="DG43">
        <f t="shared" si="57"/>
        <v>0.65229436307653732</v>
      </c>
      <c r="DH43">
        <f t="shared" si="57"/>
        <v>32.589874882761684</v>
      </c>
      <c r="DI43">
        <f t="shared" si="57"/>
        <v>389.13491684925702</v>
      </c>
      <c r="DJ43">
        <f t="shared" si="57"/>
        <v>1.7085655417232504E-2</v>
      </c>
    </row>
    <row r="44" spans="1:114" x14ac:dyDescent="0.25">
      <c r="A44" s="1" t="s">
        <v>9</v>
      </c>
      <c r="B44" s="1" t="s">
        <v>88</v>
      </c>
    </row>
    <row r="45" spans="1:114" x14ac:dyDescent="0.25">
      <c r="A45" s="1" t="s">
        <v>9</v>
      </c>
      <c r="B45" s="1" t="s">
        <v>89</v>
      </c>
    </row>
    <row r="46" spans="1:114" x14ac:dyDescent="0.25">
      <c r="A46" s="1">
        <v>31</v>
      </c>
      <c r="B46" s="1" t="s">
        <v>90</v>
      </c>
      <c r="C46" s="1">
        <v>576.99999865889549</v>
      </c>
      <c r="D46" s="1">
        <v>0</v>
      </c>
      <c r="E46">
        <f t="shared" ref="E46:E60" si="58">(R46-S46*(1000-T46)/(1000-U46))*AK46</f>
        <v>17.961246488790497</v>
      </c>
      <c r="F46">
        <f t="shared" ref="F46:F60" si="59">IF(AV46&lt;&gt;0,1/(1/AV46-1/N46),0)</f>
        <v>0.1834781233649021</v>
      </c>
      <c r="G46">
        <f t="shared" ref="G46:G60" si="60">((AY46-AL46/2)*S46-E46)/(AY46+AL46/2)</f>
        <v>225.04393634113919</v>
      </c>
      <c r="H46">
        <f t="shared" ref="H46:H60" si="61">AL46*1000</f>
        <v>3.6094361855971466</v>
      </c>
      <c r="I46">
        <f t="shared" ref="I46:I60" si="62">(AQ46-AW46)</f>
        <v>1.4030085600272781</v>
      </c>
      <c r="J46">
        <f t="shared" ref="J46:J60" si="63">(P46+AP46*D46)</f>
        <v>18.272243499755859</v>
      </c>
      <c r="K46" s="1">
        <v>1.171950885</v>
      </c>
      <c r="L46">
        <f t="shared" ref="L46:L60" si="64">(K46*AE46+AF46)</f>
        <v>2.4800717915657908</v>
      </c>
      <c r="M46" s="1">
        <v>1</v>
      </c>
      <c r="N46">
        <f t="shared" ref="N46:N60" si="65">L46*(M46+1)*(M46+1)/(M46*M46+1)</f>
        <v>4.9601435831315817</v>
      </c>
      <c r="O46" s="1">
        <v>17.300094604492188</v>
      </c>
      <c r="P46" s="1">
        <v>18.272243499755859</v>
      </c>
      <c r="Q46" s="1">
        <v>17.03294563293457</v>
      </c>
      <c r="R46" s="1">
        <v>401.27456665039062</v>
      </c>
      <c r="S46" s="1">
        <v>396.72915649414062</v>
      </c>
      <c r="T46" s="1">
        <v>9.1937389373779297</v>
      </c>
      <c r="U46" s="1">
        <v>10.031237602233887</v>
      </c>
      <c r="V46" s="1">
        <v>32.556453704833984</v>
      </c>
      <c r="W46" s="1">
        <v>35.522163391113281</v>
      </c>
      <c r="X46" s="1">
        <v>500.01858520507812</v>
      </c>
      <c r="Y46" s="1">
        <v>1499.4029541015625</v>
      </c>
      <c r="Z46" s="1">
        <v>93.800491333007813</v>
      </c>
      <c r="AA46" s="1">
        <v>70.18048095703125</v>
      </c>
      <c r="AB46" s="1">
        <v>-3.5238938331604004</v>
      </c>
      <c r="AC46" s="1">
        <v>0.28377428650856018</v>
      </c>
      <c r="AD46" s="1">
        <v>0.66666668653488159</v>
      </c>
      <c r="AE46" s="1">
        <v>-0.21956524252891541</v>
      </c>
      <c r="AF46" s="1">
        <v>2.737391471862793</v>
      </c>
      <c r="AG46" s="1">
        <v>1</v>
      </c>
      <c r="AH46" s="1">
        <v>0</v>
      </c>
      <c r="AI46" s="1">
        <v>0.15999999642372131</v>
      </c>
      <c r="AJ46" s="1">
        <v>111115</v>
      </c>
      <c r="AK46">
        <f t="shared" ref="AK46:AK60" si="66">X46*0.000001/(K46*0.0001)</f>
        <v>4.2665489791842086</v>
      </c>
      <c r="AL46">
        <f t="shared" ref="AL46:AL60" si="67">(U46-T46)/(1000-U46)*AK46</f>
        <v>3.6094361855971467E-3</v>
      </c>
      <c r="AM46">
        <f t="shared" ref="AM46:AM60" si="68">(P46+273.15)</f>
        <v>291.42224349975584</v>
      </c>
      <c r="AN46">
        <f t="shared" ref="AN46:AN60" si="69">(O46+273.15)</f>
        <v>290.45009460449216</v>
      </c>
      <c r="AO46">
        <f t="shared" ref="AO46:AO60" si="70">(Y46*AG46+Z46*AH46)*AI46</f>
        <v>239.90446729396717</v>
      </c>
      <c r="AP46">
        <f t="shared" ref="AP46:AP60" si="71">((AO46+0.00000010773*(AN46^4-AM46^4))-AL46*44100)/(L46*51.4+0.00000043092*AM46^3)</f>
        <v>0.50971214040134172</v>
      </c>
      <c r="AQ46">
        <f t="shared" ref="AQ46:AQ60" si="72">0.61365*EXP(17.502*J46/(240.97+J46))</f>
        <v>2.1070056395463093</v>
      </c>
      <c r="AR46">
        <f t="shared" ref="AR46:AR60" si="73">AQ46*1000/AA46</f>
        <v>30.022673125257523</v>
      </c>
      <c r="AS46">
        <f t="shared" ref="AS46:AS60" si="74">(AR46-U46)</f>
        <v>19.991435523023636</v>
      </c>
      <c r="AT46">
        <f t="shared" ref="AT46:AT60" si="75">IF(D46,P46,(O46+P46)/2)</f>
        <v>17.786169052124023</v>
      </c>
      <c r="AU46">
        <f t="shared" ref="AU46:AU60" si="76">0.61365*EXP(17.502*AT46/(240.97+AT46))</f>
        <v>2.043588961656615</v>
      </c>
      <c r="AV46">
        <f t="shared" ref="AV46:AV60" si="77">IF(AS46&lt;&gt;0,(1000-(AR46+U46)/2)/AS46*AL46,0)</f>
        <v>0.17693327545919635</v>
      </c>
      <c r="AW46">
        <f t="shared" ref="AW46:AW60" si="78">U46*AA46/1000</f>
        <v>0.70399707951903112</v>
      </c>
      <c r="AX46">
        <f t="shared" ref="AX46:AX60" si="79">(AU46-AW46)</f>
        <v>1.3395918821375838</v>
      </c>
      <c r="AY46">
        <f t="shared" ref="AY46:AY60" si="80">1/(1.6/F46+1.37/N46)</f>
        <v>0.11115325839952352</v>
      </c>
      <c r="AZ46">
        <f t="shared" ref="AZ46:AZ60" si="81">G46*AA46*0.001</f>
        <v>15.793691688884673</v>
      </c>
      <c r="BA46">
        <f t="shared" ref="BA46:BA60" si="82">G46/S46</f>
        <v>0.56724829183171699</v>
      </c>
      <c r="BB46">
        <f t="shared" ref="BB46:BB60" si="83">(1-AL46*AA46/AQ46/F46)*100</f>
        <v>34.475197497804125</v>
      </c>
      <c r="BC46">
        <f t="shared" ref="BC46:BC60" si="84">(S46-E46/(N46/1.35))</f>
        <v>391.84065228988158</v>
      </c>
      <c r="BD46">
        <f t="shared" ref="BD46:BD60" si="85">E46*BB46/100/BC46</f>
        <v>1.5802789128415894E-2</v>
      </c>
    </row>
    <row r="47" spans="1:114" x14ac:dyDescent="0.25">
      <c r="A47" s="1">
        <v>32</v>
      </c>
      <c r="B47" s="1" t="s">
        <v>91</v>
      </c>
      <c r="C47" s="1">
        <v>576.99999865889549</v>
      </c>
      <c r="D47" s="1">
        <v>0</v>
      </c>
      <c r="E47">
        <f t="shared" si="58"/>
        <v>17.961246488790497</v>
      </c>
      <c r="F47">
        <f t="shared" si="59"/>
        <v>0.1834781233649021</v>
      </c>
      <c r="G47">
        <f t="shared" si="60"/>
        <v>225.04393634113919</v>
      </c>
      <c r="H47">
        <f t="shared" si="61"/>
        <v>3.6094361855971466</v>
      </c>
      <c r="I47">
        <f t="shared" si="62"/>
        <v>1.4030085600272781</v>
      </c>
      <c r="J47">
        <f t="shared" si="63"/>
        <v>18.272243499755859</v>
      </c>
      <c r="K47" s="1">
        <v>1.171950885</v>
      </c>
      <c r="L47">
        <f t="shared" si="64"/>
        <v>2.4800717915657908</v>
      </c>
      <c r="M47" s="1">
        <v>1</v>
      </c>
      <c r="N47">
        <f t="shared" si="65"/>
        <v>4.9601435831315817</v>
      </c>
      <c r="O47" s="1">
        <v>17.300094604492188</v>
      </c>
      <c r="P47" s="1">
        <v>18.272243499755859</v>
      </c>
      <c r="Q47" s="1">
        <v>17.03294563293457</v>
      </c>
      <c r="R47" s="1">
        <v>401.27456665039062</v>
      </c>
      <c r="S47" s="1">
        <v>396.72915649414062</v>
      </c>
      <c r="T47" s="1">
        <v>9.1937389373779297</v>
      </c>
      <c r="U47" s="1">
        <v>10.031237602233887</v>
      </c>
      <c r="V47" s="1">
        <v>32.556453704833984</v>
      </c>
      <c r="W47" s="1">
        <v>35.522163391113281</v>
      </c>
      <c r="X47" s="1">
        <v>500.01858520507812</v>
      </c>
      <c r="Y47" s="1">
        <v>1499.4029541015625</v>
      </c>
      <c r="Z47" s="1">
        <v>93.800491333007813</v>
      </c>
      <c r="AA47" s="1">
        <v>70.18048095703125</v>
      </c>
      <c r="AB47" s="1">
        <v>-3.5238938331604004</v>
      </c>
      <c r="AC47" s="1">
        <v>0.28377428650856018</v>
      </c>
      <c r="AD47" s="1">
        <v>0.66666668653488159</v>
      </c>
      <c r="AE47" s="1">
        <v>-0.21956524252891541</v>
      </c>
      <c r="AF47" s="1">
        <v>2.737391471862793</v>
      </c>
      <c r="AG47" s="1">
        <v>1</v>
      </c>
      <c r="AH47" s="1">
        <v>0</v>
      </c>
      <c r="AI47" s="1">
        <v>0.15999999642372131</v>
      </c>
      <c r="AJ47" s="1">
        <v>111115</v>
      </c>
      <c r="AK47">
        <f t="shared" si="66"/>
        <v>4.2665489791842086</v>
      </c>
      <c r="AL47">
        <f t="shared" si="67"/>
        <v>3.6094361855971467E-3</v>
      </c>
      <c r="AM47">
        <f t="shared" si="68"/>
        <v>291.42224349975584</v>
      </c>
      <c r="AN47">
        <f t="shared" si="69"/>
        <v>290.45009460449216</v>
      </c>
      <c r="AO47">
        <f t="shared" si="70"/>
        <v>239.90446729396717</v>
      </c>
      <c r="AP47">
        <f t="shared" si="71"/>
        <v>0.50971214040134172</v>
      </c>
      <c r="AQ47">
        <f t="shared" si="72"/>
        <v>2.1070056395463093</v>
      </c>
      <c r="AR47">
        <f t="shared" si="73"/>
        <v>30.022673125257523</v>
      </c>
      <c r="AS47">
        <f t="shared" si="74"/>
        <v>19.991435523023636</v>
      </c>
      <c r="AT47">
        <f t="shared" si="75"/>
        <v>17.786169052124023</v>
      </c>
      <c r="AU47">
        <f t="shared" si="76"/>
        <v>2.043588961656615</v>
      </c>
      <c r="AV47">
        <f t="shared" si="77"/>
        <v>0.17693327545919635</v>
      </c>
      <c r="AW47">
        <f t="shared" si="78"/>
        <v>0.70399707951903112</v>
      </c>
      <c r="AX47">
        <f t="shared" si="79"/>
        <v>1.3395918821375838</v>
      </c>
      <c r="AY47">
        <f t="shared" si="80"/>
        <v>0.11115325839952352</v>
      </c>
      <c r="AZ47">
        <f t="shared" si="81"/>
        <v>15.793691688884673</v>
      </c>
      <c r="BA47">
        <f t="shared" si="82"/>
        <v>0.56724829183171699</v>
      </c>
      <c r="BB47">
        <f t="shared" si="83"/>
        <v>34.475197497804125</v>
      </c>
      <c r="BC47">
        <f t="shared" si="84"/>
        <v>391.84065228988158</v>
      </c>
      <c r="BD47">
        <f t="shared" si="85"/>
        <v>1.5802789128415894E-2</v>
      </c>
    </row>
    <row r="48" spans="1:114" x14ac:dyDescent="0.25">
      <c r="A48" s="1">
        <v>33</v>
      </c>
      <c r="B48" s="1" t="s">
        <v>91</v>
      </c>
      <c r="C48" s="1">
        <v>577.49999864771962</v>
      </c>
      <c r="D48" s="1">
        <v>0</v>
      </c>
      <c r="E48">
        <f t="shared" si="58"/>
        <v>17.735935458515208</v>
      </c>
      <c r="F48">
        <f t="shared" si="59"/>
        <v>0.18309495841338244</v>
      </c>
      <c r="G48">
        <f t="shared" si="60"/>
        <v>226.70596074934647</v>
      </c>
      <c r="H48">
        <f t="shared" si="61"/>
        <v>3.6034658434448064</v>
      </c>
      <c r="I48">
        <f t="shared" si="62"/>
        <v>1.403519287647699</v>
      </c>
      <c r="J48">
        <f t="shared" si="63"/>
        <v>18.275411605834961</v>
      </c>
      <c r="K48" s="1">
        <v>1.171950885</v>
      </c>
      <c r="L48">
        <f t="shared" si="64"/>
        <v>2.4800717915657908</v>
      </c>
      <c r="M48" s="1">
        <v>1</v>
      </c>
      <c r="N48">
        <f t="shared" si="65"/>
        <v>4.9601435831315817</v>
      </c>
      <c r="O48" s="1">
        <v>17.300949096679688</v>
      </c>
      <c r="P48" s="1">
        <v>18.275411605834961</v>
      </c>
      <c r="Q48" s="1">
        <v>17.032756805419922</v>
      </c>
      <c r="R48" s="1">
        <v>401.21054077148437</v>
      </c>
      <c r="S48" s="1">
        <v>396.7183837890625</v>
      </c>
      <c r="T48" s="1">
        <v>9.1937360763549805</v>
      </c>
      <c r="U48" s="1">
        <v>10.029872894287109</v>
      </c>
      <c r="V48" s="1">
        <v>32.554866790771484</v>
      </c>
      <c r="W48" s="1">
        <v>35.515613555908203</v>
      </c>
      <c r="X48" s="1">
        <v>500.0052490234375</v>
      </c>
      <c r="Y48" s="1">
        <v>1499.3433837890625</v>
      </c>
      <c r="Z48" s="1">
        <v>93.827095031738281</v>
      </c>
      <c r="AA48" s="1">
        <v>70.180877685546875</v>
      </c>
      <c r="AB48" s="1">
        <v>-3.5238938331604004</v>
      </c>
      <c r="AC48" s="1">
        <v>0.28377428650856018</v>
      </c>
      <c r="AD48" s="1">
        <v>0.66666668653488159</v>
      </c>
      <c r="AE48" s="1">
        <v>-0.21956524252891541</v>
      </c>
      <c r="AF48" s="1">
        <v>2.737391471862793</v>
      </c>
      <c r="AG48" s="1">
        <v>1</v>
      </c>
      <c r="AH48" s="1">
        <v>0</v>
      </c>
      <c r="AI48" s="1">
        <v>0.15999999642372131</v>
      </c>
      <c r="AJ48" s="1">
        <v>111115</v>
      </c>
      <c r="AK48">
        <f t="shared" si="66"/>
        <v>4.2664351844696755</v>
      </c>
      <c r="AL48">
        <f t="shared" si="67"/>
        <v>3.6034658434448063E-3</v>
      </c>
      <c r="AM48">
        <f t="shared" si="68"/>
        <v>291.42541160583494</v>
      </c>
      <c r="AN48">
        <f t="shared" si="69"/>
        <v>290.45094909667966</v>
      </c>
      <c r="AO48">
        <f t="shared" si="70"/>
        <v>239.89493604418021</v>
      </c>
      <c r="AP48">
        <f t="shared" si="71"/>
        <v>0.51136854221473649</v>
      </c>
      <c r="AQ48">
        <f t="shared" si="72"/>
        <v>2.1074245704432446</v>
      </c>
      <c r="AR48">
        <f t="shared" si="73"/>
        <v>30.028472711409961</v>
      </c>
      <c r="AS48">
        <f t="shared" si="74"/>
        <v>19.998599817122852</v>
      </c>
      <c r="AT48">
        <f t="shared" si="75"/>
        <v>17.788180351257324</v>
      </c>
      <c r="AU48">
        <f t="shared" si="76"/>
        <v>2.0438478804541473</v>
      </c>
      <c r="AV48">
        <f t="shared" si="77"/>
        <v>0.17657693216871051</v>
      </c>
      <c r="AW48">
        <f t="shared" si="78"/>
        <v>0.70390528279554565</v>
      </c>
      <c r="AX48">
        <f t="shared" si="79"/>
        <v>1.3399425976586017</v>
      </c>
      <c r="AY48">
        <f t="shared" si="80"/>
        <v>0.11092824446051006</v>
      </c>
      <c r="AZ48">
        <f t="shared" si="81"/>
        <v>15.910423301934276</v>
      </c>
      <c r="BA48">
        <f t="shared" si="82"/>
        <v>0.57145312648250601</v>
      </c>
      <c r="BB48">
        <f t="shared" si="83"/>
        <v>34.459344617337621</v>
      </c>
      <c r="BC48">
        <f t="shared" si="84"/>
        <v>391.89120238439057</v>
      </c>
      <c r="BD48">
        <f t="shared" si="85"/>
        <v>1.5595366988523571E-2</v>
      </c>
    </row>
    <row r="49" spans="1:114" x14ac:dyDescent="0.25">
      <c r="A49" s="1">
        <v>34</v>
      </c>
      <c r="B49" s="1" t="s">
        <v>92</v>
      </c>
      <c r="C49" s="1">
        <v>577.99999863654375</v>
      </c>
      <c r="D49" s="1">
        <v>0</v>
      </c>
      <c r="E49">
        <f t="shared" si="58"/>
        <v>17.625427633769124</v>
      </c>
      <c r="F49">
        <f t="shared" si="59"/>
        <v>0.1830746959943558</v>
      </c>
      <c r="G49">
        <f t="shared" si="60"/>
        <v>227.64642427357174</v>
      </c>
      <c r="H49">
        <f t="shared" si="61"/>
        <v>3.6039671678016028</v>
      </c>
      <c r="I49">
        <f t="shared" si="62"/>
        <v>1.4038609798967567</v>
      </c>
      <c r="J49">
        <f t="shared" si="63"/>
        <v>18.277847290039063</v>
      </c>
      <c r="K49" s="1">
        <v>1.171950885</v>
      </c>
      <c r="L49">
        <f t="shared" si="64"/>
        <v>2.4800717915657908</v>
      </c>
      <c r="M49" s="1">
        <v>1</v>
      </c>
      <c r="N49">
        <f t="shared" si="65"/>
        <v>4.9601435831315817</v>
      </c>
      <c r="O49" s="1">
        <v>17.301610946655273</v>
      </c>
      <c r="P49" s="1">
        <v>18.277847290039063</v>
      </c>
      <c r="Q49" s="1">
        <v>17.032648086547852</v>
      </c>
      <c r="R49" s="1">
        <v>401.16363525390625</v>
      </c>
      <c r="S49" s="1">
        <v>396.69711303710937</v>
      </c>
      <c r="T49" s="1">
        <v>9.19329833984375</v>
      </c>
      <c r="U49" s="1">
        <v>10.029596328735352</v>
      </c>
      <c r="V49" s="1">
        <v>32.551948547363281</v>
      </c>
      <c r="W49" s="1">
        <v>35.513141632080078</v>
      </c>
      <c r="X49" s="1">
        <v>499.97857666015625</v>
      </c>
      <c r="Y49" s="1">
        <v>1499.3978271484375</v>
      </c>
      <c r="Z49" s="1">
        <v>93.936050415039063</v>
      </c>
      <c r="AA49" s="1">
        <v>70.180862426757813</v>
      </c>
      <c r="AB49" s="1">
        <v>-3.5238938331604004</v>
      </c>
      <c r="AC49" s="1">
        <v>0.28377428650856018</v>
      </c>
      <c r="AD49" s="1">
        <v>0.66666668653488159</v>
      </c>
      <c r="AE49" s="1">
        <v>-0.21956524252891541</v>
      </c>
      <c r="AF49" s="1">
        <v>2.737391471862793</v>
      </c>
      <c r="AG49" s="1">
        <v>1</v>
      </c>
      <c r="AH49" s="1">
        <v>0</v>
      </c>
      <c r="AI49" s="1">
        <v>0.15999999642372131</v>
      </c>
      <c r="AJ49" s="1">
        <v>111115</v>
      </c>
      <c r="AK49">
        <f t="shared" si="66"/>
        <v>4.2662075950406084</v>
      </c>
      <c r="AL49">
        <f t="shared" si="67"/>
        <v>3.6039671678016029E-3</v>
      </c>
      <c r="AM49">
        <f t="shared" si="68"/>
        <v>291.42784729003904</v>
      </c>
      <c r="AN49">
        <f t="shared" si="69"/>
        <v>290.45161094665525</v>
      </c>
      <c r="AO49">
        <f t="shared" si="70"/>
        <v>239.90364698148551</v>
      </c>
      <c r="AP49">
        <f t="shared" si="71"/>
        <v>0.51113310358541297</v>
      </c>
      <c r="AQ49">
        <f t="shared" si="72"/>
        <v>2.1077467000396477</v>
      </c>
      <c r="AR49">
        <f t="shared" si="73"/>
        <v>30.033069232218903</v>
      </c>
      <c r="AS49">
        <f t="shared" si="74"/>
        <v>20.003472903483551</v>
      </c>
      <c r="AT49">
        <f t="shared" si="75"/>
        <v>17.789729118347168</v>
      </c>
      <c r="AU49">
        <f t="shared" si="76"/>
        <v>2.0440472761343496</v>
      </c>
      <c r="AV49">
        <f t="shared" si="77"/>
        <v>0.17655808664696451</v>
      </c>
      <c r="AW49">
        <f t="shared" si="78"/>
        <v>0.70388572014289097</v>
      </c>
      <c r="AX49">
        <f t="shared" si="79"/>
        <v>1.3401615559914586</v>
      </c>
      <c r="AY49">
        <f t="shared" si="80"/>
        <v>0.11091634453465653</v>
      </c>
      <c r="AZ49">
        <f t="shared" si="81"/>
        <v>15.976422383886879</v>
      </c>
      <c r="BA49">
        <f t="shared" si="82"/>
        <v>0.57385450206761746</v>
      </c>
      <c r="BB49">
        <f t="shared" si="83"/>
        <v>34.453004885291172</v>
      </c>
      <c r="BC49">
        <f t="shared" si="84"/>
        <v>391.90000849632395</v>
      </c>
      <c r="BD49">
        <f t="shared" si="85"/>
        <v>1.549499696878138E-2</v>
      </c>
    </row>
    <row r="50" spans="1:114" x14ac:dyDescent="0.25">
      <c r="A50" s="1">
        <v>35</v>
      </c>
      <c r="B50" s="1" t="s">
        <v>92</v>
      </c>
      <c r="C50" s="1">
        <v>578.49999862536788</v>
      </c>
      <c r="D50" s="1">
        <v>0</v>
      </c>
      <c r="E50">
        <f t="shared" si="58"/>
        <v>17.595443080050263</v>
      </c>
      <c r="F50">
        <f t="shared" si="59"/>
        <v>0.18284228451716092</v>
      </c>
      <c r="G50">
        <f t="shared" si="60"/>
        <v>227.70972124797211</v>
      </c>
      <c r="H50">
        <f t="shared" si="61"/>
        <v>3.6008973565766742</v>
      </c>
      <c r="I50">
        <f t="shared" si="62"/>
        <v>1.4043723277383275</v>
      </c>
      <c r="J50">
        <f t="shared" si="63"/>
        <v>18.281749725341797</v>
      </c>
      <c r="K50" s="1">
        <v>1.171950885</v>
      </c>
      <c r="L50">
        <f t="shared" si="64"/>
        <v>2.4800717915657908</v>
      </c>
      <c r="M50" s="1">
        <v>1</v>
      </c>
      <c r="N50">
        <f t="shared" si="65"/>
        <v>4.9601435831315817</v>
      </c>
      <c r="O50" s="1">
        <v>17.302074432373047</v>
      </c>
      <c r="P50" s="1">
        <v>18.281749725341797</v>
      </c>
      <c r="Q50" s="1">
        <v>17.032806396484375</v>
      </c>
      <c r="R50" s="1">
        <v>401.1497802734375</v>
      </c>
      <c r="S50" s="1">
        <v>396.6903076171875</v>
      </c>
      <c r="T50" s="1">
        <v>9.1940784454345703</v>
      </c>
      <c r="U50" s="1">
        <v>10.029714584350586</v>
      </c>
      <c r="V50" s="1">
        <v>32.553596496582031</v>
      </c>
      <c r="W50" s="1">
        <v>35.512344360351563</v>
      </c>
      <c r="X50" s="1">
        <v>499.94830322265625</v>
      </c>
      <c r="Y50" s="1">
        <v>1499.40283203125</v>
      </c>
      <c r="Z50" s="1">
        <v>94.006782531738281</v>
      </c>
      <c r="AA50" s="1">
        <v>70.180519104003906</v>
      </c>
      <c r="AB50" s="1">
        <v>-3.5238938331604004</v>
      </c>
      <c r="AC50" s="1">
        <v>0.28377428650856018</v>
      </c>
      <c r="AD50" s="1">
        <v>0.66666668653488159</v>
      </c>
      <c r="AE50" s="1">
        <v>-0.21956524252891541</v>
      </c>
      <c r="AF50" s="1">
        <v>2.737391471862793</v>
      </c>
      <c r="AG50" s="1">
        <v>1</v>
      </c>
      <c r="AH50" s="1">
        <v>0</v>
      </c>
      <c r="AI50" s="1">
        <v>0.15999999642372131</v>
      </c>
      <c r="AJ50" s="1">
        <v>111115</v>
      </c>
      <c r="AK50">
        <f t="shared" si="66"/>
        <v>4.2659492784346185</v>
      </c>
      <c r="AL50">
        <f t="shared" si="67"/>
        <v>3.600897356576674E-3</v>
      </c>
      <c r="AM50">
        <f t="shared" si="68"/>
        <v>291.43174972534177</v>
      </c>
      <c r="AN50">
        <f t="shared" si="69"/>
        <v>290.45207443237302</v>
      </c>
      <c r="AO50">
        <f t="shared" si="70"/>
        <v>239.90444776271761</v>
      </c>
      <c r="AP50">
        <f t="shared" si="71"/>
        <v>0.511851432516506</v>
      </c>
      <c r="AQ50">
        <f t="shared" si="72"/>
        <v>2.1082629037330505</v>
      </c>
      <c r="AR50">
        <f t="shared" si="73"/>
        <v>30.040571523968261</v>
      </c>
      <c r="AS50">
        <f t="shared" si="74"/>
        <v>20.010856939617675</v>
      </c>
      <c r="AT50">
        <f t="shared" si="75"/>
        <v>17.791912078857422</v>
      </c>
      <c r="AU50">
        <f t="shared" si="76"/>
        <v>2.0443283498864693</v>
      </c>
      <c r="AV50">
        <f t="shared" si="77"/>
        <v>0.17634191646875746</v>
      </c>
      <c r="AW50">
        <f t="shared" si="78"/>
        <v>0.70389057599472293</v>
      </c>
      <c r="AX50">
        <f t="shared" si="79"/>
        <v>1.3404377738917463</v>
      </c>
      <c r="AY50">
        <f t="shared" si="80"/>
        <v>0.11077984571459658</v>
      </c>
      <c r="AZ50">
        <f t="shared" si="81"/>
        <v>15.980786442210711</v>
      </c>
      <c r="BA50">
        <f t="shared" si="82"/>
        <v>0.57402390952217475</v>
      </c>
      <c r="BB50">
        <f t="shared" si="83"/>
        <v>34.44196735697156</v>
      </c>
      <c r="BC50">
        <f t="shared" si="84"/>
        <v>391.90136395861083</v>
      </c>
      <c r="BD50">
        <f t="shared" si="85"/>
        <v>1.5463627635104249E-2</v>
      </c>
    </row>
    <row r="51" spans="1:114" x14ac:dyDescent="0.25">
      <c r="A51" s="1">
        <v>36</v>
      </c>
      <c r="B51" s="1" t="s">
        <v>93</v>
      </c>
      <c r="C51" s="1">
        <v>578.99999861419201</v>
      </c>
      <c r="D51" s="1">
        <v>0</v>
      </c>
      <c r="E51">
        <f t="shared" si="58"/>
        <v>17.594265990302002</v>
      </c>
      <c r="F51">
        <f t="shared" si="59"/>
        <v>0.18247615891029173</v>
      </c>
      <c r="G51">
        <f t="shared" si="60"/>
        <v>227.41643814098842</v>
      </c>
      <c r="H51">
        <f t="shared" si="61"/>
        <v>3.5957687959462001</v>
      </c>
      <c r="I51">
        <f t="shared" si="62"/>
        <v>1.4050702024059669</v>
      </c>
      <c r="J51">
        <f t="shared" si="63"/>
        <v>18.286382675170898</v>
      </c>
      <c r="K51" s="1">
        <v>1.171950885</v>
      </c>
      <c r="L51">
        <f t="shared" si="64"/>
        <v>2.4800717915657908</v>
      </c>
      <c r="M51" s="1">
        <v>1</v>
      </c>
      <c r="N51">
        <f t="shared" si="65"/>
        <v>4.9601435831315817</v>
      </c>
      <c r="O51" s="1">
        <v>17.302732467651367</v>
      </c>
      <c r="P51" s="1">
        <v>18.286382675170898</v>
      </c>
      <c r="Q51" s="1">
        <v>17.032356262207031</v>
      </c>
      <c r="R51" s="1">
        <v>401.15496826171875</v>
      </c>
      <c r="S51" s="1">
        <v>396.69589233398438</v>
      </c>
      <c r="T51" s="1">
        <v>9.1940641403198242</v>
      </c>
      <c r="U51" s="1">
        <v>10.028576850891113</v>
      </c>
      <c r="V51" s="1">
        <v>32.551956176757813</v>
      </c>
      <c r="W51" s="1">
        <v>35.506584167480469</v>
      </c>
      <c r="X51" s="1">
        <v>499.90890502929687</v>
      </c>
      <c r="Y51" s="1">
        <v>1499.43212890625</v>
      </c>
      <c r="Z51" s="1">
        <v>94.100303649902344</v>
      </c>
      <c r="AA51" s="1">
        <v>70.180015563964844</v>
      </c>
      <c r="AB51" s="1">
        <v>-3.5238938331604004</v>
      </c>
      <c r="AC51" s="1">
        <v>0.28377428650856018</v>
      </c>
      <c r="AD51" s="1">
        <v>1</v>
      </c>
      <c r="AE51" s="1">
        <v>-0.21956524252891541</v>
      </c>
      <c r="AF51" s="1">
        <v>2.737391471862793</v>
      </c>
      <c r="AG51" s="1">
        <v>1</v>
      </c>
      <c r="AH51" s="1">
        <v>0</v>
      </c>
      <c r="AI51" s="1">
        <v>0.15999999642372131</v>
      </c>
      <c r="AJ51" s="1">
        <v>111115</v>
      </c>
      <c r="AK51">
        <f t="shared" si="66"/>
        <v>4.2656131022871051</v>
      </c>
      <c r="AL51">
        <f t="shared" si="67"/>
        <v>3.5957687959462001E-3</v>
      </c>
      <c r="AM51">
        <f t="shared" si="68"/>
        <v>291.43638267517088</v>
      </c>
      <c r="AN51">
        <f t="shared" si="69"/>
        <v>290.45273246765134</v>
      </c>
      <c r="AO51">
        <f t="shared" si="70"/>
        <v>239.90913526261284</v>
      </c>
      <c r="AP51">
        <f t="shared" si="71"/>
        <v>0.51321327393741589</v>
      </c>
      <c r="AQ51">
        <f t="shared" si="72"/>
        <v>2.1088758818859228</v>
      </c>
      <c r="AR51">
        <f t="shared" si="73"/>
        <v>30.049521433403072</v>
      </c>
      <c r="AS51">
        <f t="shared" si="74"/>
        <v>20.020944582511959</v>
      </c>
      <c r="AT51">
        <f t="shared" si="75"/>
        <v>17.794557571411133</v>
      </c>
      <c r="AU51">
        <f t="shared" si="76"/>
        <v>2.0446690238099632</v>
      </c>
      <c r="AV51">
        <f t="shared" si="77"/>
        <v>0.17600133669109469</v>
      </c>
      <c r="AW51">
        <f t="shared" si="78"/>
        <v>0.70380567947995587</v>
      </c>
      <c r="AX51">
        <f t="shared" si="79"/>
        <v>1.3408633443300073</v>
      </c>
      <c r="AY51">
        <f t="shared" si="80"/>
        <v>0.11056479299907848</v>
      </c>
      <c r="AZ51">
        <f t="shared" si="81"/>
        <v>15.960089168236017</v>
      </c>
      <c r="BA51">
        <f t="shared" si="82"/>
        <v>0.57327651366130861</v>
      </c>
      <c r="BB51">
        <f t="shared" si="83"/>
        <v>34.423524846600742</v>
      </c>
      <c r="BC51">
        <f t="shared" si="84"/>
        <v>391.90726904338362</v>
      </c>
      <c r="BD51">
        <f t="shared" si="85"/>
        <v>1.545408060312905E-2</v>
      </c>
    </row>
    <row r="52" spans="1:114" x14ac:dyDescent="0.25">
      <c r="A52" s="1">
        <v>37</v>
      </c>
      <c r="B52" s="1" t="s">
        <v>93</v>
      </c>
      <c r="C52" s="1">
        <v>579.49999860301614</v>
      </c>
      <c r="D52" s="1">
        <v>0</v>
      </c>
      <c r="E52">
        <f t="shared" si="58"/>
        <v>17.596035943341832</v>
      </c>
      <c r="F52">
        <f t="shared" si="59"/>
        <v>0.18190607178885501</v>
      </c>
      <c r="G52">
        <f t="shared" si="60"/>
        <v>226.95873439727126</v>
      </c>
      <c r="H52">
        <f t="shared" si="61"/>
        <v>3.5852107020756172</v>
      </c>
      <c r="I52">
        <f t="shared" si="62"/>
        <v>1.4051808444389375</v>
      </c>
      <c r="J52">
        <f t="shared" si="63"/>
        <v>18.287317276000977</v>
      </c>
      <c r="K52" s="1">
        <v>1.171950885</v>
      </c>
      <c r="L52">
        <f t="shared" si="64"/>
        <v>2.4800717915657908</v>
      </c>
      <c r="M52" s="1">
        <v>1</v>
      </c>
      <c r="N52">
        <f t="shared" si="65"/>
        <v>4.9601435831315817</v>
      </c>
      <c r="O52" s="1">
        <v>17.303506851196289</v>
      </c>
      <c r="P52" s="1">
        <v>18.287317276000977</v>
      </c>
      <c r="Q52" s="1">
        <v>17.032114028930664</v>
      </c>
      <c r="R52" s="1">
        <v>401.19036865234375</v>
      </c>
      <c r="S52" s="1">
        <v>396.7318115234375</v>
      </c>
      <c r="T52" s="1">
        <v>9.1966762542724609</v>
      </c>
      <c r="U52" s="1">
        <v>10.028741836547852</v>
      </c>
      <c r="V52" s="1">
        <v>32.559680938720703</v>
      </c>
      <c r="W52" s="1">
        <v>35.505504608154297</v>
      </c>
      <c r="X52" s="1">
        <v>499.90689086914062</v>
      </c>
      <c r="Y52" s="1">
        <v>1499.388427734375</v>
      </c>
      <c r="Z52" s="1">
        <v>94.20733642578125</v>
      </c>
      <c r="AA52" s="1">
        <v>70.180160522460938</v>
      </c>
      <c r="AB52" s="1">
        <v>-3.5238938331604004</v>
      </c>
      <c r="AC52" s="1">
        <v>0.28377428650856018</v>
      </c>
      <c r="AD52" s="1">
        <v>1</v>
      </c>
      <c r="AE52" s="1">
        <v>-0.21956524252891541</v>
      </c>
      <c r="AF52" s="1">
        <v>2.737391471862793</v>
      </c>
      <c r="AG52" s="1">
        <v>1</v>
      </c>
      <c r="AH52" s="1">
        <v>0</v>
      </c>
      <c r="AI52" s="1">
        <v>0.15999999642372131</v>
      </c>
      <c r="AJ52" s="1">
        <v>111115</v>
      </c>
      <c r="AK52">
        <f t="shared" si="66"/>
        <v>4.265595915900013</v>
      </c>
      <c r="AL52">
        <f t="shared" si="67"/>
        <v>3.5852107020756174E-3</v>
      </c>
      <c r="AM52">
        <f t="shared" si="68"/>
        <v>291.43731727600095</v>
      </c>
      <c r="AN52">
        <f t="shared" si="69"/>
        <v>290.45350685119627</v>
      </c>
      <c r="AO52">
        <f t="shared" si="70"/>
        <v>239.90214307526912</v>
      </c>
      <c r="AP52">
        <f t="shared" si="71"/>
        <v>0.51651982283233777</v>
      </c>
      <c r="AQ52">
        <f t="shared" si="72"/>
        <v>2.1089995563661854</v>
      </c>
      <c r="AR52">
        <f t="shared" si="73"/>
        <v>30.051221608294938</v>
      </c>
      <c r="AS52">
        <f t="shared" si="74"/>
        <v>20.022479771747086</v>
      </c>
      <c r="AT52">
        <f t="shared" si="75"/>
        <v>17.795412063598633</v>
      </c>
      <c r="AU52">
        <f t="shared" si="76"/>
        <v>2.0447790718825685</v>
      </c>
      <c r="AV52">
        <f t="shared" si="77"/>
        <v>0.17547092993409125</v>
      </c>
      <c r="AW52">
        <f t="shared" si="78"/>
        <v>0.70381871192724799</v>
      </c>
      <c r="AX52">
        <f t="shared" si="79"/>
        <v>1.3409603599553206</v>
      </c>
      <c r="AY52">
        <f t="shared" si="80"/>
        <v>0.11022988609344517</v>
      </c>
      <c r="AZ52">
        <f t="shared" si="81"/>
        <v>15.928000411975074</v>
      </c>
      <c r="BA52">
        <f t="shared" si="82"/>
        <v>0.57207092500537571</v>
      </c>
      <c r="BB52">
        <f t="shared" si="83"/>
        <v>34.414873958069258</v>
      </c>
      <c r="BC52">
        <f t="shared" si="84"/>
        <v>391.94270650553113</v>
      </c>
      <c r="BD52">
        <f t="shared" si="85"/>
        <v>1.5450354072176608E-2</v>
      </c>
    </row>
    <row r="53" spans="1:114" x14ac:dyDescent="0.25">
      <c r="A53" s="1">
        <v>38</v>
      </c>
      <c r="B53" s="1" t="s">
        <v>94</v>
      </c>
      <c r="C53" s="1">
        <v>579.99999859184027</v>
      </c>
      <c r="D53" s="1">
        <v>0</v>
      </c>
      <c r="E53">
        <f t="shared" si="58"/>
        <v>17.494302919861383</v>
      </c>
      <c r="F53">
        <f t="shared" si="59"/>
        <v>0.18181878469411558</v>
      </c>
      <c r="G53">
        <f t="shared" si="60"/>
        <v>227.86142158431878</v>
      </c>
      <c r="H53">
        <f t="shared" si="61"/>
        <v>3.5835766334708921</v>
      </c>
      <c r="I53">
        <f t="shared" si="62"/>
        <v>1.4051924041688255</v>
      </c>
      <c r="J53">
        <f t="shared" si="63"/>
        <v>18.287872314453125</v>
      </c>
      <c r="K53" s="1">
        <v>1.171950885</v>
      </c>
      <c r="L53">
        <f t="shared" si="64"/>
        <v>2.4800717915657908</v>
      </c>
      <c r="M53" s="1">
        <v>1</v>
      </c>
      <c r="N53">
        <f t="shared" si="65"/>
        <v>4.9601435831315817</v>
      </c>
      <c r="O53" s="1">
        <v>17.304647445678711</v>
      </c>
      <c r="P53" s="1">
        <v>18.287872314453125</v>
      </c>
      <c r="Q53" s="1">
        <v>17.033004760742188</v>
      </c>
      <c r="R53" s="1">
        <v>401.23580932617187</v>
      </c>
      <c r="S53" s="1">
        <v>396.80136108398437</v>
      </c>
      <c r="T53" s="1">
        <v>9.1979484558105469</v>
      </c>
      <c r="U53" s="1">
        <v>10.029603004455566</v>
      </c>
      <c r="V53" s="1">
        <v>32.561904907226563</v>
      </c>
      <c r="W53" s="1">
        <v>35.506065368652344</v>
      </c>
      <c r="X53" s="1">
        <v>499.92556762695312</v>
      </c>
      <c r="Y53" s="1">
        <v>1499.380126953125</v>
      </c>
      <c r="Z53" s="1">
        <v>94.308914184570313</v>
      </c>
      <c r="AA53" s="1">
        <v>70.180305480957031</v>
      </c>
      <c r="AB53" s="1">
        <v>-3.5238938331604004</v>
      </c>
      <c r="AC53" s="1">
        <v>0.28377428650856018</v>
      </c>
      <c r="AD53" s="1">
        <v>1</v>
      </c>
      <c r="AE53" s="1">
        <v>-0.21956524252891541</v>
      </c>
      <c r="AF53" s="1">
        <v>2.737391471862793</v>
      </c>
      <c r="AG53" s="1">
        <v>1</v>
      </c>
      <c r="AH53" s="1">
        <v>0</v>
      </c>
      <c r="AI53" s="1">
        <v>0.15999999642372131</v>
      </c>
      <c r="AJ53" s="1">
        <v>111115</v>
      </c>
      <c r="AK53">
        <f t="shared" si="66"/>
        <v>4.2657552805803212</v>
      </c>
      <c r="AL53">
        <f t="shared" si="67"/>
        <v>3.5835766334708923E-3</v>
      </c>
      <c r="AM53">
        <f t="shared" si="68"/>
        <v>291.4378723144531</v>
      </c>
      <c r="AN53">
        <f t="shared" si="69"/>
        <v>290.45464744567869</v>
      </c>
      <c r="AO53">
        <f t="shared" si="70"/>
        <v>239.90081495029881</v>
      </c>
      <c r="AP53">
        <f t="shared" si="71"/>
        <v>0.51707595913315618</v>
      </c>
      <c r="AQ53">
        <f t="shared" si="72"/>
        <v>2.1090730068742416</v>
      </c>
      <c r="AR53">
        <f t="shared" si="73"/>
        <v>30.052206134191373</v>
      </c>
      <c r="AS53">
        <f t="shared" si="74"/>
        <v>20.022603129735806</v>
      </c>
      <c r="AT53">
        <f t="shared" si="75"/>
        <v>17.796259880065918</v>
      </c>
      <c r="AU53">
        <f t="shared" si="76"/>
        <v>2.0448882653400182</v>
      </c>
      <c r="AV53">
        <f t="shared" si="77"/>
        <v>0.17538970799093001</v>
      </c>
      <c r="AW53">
        <f t="shared" si="78"/>
        <v>0.70388060270541608</v>
      </c>
      <c r="AX53">
        <f t="shared" si="79"/>
        <v>1.3410076626346021</v>
      </c>
      <c r="AY53">
        <f t="shared" si="80"/>
        <v>0.11017860223504311</v>
      </c>
      <c r="AZ53">
        <f t="shared" si="81"/>
        <v>15.991384174112627</v>
      </c>
      <c r="BA53">
        <f t="shared" si="82"/>
        <v>0.57424556448557929</v>
      </c>
      <c r="BB53">
        <f t="shared" si="83"/>
        <v>34.41544343659335</v>
      </c>
      <c r="BC53">
        <f t="shared" si="84"/>
        <v>392.03994469633574</v>
      </c>
      <c r="BD53">
        <f t="shared" si="85"/>
        <v>1.5357470603345556E-2</v>
      </c>
    </row>
    <row r="54" spans="1:114" x14ac:dyDescent="0.25">
      <c r="A54" s="1">
        <v>39</v>
      </c>
      <c r="B54" s="1" t="s">
        <v>94</v>
      </c>
      <c r="C54" s="1">
        <v>580.4999985806644</v>
      </c>
      <c r="D54" s="1">
        <v>0</v>
      </c>
      <c r="E54">
        <f t="shared" si="58"/>
        <v>17.888901901936531</v>
      </c>
      <c r="F54">
        <f t="shared" si="59"/>
        <v>0.18198266804211768</v>
      </c>
      <c r="G54">
        <f t="shared" si="60"/>
        <v>224.48585868631434</v>
      </c>
      <c r="H54">
        <f t="shared" si="61"/>
        <v>3.5864495722829073</v>
      </c>
      <c r="I54">
        <f t="shared" si="62"/>
        <v>1.4050995778038977</v>
      </c>
      <c r="J54">
        <f t="shared" si="63"/>
        <v>18.287994384765625</v>
      </c>
      <c r="K54" s="1">
        <v>1.171950885</v>
      </c>
      <c r="L54">
        <f t="shared" si="64"/>
        <v>2.4800717915657908</v>
      </c>
      <c r="M54" s="1">
        <v>1</v>
      </c>
      <c r="N54">
        <f t="shared" si="65"/>
        <v>4.9601435831315817</v>
      </c>
      <c r="O54" s="1">
        <v>17.305242538452148</v>
      </c>
      <c r="P54" s="1">
        <v>18.287994384765625</v>
      </c>
      <c r="Q54" s="1">
        <v>17.032526016235352</v>
      </c>
      <c r="R54" s="1">
        <v>401.33743286132812</v>
      </c>
      <c r="S54" s="1">
        <v>396.80999755859375</v>
      </c>
      <c r="T54" s="1">
        <v>9.1987724304199219</v>
      </c>
      <c r="U54" s="1">
        <v>10.031130790710449</v>
      </c>
      <c r="V54" s="1">
        <v>32.563674926757813</v>
      </c>
      <c r="W54" s="1">
        <v>35.510227203369141</v>
      </c>
      <c r="X54" s="1">
        <v>499.90252685546875</v>
      </c>
      <c r="Y54" s="1">
        <v>1499.351806640625</v>
      </c>
      <c r="Z54" s="1">
        <v>94.294563293457031</v>
      </c>
      <c r="AA54" s="1">
        <v>70.18048095703125</v>
      </c>
      <c r="AB54" s="1">
        <v>-3.5238938331604004</v>
      </c>
      <c r="AC54" s="1">
        <v>0.28377428650856018</v>
      </c>
      <c r="AD54" s="1">
        <v>1</v>
      </c>
      <c r="AE54" s="1">
        <v>-0.21956524252891541</v>
      </c>
      <c r="AF54" s="1">
        <v>2.737391471862793</v>
      </c>
      <c r="AG54" s="1">
        <v>1</v>
      </c>
      <c r="AH54" s="1">
        <v>0</v>
      </c>
      <c r="AI54" s="1">
        <v>0.15999999642372131</v>
      </c>
      <c r="AJ54" s="1">
        <v>111115</v>
      </c>
      <c r="AK54">
        <f t="shared" si="66"/>
        <v>4.26555867872798</v>
      </c>
      <c r="AL54">
        <f t="shared" si="67"/>
        <v>3.5864495722829071E-3</v>
      </c>
      <c r="AM54">
        <f t="shared" si="68"/>
        <v>291.4379943847656</v>
      </c>
      <c r="AN54">
        <f t="shared" si="69"/>
        <v>290.45524253845213</v>
      </c>
      <c r="AO54">
        <f t="shared" si="70"/>
        <v>239.89628370040009</v>
      </c>
      <c r="AP54">
        <f t="shared" si="71"/>
        <v>0.51616202505451758</v>
      </c>
      <c r="AQ54">
        <f t="shared" si="72"/>
        <v>2.1090891612388423</v>
      </c>
      <c r="AR54">
        <f t="shared" si="73"/>
        <v>30.052361176181659</v>
      </c>
      <c r="AS54">
        <f t="shared" si="74"/>
        <v>20.02123038547121</v>
      </c>
      <c r="AT54">
        <f t="shared" si="75"/>
        <v>17.796618461608887</v>
      </c>
      <c r="AU54">
        <f t="shared" si="76"/>
        <v>2.0449344499389537</v>
      </c>
      <c r="AV54">
        <f t="shared" si="77"/>
        <v>0.17554220161829767</v>
      </c>
      <c r="AW54">
        <f t="shared" si="78"/>
        <v>0.70398958343494455</v>
      </c>
      <c r="AX54">
        <f t="shared" si="79"/>
        <v>1.3409448665040091</v>
      </c>
      <c r="AY54">
        <f t="shared" si="80"/>
        <v>0.11027488751860964</v>
      </c>
      <c r="AZ54">
        <f t="shared" si="81"/>
        <v>15.754525530657693</v>
      </c>
      <c r="BA54">
        <f t="shared" si="82"/>
        <v>0.56572631755117586</v>
      </c>
      <c r="BB54">
        <f t="shared" si="83"/>
        <v>34.422311995242829</v>
      </c>
      <c r="BC54">
        <f t="shared" si="84"/>
        <v>391.94118334729882</v>
      </c>
      <c r="BD54">
        <f t="shared" si="85"/>
        <v>1.5710963498702109E-2</v>
      </c>
    </row>
    <row r="55" spans="1:114" x14ac:dyDescent="0.25">
      <c r="A55" s="1">
        <v>40</v>
      </c>
      <c r="B55" s="1" t="s">
        <v>95</v>
      </c>
      <c r="C55" s="1">
        <v>580.99999856948853</v>
      </c>
      <c r="D55" s="1">
        <v>0</v>
      </c>
      <c r="E55">
        <f t="shared" si="58"/>
        <v>18.106810392507906</v>
      </c>
      <c r="F55">
        <f t="shared" si="59"/>
        <v>0.18200576810025426</v>
      </c>
      <c r="G55">
        <f t="shared" si="60"/>
        <v>222.57152172314522</v>
      </c>
      <c r="H55">
        <f t="shared" si="61"/>
        <v>3.5868948762674941</v>
      </c>
      <c r="I55">
        <f t="shared" si="62"/>
        <v>1.4050991692993131</v>
      </c>
      <c r="J55">
        <f t="shared" si="63"/>
        <v>18.288000106811523</v>
      </c>
      <c r="K55" s="1">
        <v>1.171950885</v>
      </c>
      <c r="L55">
        <f t="shared" si="64"/>
        <v>2.4800717915657908</v>
      </c>
      <c r="M55" s="1">
        <v>1</v>
      </c>
      <c r="N55">
        <f t="shared" si="65"/>
        <v>4.9601435831315817</v>
      </c>
      <c r="O55" s="1">
        <v>17.306150436401367</v>
      </c>
      <c r="P55" s="1">
        <v>18.288000106811523</v>
      </c>
      <c r="Q55" s="1">
        <v>17.032907485961914</v>
      </c>
      <c r="R55" s="1">
        <v>401.39923095703125</v>
      </c>
      <c r="S55" s="1">
        <v>396.820556640625</v>
      </c>
      <c r="T55" s="1">
        <v>9.1986865997314453</v>
      </c>
      <c r="U55" s="1">
        <v>10.031167030334473</v>
      </c>
      <c r="V55" s="1">
        <v>32.561435699462891</v>
      </c>
      <c r="W55" s="1">
        <v>35.508247375488281</v>
      </c>
      <c r="X55" s="1">
        <v>499.89126586914062</v>
      </c>
      <c r="Y55" s="1">
        <v>1499.3753662109375</v>
      </c>
      <c r="Z55" s="1">
        <v>94.403350830078125</v>
      </c>
      <c r="AA55" s="1">
        <v>70.180343627929687</v>
      </c>
      <c r="AB55" s="1">
        <v>-3.5238938331604004</v>
      </c>
      <c r="AC55" s="1">
        <v>0.28377428650856018</v>
      </c>
      <c r="AD55" s="1">
        <v>1</v>
      </c>
      <c r="AE55" s="1">
        <v>-0.21956524252891541</v>
      </c>
      <c r="AF55" s="1">
        <v>2.737391471862793</v>
      </c>
      <c r="AG55" s="1">
        <v>1</v>
      </c>
      <c r="AH55" s="1">
        <v>0</v>
      </c>
      <c r="AI55" s="1">
        <v>0.15999999642372131</v>
      </c>
      <c r="AJ55" s="1">
        <v>111115</v>
      </c>
      <c r="AK55">
        <f t="shared" si="66"/>
        <v>4.2654625912001478</v>
      </c>
      <c r="AL55">
        <f t="shared" si="67"/>
        <v>3.5868948762674941E-3</v>
      </c>
      <c r="AM55">
        <f t="shared" si="68"/>
        <v>291.4380001068115</v>
      </c>
      <c r="AN55">
        <f t="shared" si="69"/>
        <v>290.45615043640134</v>
      </c>
      <c r="AO55">
        <f t="shared" si="70"/>
        <v>239.90005323156583</v>
      </c>
      <c r="AP55">
        <f t="shared" si="71"/>
        <v>0.51611610913062755</v>
      </c>
      <c r="AQ55">
        <f t="shared" si="72"/>
        <v>2.1090899184773453</v>
      </c>
      <c r="AR55">
        <f t="shared" si="73"/>
        <v>30.052430772624348</v>
      </c>
      <c r="AS55">
        <f t="shared" si="74"/>
        <v>20.021263742289875</v>
      </c>
      <c r="AT55">
        <f t="shared" si="75"/>
        <v>17.797075271606445</v>
      </c>
      <c r="AU55">
        <f t="shared" si="76"/>
        <v>2.0449932874954899</v>
      </c>
      <c r="AV55">
        <f t="shared" si="77"/>
        <v>0.17556369546503839</v>
      </c>
      <c r="AW55">
        <f t="shared" si="78"/>
        <v>0.70399074917803228</v>
      </c>
      <c r="AX55">
        <f t="shared" si="79"/>
        <v>1.3410025383174577</v>
      </c>
      <c r="AY55">
        <f t="shared" si="80"/>
        <v>0.11028845891600358</v>
      </c>
      <c r="AZ55">
        <f t="shared" si="81"/>
        <v>15.620145876321549</v>
      </c>
      <c r="BA55">
        <f t="shared" si="82"/>
        <v>0.56088707603097798</v>
      </c>
      <c r="BB55">
        <f t="shared" si="83"/>
        <v>34.422645658378045</v>
      </c>
      <c r="BC55">
        <f t="shared" si="84"/>
        <v>391.89243437557298</v>
      </c>
      <c r="BD55">
        <f t="shared" si="85"/>
        <v>1.5904474377971982E-2</v>
      </c>
    </row>
    <row r="56" spans="1:114" x14ac:dyDescent="0.25">
      <c r="A56" s="1">
        <v>41</v>
      </c>
      <c r="B56" s="1" t="s">
        <v>96</v>
      </c>
      <c r="C56" s="1">
        <v>581.49999855831265</v>
      </c>
      <c r="D56" s="1">
        <v>0</v>
      </c>
      <c r="E56">
        <f t="shared" si="58"/>
        <v>18.258287856192666</v>
      </c>
      <c r="F56">
        <f t="shared" si="59"/>
        <v>0.18212551674658875</v>
      </c>
      <c r="G56">
        <f t="shared" si="60"/>
        <v>221.35550839780313</v>
      </c>
      <c r="H56">
        <f t="shared" si="61"/>
        <v>3.5887143879956982</v>
      </c>
      <c r="I56">
        <f t="shared" si="62"/>
        <v>1.4049216176226911</v>
      </c>
      <c r="J56">
        <f t="shared" si="63"/>
        <v>18.286905288696289</v>
      </c>
      <c r="K56" s="1">
        <v>1.171950885</v>
      </c>
      <c r="L56">
        <f t="shared" si="64"/>
        <v>2.4800717915657908</v>
      </c>
      <c r="M56" s="1">
        <v>1</v>
      </c>
      <c r="N56">
        <f t="shared" si="65"/>
        <v>4.9601435831315817</v>
      </c>
      <c r="O56" s="1">
        <v>17.307214736938477</v>
      </c>
      <c r="P56" s="1">
        <v>18.286905288696289</v>
      </c>
      <c r="Q56" s="1">
        <v>17.032709121704102</v>
      </c>
      <c r="R56" s="1">
        <v>401.46640014648437</v>
      </c>
      <c r="S56" s="1">
        <v>396.85189819335938</v>
      </c>
      <c r="T56" s="1">
        <v>9.1987075805664062</v>
      </c>
      <c r="U56" s="1">
        <v>10.031631469726562</v>
      </c>
      <c r="V56" s="1">
        <v>32.559322357177734</v>
      </c>
      <c r="W56" s="1">
        <v>35.507503509521484</v>
      </c>
      <c r="X56" s="1">
        <v>499.87832641601562</v>
      </c>
      <c r="Y56" s="1">
        <v>1499.36376953125</v>
      </c>
      <c r="Z56" s="1">
        <v>94.504356384277344</v>
      </c>
      <c r="AA56" s="1">
        <v>70.180351257324219</v>
      </c>
      <c r="AB56" s="1">
        <v>-3.5238938331604004</v>
      </c>
      <c r="AC56" s="1">
        <v>0.28377428650856018</v>
      </c>
      <c r="AD56" s="1">
        <v>1</v>
      </c>
      <c r="AE56" s="1">
        <v>-0.21956524252891541</v>
      </c>
      <c r="AF56" s="1">
        <v>2.737391471862793</v>
      </c>
      <c r="AG56" s="1">
        <v>1</v>
      </c>
      <c r="AH56" s="1">
        <v>0</v>
      </c>
      <c r="AI56" s="1">
        <v>0.15999999642372131</v>
      </c>
      <c r="AJ56" s="1">
        <v>111115</v>
      </c>
      <c r="AK56">
        <f t="shared" si="66"/>
        <v>4.2653521816830704</v>
      </c>
      <c r="AL56">
        <f t="shared" si="67"/>
        <v>3.5887143879956983E-3</v>
      </c>
      <c r="AM56">
        <f t="shared" si="68"/>
        <v>291.43690528869627</v>
      </c>
      <c r="AN56">
        <f t="shared" si="69"/>
        <v>290.45721473693845</v>
      </c>
      <c r="AO56">
        <f t="shared" si="70"/>
        <v>239.89819776285731</v>
      </c>
      <c r="AP56">
        <f t="shared" si="71"/>
        <v>0.51568816440306309</v>
      </c>
      <c r="AQ56">
        <f t="shared" si="72"/>
        <v>2.1089450378521288</v>
      </c>
      <c r="AR56">
        <f t="shared" si="73"/>
        <v>30.050363101196837</v>
      </c>
      <c r="AS56">
        <f t="shared" si="74"/>
        <v>20.018731631470274</v>
      </c>
      <c r="AT56">
        <f t="shared" si="75"/>
        <v>17.797060012817383</v>
      </c>
      <c r="AU56">
        <f t="shared" si="76"/>
        <v>2.0449913221251586</v>
      </c>
      <c r="AV56">
        <f t="shared" si="77"/>
        <v>0.17567511455915794</v>
      </c>
      <c r="AW56">
        <f t="shared" si="78"/>
        <v>0.70402342022943776</v>
      </c>
      <c r="AX56">
        <f t="shared" si="79"/>
        <v>1.3409679018957208</v>
      </c>
      <c r="AY56">
        <f t="shared" si="80"/>
        <v>0.11035881015076403</v>
      </c>
      <c r="AZ56">
        <f t="shared" si="81"/>
        <v>15.534807332101405</v>
      </c>
      <c r="BA56">
        <f t="shared" si="82"/>
        <v>0.55777863078268908</v>
      </c>
      <c r="BB56">
        <f t="shared" si="83"/>
        <v>34.428008353605264</v>
      </c>
      <c r="BC56">
        <f t="shared" si="84"/>
        <v>391.88254837661515</v>
      </c>
      <c r="BD56">
        <f t="shared" si="85"/>
        <v>1.6040430721896391E-2</v>
      </c>
    </row>
    <row r="57" spans="1:114" x14ac:dyDescent="0.25">
      <c r="A57" s="1">
        <v>42</v>
      </c>
      <c r="B57" s="1" t="s">
        <v>96</v>
      </c>
      <c r="C57" s="1">
        <v>581.99999854713678</v>
      </c>
      <c r="D57" s="1">
        <v>0</v>
      </c>
      <c r="E57">
        <f t="shared" si="58"/>
        <v>18.233026318342862</v>
      </c>
      <c r="F57">
        <f t="shared" si="59"/>
        <v>0.18172409190086961</v>
      </c>
      <c r="G57">
        <f t="shared" si="60"/>
        <v>221.24903479392748</v>
      </c>
      <c r="H57">
        <f t="shared" si="61"/>
        <v>3.5810972130835186</v>
      </c>
      <c r="I57">
        <f t="shared" si="62"/>
        <v>1.4049297180377089</v>
      </c>
      <c r="J57">
        <f t="shared" si="63"/>
        <v>18.286834716796875</v>
      </c>
      <c r="K57" s="1">
        <v>1.171950885</v>
      </c>
      <c r="L57">
        <f t="shared" si="64"/>
        <v>2.4800717915657908</v>
      </c>
      <c r="M57" s="1">
        <v>1</v>
      </c>
      <c r="N57">
        <f t="shared" si="65"/>
        <v>4.9601435831315817</v>
      </c>
      <c r="O57" s="1">
        <v>17.308103561401367</v>
      </c>
      <c r="P57" s="1">
        <v>18.286834716796875</v>
      </c>
      <c r="Q57" s="1">
        <v>17.032611846923828</v>
      </c>
      <c r="R57" s="1">
        <v>401.47671508789062</v>
      </c>
      <c r="S57" s="1">
        <v>396.86904907226562</v>
      </c>
      <c r="T57" s="1">
        <v>9.2002477645874023</v>
      </c>
      <c r="U57" s="1">
        <v>10.031364440917969</v>
      </c>
      <c r="V57" s="1">
        <v>32.563007354736328</v>
      </c>
      <c r="W57" s="1">
        <v>35.504634857177734</v>
      </c>
      <c r="X57" s="1">
        <v>499.902099609375</v>
      </c>
      <c r="Y57" s="1">
        <v>1499.3160400390625</v>
      </c>
      <c r="Z57" s="1">
        <v>94.554367065429688</v>
      </c>
      <c r="AA57" s="1">
        <v>70.18048095703125</v>
      </c>
      <c r="AB57" s="1">
        <v>-3.5238938331604004</v>
      </c>
      <c r="AC57" s="1">
        <v>0.28377428650856018</v>
      </c>
      <c r="AD57" s="1">
        <v>1</v>
      </c>
      <c r="AE57" s="1">
        <v>-0.21956524252891541</v>
      </c>
      <c r="AF57" s="1">
        <v>2.737391471862793</v>
      </c>
      <c r="AG57" s="1">
        <v>1</v>
      </c>
      <c r="AH57" s="1">
        <v>0</v>
      </c>
      <c r="AI57" s="1">
        <v>0.15999999642372131</v>
      </c>
      <c r="AJ57" s="1">
        <v>111115</v>
      </c>
      <c r="AK57">
        <f t="shared" si="66"/>
        <v>4.2655550331307186</v>
      </c>
      <c r="AL57">
        <f t="shared" si="67"/>
        <v>3.5810972130835184E-3</v>
      </c>
      <c r="AM57">
        <f t="shared" si="68"/>
        <v>291.43683471679685</v>
      </c>
      <c r="AN57">
        <f t="shared" si="69"/>
        <v>290.45810356140134</v>
      </c>
      <c r="AO57">
        <f t="shared" si="70"/>
        <v>239.890561044278</v>
      </c>
      <c r="AP57">
        <f t="shared" si="71"/>
        <v>0.51813797757967672</v>
      </c>
      <c r="AQ57">
        <f t="shared" si="72"/>
        <v>2.1089356991565928</v>
      </c>
      <c r="AR57">
        <f t="shared" si="73"/>
        <v>30.050174498630341</v>
      </c>
      <c r="AS57">
        <f t="shared" si="74"/>
        <v>20.018810057712372</v>
      </c>
      <c r="AT57">
        <f t="shared" si="75"/>
        <v>17.797469139099121</v>
      </c>
      <c r="AU57">
        <f t="shared" si="76"/>
        <v>2.0450440191906027</v>
      </c>
      <c r="AV57">
        <f t="shared" si="77"/>
        <v>0.17530159181640617</v>
      </c>
      <c r="AW57">
        <f t="shared" si="78"/>
        <v>0.70400598111888391</v>
      </c>
      <c r="AX57">
        <f t="shared" si="79"/>
        <v>1.3410380380717188</v>
      </c>
      <c r="AY57">
        <f t="shared" si="80"/>
        <v>0.1101229656059378</v>
      </c>
      <c r="AZ57">
        <f t="shared" si="81"/>
        <v>15.527363673116772</v>
      </c>
      <c r="BA57">
        <f t="shared" si="82"/>
        <v>0.55748624215248488</v>
      </c>
      <c r="BB57">
        <f t="shared" si="83"/>
        <v>34.422235915123643</v>
      </c>
      <c r="BC57">
        <f t="shared" si="84"/>
        <v>391.90657467667114</v>
      </c>
      <c r="BD57">
        <f t="shared" si="85"/>
        <v>1.6014570153472255E-2</v>
      </c>
    </row>
    <row r="58" spans="1:114" x14ac:dyDescent="0.25">
      <c r="A58" s="1">
        <v>43</v>
      </c>
      <c r="B58" s="1" t="s">
        <v>97</v>
      </c>
      <c r="C58" s="1">
        <v>582.99999852478504</v>
      </c>
      <c r="D58" s="1">
        <v>0</v>
      </c>
      <c r="E58">
        <f t="shared" si="58"/>
        <v>18.228310830975641</v>
      </c>
      <c r="F58">
        <f t="shared" si="59"/>
        <v>0.18170586431825866</v>
      </c>
      <c r="G58">
        <f t="shared" si="60"/>
        <v>221.27746316108767</v>
      </c>
      <c r="H58">
        <f t="shared" si="61"/>
        <v>3.5796656837678809</v>
      </c>
      <c r="I58">
        <f t="shared" si="62"/>
        <v>1.4045138480151951</v>
      </c>
      <c r="J58">
        <f t="shared" si="63"/>
        <v>18.284214019775391</v>
      </c>
      <c r="K58" s="1">
        <v>1.171950885</v>
      </c>
      <c r="L58">
        <f t="shared" si="64"/>
        <v>2.4800717915657908</v>
      </c>
      <c r="M58" s="1">
        <v>1</v>
      </c>
      <c r="N58">
        <f t="shared" si="65"/>
        <v>4.9601435831315817</v>
      </c>
      <c r="O58" s="1">
        <v>17.310052871704102</v>
      </c>
      <c r="P58" s="1">
        <v>18.284214019775391</v>
      </c>
      <c r="Q58" s="1">
        <v>17.033973693847656</v>
      </c>
      <c r="R58" s="1">
        <v>401.47412109375</v>
      </c>
      <c r="S58" s="1">
        <v>396.8681640625</v>
      </c>
      <c r="T58" s="1">
        <v>9.2016010284423828</v>
      </c>
      <c r="U58" s="1">
        <v>10.032299995422363</v>
      </c>
      <c r="V58" s="1">
        <v>32.563941955566406</v>
      </c>
      <c r="W58" s="1">
        <v>35.503738403320312</v>
      </c>
      <c r="X58" s="1">
        <v>499.95306396484375</v>
      </c>
      <c r="Y58" s="1">
        <v>1499.3001708984375</v>
      </c>
      <c r="Z58" s="1">
        <v>94.683479309082031</v>
      </c>
      <c r="AA58" s="1">
        <v>70.180824279785156</v>
      </c>
      <c r="AB58" s="1">
        <v>-3.5238938331604004</v>
      </c>
      <c r="AC58" s="1">
        <v>0.28377428650856018</v>
      </c>
      <c r="AD58" s="1">
        <v>1</v>
      </c>
      <c r="AE58" s="1">
        <v>-0.21956524252891541</v>
      </c>
      <c r="AF58" s="1">
        <v>2.737391471862793</v>
      </c>
      <c r="AG58" s="1">
        <v>1</v>
      </c>
      <c r="AH58" s="1">
        <v>0</v>
      </c>
      <c r="AI58" s="1">
        <v>0.15999999642372131</v>
      </c>
      <c r="AJ58" s="1">
        <v>111115</v>
      </c>
      <c r="AK58">
        <f t="shared" si="66"/>
        <v>4.2659899008041089</v>
      </c>
      <c r="AL58">
        <f t="shared" si="67"/>
        <v>3.579665683767881E-3</v>
      </c>
      <c r="AM58">
        <f t="shared" si="68"/>
        <v>291.43421401977537</v>
      </c>
      <c r="AN58">
        <f t="shared" si="69"/>
        <v>290.46005287170408</v>
      </c>
      <c r="AO58">
        <f t="shared" si="70"/>
        <v>239.88802198183475</v>
      </c>
      <c r="AP58">
        <f t="shared" si="71"/>
        <v>0.51892903555765701</v>
      </c>
      <c r="AQ58">
        <f t="shared" si="72"/>
        <v>2.1085889311160213</v>
      </c>
      <c r="AR58">
        <f t="shared" si="73"/>
        <v>30.04508642859269</v>
      </c>
      <c r="AS58">
        <f t="shared" si="74"/>
        <v>20.012786433170326</v>
      </c>
      <c r="AT58">
        <f t="shared" si="75"/>
        <v>17.797133445739746</v>
      </c>
      <c r="AU58">
        <f t="shared" si="76"/>
        <v>2.0450007804850809</v>
      </c>
      <c r="AV58">
        <f t="shared" si="77"/>
        <v>0.17528462980622511</v>
      </c>
      <c r="AW58">
        <f t="shared" si="78"/>
        <v>0.70407508310082634</v>
      </c>
      <c r="AX58">
        <f t="shared" si="79"/>
        <v>1.3409256973842547</v>
      </c>
      <c r="AY58">
        <f t="shared" si="80"/>
        <v>0.11011225581076231</v>
      </c>
      <c r="AZ58">
        <f t="shared" si="81"/>
        <v>15.529434759184928</v>
      </c>
      <c r="BA58">
        <f t="shared" si="82"/>
        <v>0.55755911710328121</v>
      </c>
      <c r="BB58">
        <f t="shared" si="83"/>
        <v>34.430772521902242</v>
      </c>
      <c r="BC58">
        <f t="shared" si="84"/>
        <v>391.90697307893561</v>
      </c>
      <c r="BD58">
        <f t="shared" si="85"/>
        <v>1.6014382667119288E-2</v>
      </c>
    </row>
    <row r="59" spans="1:114" x14ac:dyDescent="0.25">
      <c r="A59" s="1">
        <v>44</v>
      </c>
      <c r="B59" s="1" t="s">
        <v>97</v>
      </c>
      <c r="C59" s="1">
        <v>583.49999851360917</v>
      </c>
      <c r="D59" s="1">
        <v>0</v>
      </c>
      <c r="E59">
        <f t="shared" si="58"/>
        <v>18.107100943473636</v>
      </c>
      <c r="F59">
        <f t="shared" si="59"/>
        <v>0.18181525181972594</v>
      </c>
      <c r="G59">
        <f t="shared" si="60"/>
        <v>222.43863203501567</v>
      </c>
      <c r="H59">
        <f t="shared" si="61"/>
        <v>3.5826116905446765</v>
      </c>
      <c r="I59">
        <f t="shared" si="62"/>
        <v>1.4048499446464162</v>
      </c>
      <c r="J59">
        <f t="shared" si="63"/>
        <v>18.287069320678711</v>
      </c>
      <c r="K59" s="1">
        <v>1.171950885</v>
      </c>
      <c r="L59">
        <f t="shared" si="64"/>
        <v>2.4800717915657908</v>
      </c>
      <c r="M59" s="1">
        <v>1</v>
      </c>
      <c r="N59">
        <f t="shared" si="65"/>
        <v>4.9601435831315817</v>
      </c>
      <c r="O59" s="1">
        <v>17.31043815612793</v>
      </c>
      <c r="P59" s="1">
        <v>18.287069320678711</v>
      </c>
      <c r="Q59" s="1">
        <v>17.033653259277344</v>
      </c>
      <c r="R59" s="1">
        <v>401.43148803710937</v>
      </c>
      <c r="S59" s="1">
        <v>396.85366821289062</v>
      </c>
      <c r="T59" s="1">
        <v>9.201507568359375</v>
      </c>
      <c r="U59" s="1">
        <v>10.032892227172852</v>
      </c>
      <c r="V59" s="1">
        <v>32.562828063964844</v>
      </c>
      <c r="W59" s="1">
        <v>35.504978179931641</v>
      </c>
      <c r="X59" s="1">
        <v>499.9515380859375</v>
      </c>
      <c r="Y59" s="1">
        <v>1499.2745361328125</v>
      </c>
      <c r="Z59" s="1">
        <v>94.7904052734375</v>
      </c>
      <c r="AA59" s="1">
        <v>70.180839538574219</v>
      </c>
      <c r="AB59" s="1">
        <v>-3.5238938331604004</v>
      </c>
      <c r="AC59" s="1">
        <v>0.28377428650856018</v>
      </c>
      <c r="AD59" s="1">
        <v>1</v>
      </c>
      <c r="AE59" s="1">
        <v>-0.21956524252891541</v>
      </c>
      <c r="AF59" s="1">
        <v>2.737391471862793</v>
      </c>
      <c r="AG59" s="1">
        <v>1</v>
      </c>
      <c r="AH59" s="1">
        <v>0</v>
      </c>
      <c r="AI59" s="1">
        <v>0.15999999642372131</v>
      </c>
      <c r="AJ59" s="1">
        <v>111115</v>
      </c>
      <c r="AK59">
        <f t="shared" si="66"/>
        <v>4.2659768808138869</v>
      </c>
      <c r="AL59">
        <f t="shared" si="67"/>
        <v>3.5826116905446764E-3</v>
      </c>
      <c r="AM59">
        <f t="shared" si="68"/>
        <v>291.43706932067869</v>
      </c>
      <c r="AN59">
        <f t="shared" si="69"/>
        <v>290.46043815612791</v>
      </c>
      <c r="AO59">
        <f t="shared" si="70"/>
        <v>239.88392041942643</v>
      </c>
      <c r="AP59">
        <f t="shared" si="71"/>
        <v>0.51776667804083532</v>
      </c>
      <c r="AQ59">
        <f t="shared" si="72"/>
        <v>2.1089667441494426</v>
      </c>
      <c r="AR59">
        <f t="shared" si="73"/>
        <v>30.050463317559338</v>
      </c>
      <c r="AS59">
        <f t="shared" si="74"/>
        <v>20.017571090386486</v>
      </c>
      <c r="AT59">
        <f t="shared" si="75"/>
        <v>17.79875373840332</v>
      </c>
      <c r="AU59">
        <f t="shared" si="76"/>
        <v>2.0452094883486041</v>
      </c>
      <c r="AV59">
        <f t="shared" si="77"/>
        <v>0.17538642054056938</v>
      </c>
      <c r="AW59">
        <f t="shared" si="78"/>
        <v>0.70411679950302641</v>
      </c>
      <c r="AX59">
        <f t="shared" si="79"/>
        <v>1.3410926888455776</v>
      </c>
      <c r="AY59">
        <f t="shared" si="80"/>
        <v>0.11017652653090192</v>
      </c>
      <c r="AZ59">
        <f t="shared" si="81"/>
        <v>15.61092994202939</v>
      </c>
      <c r="BA59">
        <f t="shared" si="82"/>
        <v>0.56050542013810822</v>
      </c>
      <c r="BB59">
        <f t="shared" si="83"/>
        <v>34.428026514778544</v>
      </c>
      <c r="BC59">
        <f t="shared" si="84"/>
        <v>391.92546686871577</v>
      </c>
      <c r="BD59">
        <f t="shared" si="85"/>
        <v>1.5905875072836258E-2</v>
      </c>
    </row>
    <row r="60" spans="1:114" x14ac:dyDescent="0.25">
      <c r="A60" s="1">
        <v>45</v>
      </c>
      <c r="B60" s="1" t="s">
        <v>98</v>
      </c>
      <c r="C60" s="1">
        <v>583.9999985024333</v>
      </c>
      <c r="D60" s="1">
        <v>0</v>
      </c>
      <c r="E60">
        <f t="shared" si="58"/>
        <v>18.102735894167097</v>
      </c>
      <c r="F60">
        <f t="shared" si="59"/>
        <v>0.18149970271107266</v>
      </c>
      <c r="G60">
        <f t="shared" si="60"/>
        <v>222.13318968572923</v>
      </c>
      <c r="H60">
        <f t="shared" si="61"/>
        <v>3.5776462723625291</v>
      </c>
      <c r="I60">
        <f t="shared" si="62"/>
        <v>1.4052503873959865</v>
      </c>
      <c r="J60">
        <f t="shared" si="63"/>
        <v>18.289836883544922</v>
      </c>
      <c r="K60" s="1">
        <v>1.171950885</v>
      </c>
      <c r="L60">
        <f t="shared" si="64"/>
        <v>2.4800717915657908</v>
      </c>
      <c r="M60" s="1">
        <v>1</v>
      </c>
      <c r="N60">
        <f t="shared" si="65"/>
        <v>4.9601435831315817</v>
      </c>
      <c r="O60" s="1">
        <v>17.311206817626953</v>
      </c>
      <c r="P60" s="1">
        <v>18.289836883544922</v>
      </c>
      <c r="Q60" s="1">
        <v>17.032604217529297</v>
      </c>
      <c r="R60" s="1">
        <v>401.35885620117187</v>
      </c>
      <c r="S60" s="1">
        <v>396.78244018554688</v>
      </c>
      <c r="T60" s="1">
        <v>9.2021598815917969</v>
      </c>
      <c r="U60" s="1">
        <v>10.032418251037598</v>
      </c>
      <c r="V60" s="1">
        <v>32.563510894775391</v>
      </c>
      <c r="W60" s="1">
        <v>35.501533508300781</v>
      </c>
      <c r="X60" s="1">
        <v>499.93612670898437</v>
      </c>
      <c r="Y60" s="1">
        <v>1499.21728515625</v>
      </c>
      <c r="Z60" s="1">
        <v>94.824317932128906</v>
      </c>
      <c r="AA60" s="1">
        <v>70.180747985839844</v>
      </c>
      <c r="AB60" s="1">
        <v>-3.5238938331604004</v>
      </c>
      <c r="AC60" s="1">
        <v>0.28377428650856018</v>
      </c>
      <c r="AD60" s="1">
        <v>1</v>
      </c>
      <c r="AE60" s="1">
        <v>-0.21956524252891541</v>
      </c>
      <c r="AF60" s="1">
        <v>2.737391471862793</v>
      </c>
      <c r="AG60" s="1">
        <v>1</v>
      </c>
      <c r="AH60" s="1">
        <v>0</v>
      </c>
      <c r="AI60" s="1">
        <v>0.15999999642372131</v>
      </c>
      <c r="AJ60" s="1">
        <v>111115</v>
      </c>
      <c r="AK60">
        <f t="shared" si="66"/>
        <v>4.265845378912652</v>
      </c>
      <c r="AL60">
        <f t="shared" si="67"/>
        <v>3.5776462723625291E-3</v>
      </c>
      <c r="AM60">
        <f t="shared" si="68"/>
        <v>291.4398368835449</v>
      </c>
      <c r="AN60">
        <f t="shared" si="69"/>
        <v>290.46120681762693</v>
      </c>
      <c r="AO60">
        <f t="shared" si="70"/>
        <v>239.87476026338118</v>
      </c>
      <c r="AP60">
        <f t="shared" si="71"/>
        <v>0.51912942216953595</v>
      </c>
      <c r="AQ60">
        <f t="shared" si="72"/>
        <v>2.1093330043605962</v>
      </c>
      <c r="AR60">
        <f t="shared" si="73"/>
        <v>30.055721332382916</v>
      </c>
      <c r="AS60">
        <f t="shared" si="74"/>
        <v>20.023303081345318</v>
      </c>
      <c r="AT60">
        <f t="shared" si="75"/>
        <v>17.800521850585938</v>
      </c>
      <c r="AU60">
        <f t="shared" si="76"/>
        <v>2.0454372579798656</v>
      </c>
      <c r="AV60">
        <f t="shared" si="77"/>
        <v>0.17509277398170847</v>
      </c>
      <c r="AW60">
        <f t="shared" si="78"/>
        <v>0.70408261696460972</v>
      </c>
      <c r="AX60">
        <f t="shared" si="79"/>
        <v>1.3413546410152559</v>
      </c>
      <c r="AY60">
        <f t="shared" si="80"/>
        <v>0.10999111898418994</v>
      </c>
      <c r="AZ60">
        <f t="shared" si="81"/>
        <v>15.589473404624922</v>
      </c>
      <c r="BA60">
        <f t="shared" si="82"/>
        <v>0.55983624069112881</v>
      </c>
      <c r="BB60">
        <f t="shared" si="83"/>
        <v>34.416539936963218</v>
      </c>
      <c r="BC60">
        <f t="shared" si="84"/>
        <v>391.85542687483616</v>
      </c>
      <c r="BD60">
        <f t="shared" si="85"/>
        <v>1.5899576479998699E-2</v>
      </c>
      <c r="BE60">
        <f>AVERAGE(E46:E60)</f>
        <v>17.899271876067807</v>
      </c>
      <c r="BF60">
        <f>AVERAGE(O46:O60)</f>
        <v>17.304941304524739</v>
      </c>
      <c r="BG60">
        <f>AVERAGE(P46:P60)</f>
        <v>18.283461507161459</v>
      </c>
      <c r="BH60" t="e">
        <f>AVERAGE(B46:B60)</f>
        <v>#DIV/0!</v>
      </c>
      <c r="BI60">
        <f t="shared" ref="BI60:DJ60" si="86">AVERAGE(C46:C60)</f>
        <v>580.13333192219341</v>
      </c>
      <c r="BJ60">
        <f t="shared" si="86"/>
        <v>0</v>
      </c>
      <c r="BK60">
        <f t="shared" si="86"/>
        <v>17.899271876067807</v>
      </c>
      <c r="BL60">
        <f t="shared" si="86"/>
        <v>0.18233520431245687</v>
      </c>
      <c r="BM60">
        <f t="shared" si="86"/>
        <v>224.65985210391801</v>
      </c>
      <c r="BN60">
        <f t="shared" si="86"/>
        <v>3.5916559044543188</v>
      </c>
      <c r="BO60">
        <f t="shared" si="86"/>
        <v>1.4045251619448187</v>
      </c>
      <c r="BP60">
        <f t="shared" si="86"/>
        <v>18.283461507161459</v>
      </c>
      <c r="BQ60">
        <f t="shared" si="86"/>
        <v>1.171950885</v>
      </c>
      <c r="BR60">
        <f t="shared" si="86"/>
        <v>2.4800717915657908</v>
      </c>
      <c r="BS60">
        <f t="shared" si="86"/>
        <v>1</v>
      </c>
      <c r="BT60">
        <f t="shared" si="86"/>
        <v>4.9601435831315817</v>
      </c>
      <c r="BU60">
        <f t="shared" si="86"/>
        <v>17.304941304524739</v>
      </c>
      <c r="BV60">
        <f t="shared" si="86"/>
        <v>18.283461507161459</v>
      </c>
      <c r="BW60">
        <f t="shared" si="86"/>
        <v>17.032837549845379</v>
      </c>
      <c r="BX60">
        <f t="shared" si="86"/>
        <v>401.30656534830729</v>
      </c>
      <c r="BY60">
        <f t="shared" si="86"/>
        <v>396.77659708658854</v>
      </c>
      <c r="BZ60">
        <f t="shared" si="86"/>
        <v>9.1972641626993816</v>
      </c>
      <c r="CA60">
        <f t="shared" si="86"/>
        <v>10.030765660603841</v>
      </c>
      <c r="CB60">
        <f t="shared" si="86"/>
        <v>32.558972167968747</v>
      </c>
      <c r="CC60">
        <f t="shared" si="86"/>
        <v>35.509629567464195</v>
      </c>
      <c r="CD60">
        <f t="shared" si="86"/>
        <v>499.94170735677085</v>
      </c>
      <c r="CE60">
        <f t="shared" si="86"/>
        <v>1499.356640625</v>
      </c>
      <c r="CF60">
        <f t="shared" si="86"/>
        <v>94.269486999511713</v>
      </c>
      <c r="CG60">
        <f t="shared" si="86"/>
        <v>70.180518086751306</v>
      </c>
      <c r="CH60">
        <f t="shared" si="86"/>
        <v>-3.5238938331604004</v>
      </c>
      <c r="CI60">
        <f t="shared" si="86"/>
        <v>0.28377428650856018</v>
      </c>
      <c r="CJ60">
        <f t="shared" si="86"/>
        <v>0.8888888955116272</v>
      </c>
      <c r="CK60">
        <f t="shared" si="86"/>
        <v>-0.21956524252891541</v>
      </c>
      <c r="CL60">
        <f t="shared" si="86"/>
        <v>2.737391471862793</v>
      </c>
      <c r="CM60">
        <f t="shared" si="86"/>
        <v>1</v>
      </c>
      <c r="CN60">
        <f t="shared" si="86"/>
        <v>0</v>
      </c>
      <c r="CO60">
        <f t="shared" si="86"/>
        <v>0.15999999642372131</v>
      </c>
      <c r="CP60">
        <f t="shared" si="86"/>
        <v>111115</v>
      </c>
      <c r="CQ60">
        <f t="shared" si="86"/>
        <v>4.2658929973568878</v>
      </c>
      <c r="CR60">
        <f t="shared" si="86"/>
        <v>3.5916559044543192E-3</v>
      </c>
      <c r="CS60">
        <f t="shared" si="86"/>
        <v>291.4334615071615</v>
      </c>
      <c r="CT60">
        <f t="shared" si="86"/>
        <v>290.45494130452482</v>
      </c>
      <c r="CU60">
        <f t="shared" si="86"/>
        <v>239.8970571378828</v>
      </c>
      <c r="CV60">
        <f t="shared" si="86"/>
        <v>0.51483438846387741</v>
      </c>
      <c r="CW60">
        <f t="shared" si="86"/>
        <v>2.1084894929857252</v>
      </c>
      <c r="CX60">
        <f t="shared" si="86"/>
        <v>30.043800634744645</v>
      </c>
      <c r="CY60">
        <f t="shared" si="86"/>
        <v>20.013034974140801</v>
      </c>
      <c r="CZ60">
        <f t="shared" si="86"/>
        <v>17.794201405843101</v>
      </c>
      <c r="DA60">
        <f t="shared" si="86"/>
        <v>2.0446232264256334</v>
      </c>
      <c r="DB60">
        <f t="shared" si="86"/>
        <v>0.17587012590708959</v>
      </c>
      <c r="DC60">
        <f t="shared" si="86"/>
        <v>0.70396433104090694</v>
      </c>
      <c r="DD60">
        <f t="shared" si="86"/>
        <v>1.3406588953847267</v>
      </c>
      <c r="DE60">
        <f t="shared" si="86"/>
        <v>0.11048195042356974</v>
      </c>
      <c r="DF60">
        <f t="shared" si="86"/>
        <v>15.76674465187744</v>
      </c>
      <c r="DG60">
        <f t="shared" si="86"/>
        <v>0.56621334462252271</v>
      </c>
      <c r="DH60">
        <f t="shared" si="86"/>
        <v>34.435272999497712</v>
      </c>
      <c r="DI60">
        <f t="shared" si="86"/>
        <v>391.9049604841988</v>
      </c>
      <c r="DJ60">
        <f t="shared" si="86"/>
        <v>1.5727449873325947E-2</v>
      </c>
    </row>
    <row r="61" spans="1:114" x14ac:dyDescent="0.25">
      <c r="A61" s="1" t="s">
        <v>9</v>
      </c>
      <c r="B61" s="1" t="s">
        <v>99</v>
      </c>
    </row>
    <row r="62" spans="1:114" x14ac:dyDescent="0.25">
      <c r="A62" s="1" t="s">
        <v>9</v>
      </c>
      <c r="B62" s="1" t="s">
        <v>100</v>
      </c>
    </row>
    <row r="63" spans="1:114" x14ac:dyDescent="0.25">
      <c r="A63" s="1">
        <v>46</v>
      </c>
      <c r="B63" s="1" t="s">
        <v>101</v>
      </c>
      <c r="C63" s="1">
        <v>793.9999994635582</v>
      </c>
      <c r="D63" s="1">
        <v>0</v>
      </c>
      <c r="E63">
        <f t="shared" ref="E63:E77" si="87">(R63-S63*(1000-T63)/(1000-U63))*AK63</f>
        <v>16.40160375469733</v>
      </c>
      <c r="F63">
        <f t="shared" ref="F63:F77" si="88">IF(AV63&lt;&gt;0,1/(1/AV63-1/N63),0)</f>
        <v>0.16579582532505413</v>
      </c>
      <c r="G63">
        <f t="shared" ref="G63:G77" si="89">((AY63-AL63/2)*S63-E63)/(AY63+AL63/2)</f>
        <v>220.91459141812695</v>
      </c>
      <c r="H63">
        <f t="shared" ref="H63:H77" si="90">AL63*1000</f>
        <v>3.751519517755995</v>
      </c>
      <c r="I63">
        <f t="shared" ref="I63:I77" si="91">(AQ63-AW63)</f>
        <v>1.6011356484555934</v>
      </c>
      <c r="J63">
        <f t="shared" ref="J63:J77" si="92">(P63+AP63*D63)</f>
        <v>20.995336532592773</v>
      </c>
      <c r="K63" s="1">
        <v>1.171950885</v>
      </c>
      <c r="L63">
        <f t="shared" ref="L63:L77" si="93">(K63*AE63+AF63)</f>
        <v>2.4800717915657908</v>
      </c>
      <c r="M63" s="1">
        <v>1</v>
      </c>
      <c r="N63">
        <f t="shared" ref="N63:N77" si="94">L63*(M63+1)*(M63+1)/(M63*M63+1)</f>
        <v>4.9601435831315817</v>
      </c>
      <c r="O63" s="1">
        <v>21.575599670410156</v>
      </c>
      <c r="P63" s="1">
        <v>20.995336532592773</v>
      </c>
      <c r="Q63" s="1">
        <v>22.115917205810547</v>
      </c>
      <c r="R63" s="1">
        <v>399.3916015625</v>
      </c>
      <c r="S63" s="1">
        <v>395.19918823242187</v>
      </c>
      <c r="T63" s="1">
        <v>11.873960494995117</v>
      </c>
      <c r="U63" s="1">
        <v>12.742185592651367</v>
      </c>
      <c r="V63" s="1">
        <v>32.223098754882813</v>
      </c>
      <c r="W63" s="1">
        <v>34.579257965087891</v>
      </c>
      <c r="X63" s="1">
        <v>499.9365234375</v>
      </c>
      <c r="Y63" s="1">
        <v>1500.530029296875</v>
      </c>
      <c r="Z63" s="1">
        <v>209.74397277832031</v>
      </c>
      <c r="AA63" s="1">
        <v>70.167007446289063</v>
      </c>
      <c r="AB63" s="1">
        <v>-3.7682480812072754</v>
      </c>
      <c r="AC63" s="1">
        <v>0.25292006134986877</v>
      </c>
      <c r="AD63" s="1">
        <v>0.66666668653488159</v>
      </c>
      <c r="AE63" s="1">
        <v>-0.21956524252891541</v>
      </c>
      <c r="AF63" s="1">
        <v>2.737391471862793</v>
      </c>
      <c r="AG63" s="1">
        <v>1</v>
      </c>
      <c r="AH63" s="1">
        <v>0</v>
      </c>
      <c r="AI63" s="1">
        <v>0.15999999642372131</v>
      </c>
      <c r="AJ63" s="1">
        <v>111115</v>
      </c>
      <c r="AK63">
        <f t="shared" ref="AK63:AK77" si="95">X63*0.000001/(K63*0.0001)</f>
        <v>4.2658487641101104</v>
      </c>
      <c r="AL63">
        <f t="shared" ref="AL63:AL77" si="96">(U63-T63)/(1000-U63)*AK63</f>
        <v>3.7515195177559948E-3</v>
      </c>
      <c r="AM63">
        <f t="shared" ref="AM63:AM77" si="97">(P63+273.15)</f>
        <v>294.14533653259275</v>
      </c>
      <c r="AN63">
        <f t="shared" ref="AN63:AN77" si="98">(O63+273.15)</f>
        <v>294.72559967041013</v>
      </c>
      <c r="AO63">
        <f t="shared" ref="AO63:AO77" si="99">(Y63*AG63+Z63*AH63)*AI63</f>
        <v>240.08479932118644</v>
      </c>
      <c r="AP63">
        <f t="shared" ref="AP63:AP77" si="100">((AO63+0.00000010773*(AN63^4-AM63^4))-AL63*44100)/(L63*51.4+0.00000043092*AM63^3)</f>
        <v>0.58526304504061499</v>
      </c>
      <c r="AQ63">
        <f t="shared" ref="AQ63:AQ77" si="101">0.61365*EXP(17.502*J63/(240.97+J63))</f>
        <v>2.4952166798171591</v>
      </c>
      <c r="AR63">
        <f t="shared" ref="AR63:AR77" si="102">AQ63*1000/AA63</f>
        <v>35.561110137512699</v>
      </c>
      <c r="AS63">
        <f t="shared" ref="AS63:AS77" si="103">(AR63-U63)</f>
        <v>22.818924544861332</v>
      </c>
      <c r="AT63">
        <f t="shared" ref="AT63:AT77" si="104">IF(D63,P63,(O63+P63)/2)</f>
        <v>21.285468101501465</v>
      </c>
      <c r="AU63">
        <f t="shared" ref="AU63:AU77" si="105">0.61365*EXP(17.502*AT63/(240.97+AT63))</f>
        <v>2.5400559751516143</v>
      </c>
      <c r="AV63">
        <f t="shared" ref="AV63:AV77" si="106">IF(AS63&lt;&gt;0,(1000-(AR63+U63)/2)/AS63*AL63,0)</f>
        <v>0.16043324619470653</v>
      </c>
      <c r="AW63">
        <f t="shared" ref="AW63:AW77" si="107">U63*AA63/1000</f>
        <v>0.89408103136156569</v>
      </c>
      <c r="AX63">
        <f t="shared" ref="AX63:AX77" si="108">(AU63-AW63)</f>
        <v>1.6459749437900486</v>
      </c>
      <c r="AY63">
        <f t="shared" ref="AY63:AY77" si="109">1/(1.6/F63+1.37/N63)</f>
        <v>0.10073916749030797</v>
      </c>
      <c r="AZ63">
        <f t="shared" ref="AZ63:AZ77" si="110">G63*AA63*0.001</f>
        <v>15.500915781029621</v>
      </c>
      <c r="BA63">
        <f t="shared" ref="BA63:BA77" si="111">G63/S63</f>
        <v>0.55899555969787096</v>
      </c>
      <c r="BB63">
        <f t="shared" ref="BB63:BB77" si="112">(1-AL63*AA63/AQ63/F63)*100</f>
        <v>36.370529520798279</v>
      </c>
      <c r="BC63">
        <f t="shared" ref="BC63:BC77" si="113">(S63-E63/(N63/1.35))</f>
        <v>390.73517127449702</v>
      </c>
      <c r="BD63">
        <f t="shared" ref="BD63:BD77" si="114">E63*BB63/100/BC63</f>
        <v>1.526699046832364E-2</v>
      </c>
    </row>
    <row r="64" spans="1:114" x14ac:dyDescent="0.25">
      <c r="A64" s="1">
        <v>47</v>
      </c>
      <c r="B64" s="1" t="s">
        <v>101</v>
      </c>
      <c r="C64" s="1">
        <v>793.9999994635582</v>
      </c>
      <c r="D64" s="1">
        <v>0</v>
      </c>
      <c r="E64">
        <f t="shared" si="87"/>
        <v>16.40160375469733</v>
      </c>
      <c r="F64">
        <f t="shared" si="88"/>
        <v>0.16579582532505413</v>
      </c>
      <c r="G64">
        <f t="shared" si="89"/>
        <v>220.91459141812695</v>
      </c>
      <c r="H64">
        <f t="shared" si="90"/>
        <v>3.751519517755995</v>
      </c>
      <c r="I64">
        <f t="shared" si="91"/>
        <v>1.6011356484555934</v>
      </c>
      <c r="J64">
        <f t="shared" si="92"/>
        <v>20.995336532592773</v>
      </c>
      <c r="K64" s="1">
        <v>1.171950885</v>
      </c>
      <c r="L64">
        <f t="shared" si="93"/>
        <v>2.4800717915657908</v>
      </c>
      <c r="M64" s="1">
        <v>1</v>
      </c>
      <c r="N64">
        <f t="shared" si="94"/>
        <v>4.9601435831315817</v>
      </c>
      <c r="O64" s="1">
        <v>21.575599670410156</v>
      </c>
      <c r="P64" s="1">
        <v>20.995336532592773</v>
      </c>
      <c r="Q64" s="1">
        <v>22.115917205810547</v>
      </c>
      <c r="R64" s="1">
        <v>399.3916015625</v>
      </c>
      <c r="S64" s="1">
        <v>395.19918823242187</v>
      </c>
      <c r="T64" s="1">
        <v>11.873960494995117</v>
      </c>
      <c r="U64" s="1">
        <v>12.742185592651367</v>
      </c>
      <c r="V64" s="1">
        <v>32.223098754882813</v>
      </c>
      <c r="W64" s="1">
        <v>34.579257965087891</v>
      </c>
      <c r="X64" s="1">
        <v>499.9365234375</v>
      </c>
      <c r="Y64" s="1">
        <v>1500.530029296875</v>
      </c>
      <c r="Z64" s="1">
        <v>209.74397277832031</v>
      </c>
      <c r="AA64" s="1">
        <v>70.167007446289063</v>
      </c>
      <c r="AB64" s="1">
        <v>-3.7682480812072754</v>
      </c>
      <c r="AC64" s="1">
        <v>0.25292006134986877</v>
      </c>
      <c r="AD64" s="1">
        <v>0.66666668653488159</v>
      </c>
      <c r="AE64" s="1">
        <v>-0.21956524252891541</v>
      </c>
      <c r="AF64" s="1">
        <v>2.737391471862793</v>
      </c>
      <c r="AG64" s="1">
        <v>1</v>
      </c>
      <c r="AH64" s="1">
        <v>0</v>
      </c>
      <c r="AI64" s="1">
        <v>0.15999999642372131</v>
      </c>
      <c r="AJ64" s="1">
        <v>111115</v>
      </c>
      <c r="AK64">
        <f t="shared" si="95"/>
        <v>4.2658487641101104</v>
      </c>
      <c r="AL64">
        <f t="shared" si="96"/>
        <v>3.7515195177559948E-3</v>
      </c>
      <c r="AM64">
        <f t="shared" si="97"/>
        <v>294.14533653259275</v>
      </c>
      <c r="AN64">
        <f t="shared" si="98"/>
        <v>294.72559967041013</v>
      </c>
      <c r="AO64">
        <f t="shared" si="99"/>
        <v>240.08479932118644</v>
      </c>
      <c r="AP64">
        <f t="shared" si="100"/>
        <v>0.58526304504061499</v>
      </c>
      <c r="AQ64">
        <f t="shared" si="101"/>
        <v>2.4952166798171591</v>
      </c>
      <c r="AR64">
        <f t="shared" si="102"/>
        <v>35.561110137512699</v>
      </c>
      <c r="AS64">
        <f t="shared" si="103"/>
        <v>22.818924544861332</v>
      </c>
      <c r="AT64">
        <f t="shared" si="104"/>
        <v>21.285468101501465</v>
      </c>
      <c r="AU64">
        <f t="shared" si="105"/>
        <v>2.5400559751516143</v>
      </c>
      <c r="AV64">
        <f t="shared" si="106"/>
        <v>0.16043324619470653</v>
      </c>
      <c r="AW64">
        <f t="shared" si="107"/>
        <v>0.89408103136156569</v>
      </c>
      <c r="AX64">
        <f t="shared" si="108"/>
        <v>1.6459749437900486</v>
      </c>
      <c r="AY64">
        <f t="shared" si="109"/>
        <v>0.10073916749030797</v>
      </c>
      <c r="AZ64">
        <f t="shared" si="110"/>
        <v>15.500915781029621</v>
      </c>
      <c r="BA64">
        <f t="shared" si="111"/>
        <v>0.55899555969787096</v>
      </c>
      <c r="BB64">
        <f t="shared" si="112"/>
        <v>36.370529520798279</v>
      </c>
      <c r="BC64">
        <f t="shared" si="113"/>
        <v>390.73517127449702</v>
      </c>
      <c r="BD64">
        <f t="shared" si="114"/>
        <v>1.526699046832364E-2</v>
      </c>
    </row>
    <row r="65" spans="1:114" x14ac:dyDescent="0.25">
      <c r="A65" s="1">
        <v>48</v>
      </c>
      <c r="B65" s="1" t="s">
        <v>101</v>
      </c>
      <c r="C65" s="1">
        <v>794.49999945238233</v>
      </c>
      <c r="D65" s="1">
        <v>0</v>
      </c>
      <c r="E65">
        <f t="shared" si="87"/>
        <v>16.663107229205572</v>
      </c>
      <c r="F65">
        <f t="shared" si="88"/>
        <v>0.16645789243319795</v>
      </c>
      <c r="G65">
        <f t="shared" si="89"/>
        <v>218.9491206048595</v>
      </c>
      <c r="H65">
        <f t="shared" si="90"/>
        <v>3.7666295954368709</v>
      </c>
      <c r="I65">
        <f t="shared" si="91"/>
        <v>1.6013989351473943</v>
      </c>
      <c r="J65">
        <f t="shared" si="92"/>
        <v>20.996116638183594</v>
      </c>
      <c r="K65" s="1">
        <v>1.171950885</v>
      </c>
      <c r="L65">
        <f t="shared" si="93"/>
        <v>2.4800717915657908</v>
      </c>
      <c r="M65" s="1">
        <v>1</v>
      </c>
      <c r="N65">
        <f t="shared" si="94"/>
        <v>4.9601435831315817</v>
      </c>
      <c r="O65" s="1">
        <v>21.577356338500977</v>
      </c>
      <c r="P65" s="1">
        <v>20.996116638183594</v>
      </c>
      <c r="Q65" s="1">
        <v>22.115297317504883</v>
      </c>
      <c r="R65" s="1">
        <v>399.40966796875</v>
      </c>
      <c r="S65" s="1">
        <v>395.15420532226562</v>
      </c>
      <c r="T65" s="1">
        <v>11.868325233459473</v>
      </c>
      <c r="U65" s="1">
        <v>12.740128517150879</v>
      </c>
      <c r="V65" s="1">
        <v>32.204368591308594</v>
      </c>
      <c r="W65" s="1">
        <v>34.569984436035156</v>
      </c>
      <c r="X65" s="1">
        <v>499.8909912109375</v>
      </c>
      <c r="Y65" s="1">
        <v>1500.62890625</v>
      </c>
      <c r="Z65" s="1">
        <v>216.80851745605469</v>
      </c>
      <c r="AA65" s="1">
        <v>70.167060852050781</v>
      </c>
      <c r="AB65" s="1">
        <v>-3.7682480812072754</v>
      </c>
      <c r="AC65" s="1">
        <v>0.25292006134986877</v>
      </c>
      <c r="AD65" s="1">
        <v>0.66666668653488159</v>
      </c>
      <c r="AE65" s="1">
        <v>-0.21956524252891541</v>
      </c>
      <c r="AF65" s="1">
        <v>2.737391471862793</v>
      </c>
      <c r="AG65" s="1">
        <v>1</v>
      </c>
      <c r="AH65" s="1">
        <v>0</v>
      </c>
      <c r="AI65" s="1">
        <v>0.15999999642372131</v>
      </c>
      <c r="AJ65" s="1">
        <v>111115</v>
      </c>
      <c r="AK65">
        <f t="shared" si="95"/>
        <v>4.265460247601907</v>
      </c>
      <c r="AL65">
        <f t="shared" si="96"/>
        <v>3.7666295954368709E-3</v>
      </c>
      <c r="AM65">
        <f t="shared" si="97"/>
        <v>294.14611663818357</v>
      </c>
      <c r="AN65">
        <f t="shared" si="98"/>
        <v>294.72735633850095</v>
      </c>
      <c r="AO65">
        <f t="shared" si="99"/>
        <v>240.10061963333283</v>
      </c>
      <c r="AP65">
        <f t="shared" si="100"/>
        <v>0.58064191851668112</v>
      </c>
      <c r="AQ65">
        <f t="shared" si="101"/>
        <v>2.4953363080732673</v>
      </c>
      <c r="AR65">
        <f t="shared" si="102"/>
        <v>35.562787977321072</v>
      </c>
      <c r="AS65">
        <f t="shared" si="103"/>
        <v>22.822659460170193</v>
      </c>
      <c r="AT65">
        <f t="shared" si="104"/>
        <v>21.286736488342285</v>
      </c>
      <c r="AU65">
        <f t="shared" si="105"/>
        <v>2.540253540764736</v>
      </c>
      <c r="AV65">
        <f t="shared" si="106"/>
        <v>0.16105309744662263</v>
      </c>
      <c r="AW65">
        <f t="shared" si="107"/>
        <v>0.89393737292587316</v>
      </c>
      <c r="AX65">
        <f t="shared" si="108"/>
        <v>1.6463161678388629</v>
      </c>
      <c r="AY65">
        <f t="shared" si="109"/>
        <v>0.10113020937409956</v>
      </c>
      <c r="AZ65">
        <f t="shared" si="110"/>
        <v>15.363016268984182</v>
      </c>
      <c r="BA65">
        <f t="shared" si="111"/>
        <v>0.55408526002221559</v>
      </c>
      <c r="BB65">
        <f t="shared" si="112"/>
        <v>36.371348048588658</v>
      </c>
      <c r="BC65">
        <f t="shared" si="113"/>
        <v>390.61901508383602</v>
      </c>
      <c r="BD65">
        <f t="shared" si="114"/>
        <v>1.551536533556399E-2</v>
      </c>
    </row>
    <row r="66" spans="1:114" x14ac:dyDescent="0.25">
      <c r="A66" s="1">
        <v>49</v>
      </c>
      <c r="B66" s="1" t="s">
        <v>102</v>
      </c>
      <c r="C66" s="1">
        <v>794.99999944120646</v>
      </c>
      <c r="D66" s="1">
        <v>0</v>
      </c>
      <c r="E66">
        <f t="shared" si="87"/>
        <v>16.776535362502081</v>
      </c>
      <c r="F66">
        <f t="shared" si="88"/>
        <v>0.16688909099619442</v>
      </c>
      <c r="G66">
        <f t="shared" si="89"/>
        <v>218.23751132572389</v>
      </c>
      <c r="H66">
        <f t="shared" si="90"/>
        <v>3.7773565137289964</v>
      </c>
      <c r="I66">
        <f t="shared" si="91"/>
        <v>1.6019319118580408</v>
      </c>
      <c r="J66">
        <f t="shared" si="92"/>
        <v>20.998531341552734</v>
      </c>
      <c r="K66" s="1">
        <v>1.171950885</v>
      </c>
      <c r="L66">
        <f t="shared" si="93"/>
        <v>2.4800717915657908</v>
      </c>
      <c r="M66" s="1">
        <v>1</v>
      </c>
      <c r="N66">
        <f t="shared" si="94"/>
        <v>4.9601435831315817</v>
      </c>
      <c r="O66" s="1">
        <v>21.579433441162109</v>
      </c>
      <c r="P66" s="1">
        <v>20.998531341552734</v>
      </c>
      <c r="Q66" s="1">
        <v>22.114572525024414</v>
      </c>
      <c r="R66" s="1">
        <v>399.42080688476562</v>
      </c>
      <c r="S66" s="1">
        <v>395.13775634765625</v>
      </c>
      <c r="T66" s="1">
        <v>11.863600730895996</v>
      </c>
      <c r="U66" s="1">
        <v>12.737892150878906</v>
      </c>
      <c r="V66" s="1">
        <v>32.187255859375</v>
      </c>
      <c r="W66" s="1">
        <v>34.559303283691406</v>
      </c>
      <c r="X66" s="1">
        <v>499.88906860351562</v>
      </c>
      <c r="Y66" s="1">
        <v>1500.724365234375</v>
      </c>
      <c r="Z66" s="1">
        <v>224.91487121582031</v>
      </c>
      <c r="AA66" s="1">
        <v>70.166610717773437</v>
      </c>
      <c r="AB66" s="1">
        <v>-3.7682480812072754</v>
      </c>
      <c r="AC66" s="1">
        <v>0.25292006134986877</v>
      </c>
      <c r="AD66" s="1">
        <v>0.66666668653488159</v>
      </c>
      <c r="AE66" s="1">
        <v>-0.21956524252891541</v>
      </c>
      <c r="AF66" s="1">
        <v>2.737391471862793</v>
      </c>
      <c r="AG66" s="1">
        <v>1</v>
      </c>
      <c r="AH66" s="1">
        <v>0</v>
      </c>
      <c r="AI66" s="1">
        <v>0.15999999642372131</v>
      </c>
      <c r="AJ66" s="1">
        <v>111115</v>
      </c>
      <c r="AK66">
        <f t="shared" si="95"/>
        <v>4.2654438424142285</v>
      </c>
      <c r="AL66">
        <f t="shared" si="96"/>
        <v>3.7773565137289964E-3</v>
      </c>
      <c r="AM66">
        <f t="shared" si="97"/>
        <v>294.14853134155271</v>
      </c>
      <c r="AN66">
        <f t="shared" si="98"/>
        <v>294.72943344116209</v>
      </c>
      <c r="AO66">
        <f t="shared" si="99"/>
        <v>240.11589307049144</v>
      </c>
      <c r="AP66">
        <f t="shared" si="100"/>
        <v>0.57730835883419884</v>
      </c>
      <c r="AQ66">
        <f t="shared" si="101"/>
        <v>2.4957066317737429</v>
      </c>
      <c r="AR66">
        <f t="shared" si="102"/>
        <v>35.568293897108127</v>
      </c>
      <c r="AS66">
        <f t="shared" si="103"/>
        <v>22.830401746229221</v>
      </c>
      <c r="AT66">
        <f t="shared" si="104"/>
        <v>21.288982391357422</v>
      </c>
      <c r="AU66">
        <f t="shared" si="105"/>
        <v>2.5406033985974266</v>
      </c>
      <c r="AV66">
        <f t="shared" si="106"/>
        <v>0.16145671510475848</v>
      </c>
      <c r="AW66">
        <f t="shared" si="107"/>
        <v>0.89377471991570201</v>
      </c>
      <c r="AX66">
        <f t="shared" si="108"/>
        <v>1.6468286786817246</v>
      </c>
      <c r="AY66">
        <f t="shared" si="109"/>
        <v>0.10138484484084022</v>
      </c>
      <c r="AZ66">
        <f t="shared" si="110"/>
        <v>15.312986501207739</v>
      </c>
      <c r="BA66">
        <f t="shared" si="111"/>
        <v>0.5523074113264711</v>
      </c>
      <c r="BB66">
        <f t="shared" si="112"/>
        <v>36.364861571546648</v>
      </c>
      <c r="BC66">
        <f t="shared" si="113"/>
        <v>390.57169442630379</v>
      </c>
      <c r="BD66">
        <f t="shared" si="114"/>
        <v>1.5620087036866914E-2</v>
      </c>
    </row>
    <row r="67" spans="1:114" x14ac:dyDescent="0.25">
      <c r="A67" s="1">
        <v>50</v>
      </c>
      <c r="B67" s="1" t="s">
        <v>103</v>
      </c>
      <c r="C67" s="1">
        <v>795.49999943003058</v>
      </c>
      <c r="D67" s="1">
        <v>0</v>
      </c>
      <c r="E67">
        <f t="shared" si="87"/>
        <v>16.673610332056281</v>
      </c>
      <c r="F67">
        <f t="shared" si="88"/>
        <v>0.16705662951183686</v>
      </c>
      <c r="G67">
        <f t="shared" si="89"/>
        <v>219.39402281306727</v>
      </c>
      <c r="H67">
        <f t="shared" si="90"/>
        <v>3.7823168488803751</v>
      </c>
      <c r="I67">
        <f t="shared" si="91"/>
        <v>1.6024722888950556</v>
      </c>
      <c r="J67">
        <f t="shared" si="92"/>
        <v>21.000585556030273</v>
      </c>
      <c r="K67" s="1">
        <v>1.171950885</v>
      </c>
      <c r="L67">
        <f t="shared" si="93"/>
        <v>2.4800717915657908</v>
      </c>
      <c r="M67" s="1">
        <v>1</v>
      </c>
      <c r="N67">
        <f t="shared" si="94"/>
        <v>4.9601435831315817</v>
      </c>
      <c r="O67" s="1">
        <v>21.580703735351563</v>
      </c>
      <c r="P67" s="1">
        <v>21.000585556030273</v>
      </c>
      <c r="Q67" s="1">
        <v>22.115322113037109</v>
      </c>
      <c r="R67" s="1">
        <v>399.40359497070312</v>
      </c>
      <c r="S67" s="1">
        <v>395.144287109375</v>
      </c>
      <c r="T67" s="1">
        <v>11.85930061340332</v>
      </c>
      <c r="U67" s="1">
        <v>12.734726905822754</v>
      </c>
      <c r="V67" s="1">
        <v>32.1729736328125</v>
      </c>
      <c r="W67" s="1">
        <v>34.547908782958984</v>
      </c>
      <c r="X67" s="1">
        <v>499.89822387695312</v>
      </c>
      <c r="Y67" s="1">
        <v>1500.76611328125</v>
      </c>
      <c r="Z67" s="1">
        <v>233.96110534667969</v>
      </c>
      <c r="AA67" s="1">
        <v>70.166358947753906</v>
      </c>
      <c r="AB67" s="1">
        <v>-3.7682480812072754</v>
      </c>
      <c r="AC67" s="1">
        <v>0.25292006134986877</v>
      </c>
      <c r="AD67" s="1">
        <v>0.66666668653488159</v>
      </c>
      <c r="AE67" s="1">
        <v>-0.21956524252891541</v>
      </c>
      <c r="AF67" s="1">
        <v>2.737391471862793</v>
      </c>
      <c r="AG67" s="1">
        <v>1</v>
      </c>
      <c r="AH67" s="1">
        <v>0</v>
      </c>
      <c r="AI67" s="1">
        <v>0.15999999642372131</v>
      </c>
      <c r="AJ67" s="1">
        <v>111115</v>
      </c>
      <c r="AK67">
        <f t="shared" si="95"/>
        <v>4.2655219623555567</v>
      </c>
      <c r="AL67">
        <f t="shared" si="96"/>
        <v>3.7823168488803753E-3</v>
      </c>
      <c r="AM67">
        <f t="shared" si="97"/>
        <v>294.15058555603025</v>
      </c>
      <c r="AN67">
        <f t="shared" si="98"/>
        <v>294.73070373535154</v>
      </c>
      <c r="AO67">
        <f t="shared" si="99"/>
        <v>240.12257275784214</v>
      </c>
      <c r="AP67">
        <f t="shared" si="100"/>
        <v>0.57571406813918569</v>
      </c>
      <c r="AQ67">
        <f t="shared" si="101"/>
        <v>2.4960217080706344</v>
      </c>
      <c r="AR67">
        <f t="shared" si="102"/>
        <v>35.572911941022618</v>
      </c>
      <c r="AS67">
        <f t="shared" si="103"/>
        <v>22.838185035199864</v>
      </c>
      <c r="AT67">
        <f t="shared" si="104"/>
        <v>21.290644645690918</v>
      </c>
      <c r="AU67">
        <f t="shared" si="105"/>
        <v>2.540862365130506</v>
      </c>
      <c r="AV67">
        <f t="shared" si="106"/>
        <v>0.16161351898242246</v>
      </c>
      <c r="AW67">
        <f t="shared" si="107"/>
        <v>0.89354941917557884</v>
      </c>
      <c r="AX67">
        <f t="shared" si="108"/>
        <v>1.6473129459549272</v>
      </c>
      <c r="AY67">
        <f t="shared" si="109"/>
        <v>0.10148377133554072</v>
      </c>
      <c r="AZ67">
        <f t="shared" si="110"/>
        <v>15.394079755693387</v>
      </c>
      <c r="BA67">
        <f t="shared" si="111"/>
        <v>0.55522509111295726</v>
      </c>
      <c r="BB67">
        <f t="shared" si="112"/>
        <v>36.353463527457784</v>
      </c>
      <c r="BC67">
        <f t="shared" si="113"/>
        <v>390.60623824626833</v>
      </c>
      <c r="BD67">
        <f t="shared" si="114"/>
        <v>1.5518018549803385E-2</v>
      </c>
    </row>
    <row r="68" spans="1:114" x14ac:dyDescent="0.25">
      <c r="A68" s="1">
        <v>51</v>
      </c>
      <c r="B68" s="1" t="s">
        <v>103</v>
      </c>
      <c r="C68" s="1">
        <v>795.99999941885471</v>
      </c>
      <c r="D68" s="1">
        <v>0</v>
      </c>
      <c r="E68">
        <f t="shared" si="87"/>
        <v>16.581778558312312</v>
      </c>
      <c r="F68">
        <f t="shared" si="88"/>
        <v>0.1670028615863709</v>
      </c>
      <c r="G68">
        <f t="shared" si="89"/>
        <v>220.23475359003262</v>
      </c>
      <c r="H68">
        <f t="shared" si="90"/>
        <v>3.7825053860465472</v>
      </c>
      <c r="I68">
        <f t="shared" si="91"/>
        <v>1.6030447158373704</v>
      </c>
      <c r="J68">
        <f t="shared" si="92"/>
        <v>21.002298355102539</v>
      </c>
      <c r="K68" s="1">
        <v>1.171950885</v>
      </c>
      <c r="L68">
        <f t="shared" si="93"/>
        <v>2.4800717915657908</v>
      </c>
      <c r="M68" s="1">
        <v>1</v>
      </c>
      <c r="N68">
        <f t="shared" si="94"/>
        <v>4.9601435831315817</v>
      </c>
      <c r="O68" s="1">
        <v>21.582780838012695</v>
      </c>
      <c r="P68" s="1">
        <v>21.002298355102539</v>
      </c>
      <c r="Q68" s="1">
        <v>22.115270614624023</v>
      </c>
      <c r="R68" s="1">
        <v>399.388671875</v>
      </c>
      <c r="S68" s="1">
        <v>395.15121459960937</v>
      </c>
      <c r="T68" s="1">
        <v>11.854966163635254</v>
      </c>
      <c r="U68" s="1">
        <v>12.730368614196777</v>
      </c>
      <c r="V68" s="1">
        <v>32.156986236572266</v>
      </c>
      <c r="W68" s="1">
        <v>34.531543731689453</v>
      </c>
      <c r="X68" s="1">
        <v>499.93896484375</v>
      </c>
      <c r="Y68" s="1">
        <v>1500.7816162109375</v>
      </c>
      <c r="Z68" s="1">
        <v>243.33969116210937</v>
      </c>
      <c r="AA68" s="1">
        <v>70.166053771972656</v>
      </c>
      <c r="AB68" s="1">
        <v>-3.7682480812072754</v>
      </c>
      <c r="AC68" s="1">
        <v>0.25292006134986877</v>
      </c>
      <c r="AD68" s="1">
        <v>0.66666668653488159</v>
      </c>
      <c r="AE68" s="1">
        <v>-0.21956524252891541</v>
      </c>
      <c r="AF68" s="1">
        <v>2.737391471862793</v>
      </c>
      <c r="AG68" s="1">
        <v>1</v>
      </c>
      <c r="AH68" s="1">
        <v>0</v>
      </c>
      <c r="AI68" s="1">
        <v>0.15999999642372131</v>
      </c>
      <c r="AJ68" s="1">
        <v>111115</v>
      </c>
      <c r="AK68">
        <f t="shared" si="95"/>
        <v>4.2658695960944639</v>
      </c>
      <c r="AL68">
        <f t="shared" si="96"/>
        <v>3.782505386046547E-3</v>
      </c>
      <c r="AM68">
        <f t="shared" si="97"/>
        <v>294.15229835510252</v>
      </c>
      <c r="AN68">
        <f t="shared" si="98"/>
        <v>294.73278083801267</v>
      </c>
      <c r="AO68">
        <f t="shared" si="99"/>
        <v>240.12505322653669</v>
      </c>
      <c r="AP68">
        <f t="shared" si="100"/>
        <v>0.57570096739352317</v>
      </c>
      <c r="AQ68">
        <f t="shared" si="101"/>
        <v>2.4962844445581345</v>
      </c>
      <c r="AR68">
        <f t="shared" si="102"/>
        <v>35.57681115530054</v>
      </c>
      <c r="AS68">
        <f t="shared" si="103"/>
        <v>22.846442541103762</v>
      </c>
      <c r="AT68">
        <f t="shared" si="104"/>
        <v>21.292539596557617</v>
      </c>
      <c r="AU68">
        <f t="shared" si="105"/>
        <v>2.5411576122002431</v>
      </c>
      <c r="AV68">
        <f t="shared" si="106"/>
        <v>0.16156319722750143</v>
      </c>
      <c r="AW68">
        <f t="shared" si="107"/>
        <v>0.89323972872076407</v>
      </c>
      <c r="AX68">
        <f t="shared" si="108"/>
        <v>1.647917883479479</v>
      </c>
      <c r="AY68">
        <f t="shared" si="109"/>
        <v>0.10145202358586554</v>
      </c>
      <c r="AZ68">
        <f t="shared" si="110"/>
        <v>15.453003562855379</v>
      </c>
      <c r="BA68">
        <f t="shared" si="111"/>
        <v>0.55734297517771147</v>
      </c>
      <c r="BB68">
        <f t="shared" si="112"/>
        <v>36.336776644833044</v>
      </c>
      <c r="BC68">
        <f t="shared" si="113"/>
        <v>390.63815954816897</v>
      </c>
      <c r="BD68">
        <f t="shared" si="114"/>
        <v>1.5424207008971924E-2</v>
      </c>
    </row>
    <row r="69" spans="1:114" x14ac:dyDescent="0.25">
      <c r="A69" s="1">
        <v>52</v>
      </c>
      <c r="B69" s="1" t="s">
        <v>104</v>
      </c>
      <c r="C69" s="1">
        <v>796.49999940767884</v>
      </c>
      <c r="D69" s="1">
        <v>0</v>
      </c>
      <c r="E69">
        <f t="shared" si="87"/>
        <v>16.386925257742039</v>
      </c>
      <c r="F69">
        <f t="shared" si="88"/>
        <v>0.16712518221235018</v>
      </c>
      <c r="G69">
        <f t="shared" si="89"/>
        <v>222.23869519746233</v>
      </c>
      <c r="H69">
        <f t="shared" si="90"/>
        <v>3.7860466961614789</v>
      </c>
      <c r="I69">
        <f t="shared" si="91"/>
        <v>1.6034023781572257</v>
      </c>
      <c r="J69">
        <f t="shared" si="92"/>
        <v>21.003133773803711</v>
      </c>
      <c r="K69" s="1">
        <v>1.171950885</v>
      </c>
      <c r="L69">
        <f t="shared" si="93"/>
        <v>2.4800717915657908</v>
      </c>
      <c r="M69" s="1">
        <v>1</v>
      </c>
      <c r="N69">
        <f t="shared" si="94"/>
        <v>4.9601435831315817</v>
      </c>
      <c r="O69" s="1">
        <v>21.584470748901367</v>
      </c>
      <c r="P69" s="1">
        <v>21.003133773803711</v>
      </c>
      <c r="Q69" s="1">
        <v>22.115358352661133</v>
      </c>
      <c r="R69" s="1">
        <v>399.3516845703125</v>
      </c>
      <c r="S69" s="1">
        <v>395.15969848632812</v>
      </c>
      <c r="T69" s="1">
        <v>11.850963592529297</v>
      </c>
      <c r="U69" s="1">
        <v>12.727161407470703</v>
      </c>
      <c r="V69" s="1">
        <v>32.142642974853516</v>
      </c>
      <c r="W69" s="1">
        <v>34.519100189208984</v>
      </c>
      <c r="X69" s="1">
        <v>499.95440673828125</v>
      </c>
      <c r="Y69" s="1">
        <v>1500.87744140625</v>
      </c>
      <c r="Z69" s="1">
        <v>252.01187133789062</v>
      </c>
      <c r="AA69" s="1">
        <v>70.165702819824219</v>
      </c>
      <c r="AB69" s="1">
        <v>-3.7682480812072754</v>
      </c>
      <c r="AC69" s="1">
        <v>0.25292006134986877</v>
      </c>
      <c r="AD69" s="1">
        <v>0.66666668653488159</v>
      </c>
      <c r="AE69" s="1">
        <v>-0.21956524252891541</v>
      </c>
      <c r="AF69" s="1">
        <v>2.737391471862793</v>
      </c>
      <c r="AG69" s="1">
        <v>1</v>
      </c>
      <c r="AH69" s="1">
        <v>0</v>
      </c>
      <c r="AI69" s="1">
        <v>0.15999999642372131</v>
      </c>
      <c r="AJ69" s="1">
        <v>111115</v>
      </c>
      <c r="AK69">
        <f t="shared" si="95"/>
        <v>4.2660013583955028</v>
      </c>
      <c r="AL69">
        <f t="shared" si="96"/>
        <v>3.7860466961614791E-3</v>
      </c>
      <c r="AM69">
        <f t="shared" si="97"/>
        <v>294.15313377380369</v>
      </c>
      <c r="AN69">
        <f t="shared" si="98"/>
        <v>294.73447074890134</v>
      </c>
      <c r="AO69">
        <f t="shared" si="99"/>
        <v>240.140385257444</v>
      </c>
      <c r="AP69">
        <f t="shared" si="100"/>
        <v>0.57475175866798189</v>
      </c>
      <c r="AQ69">
        <f t="shared" si="101"/>
        <v>2.4964126032137508</v>
      </c>
      <c r="AR69">
        <f t="shared" si="102"/>
        <v>35.578815616287521</v>
      </c>
      <c r="AS69">
        <f t="shared" si="103"/>
        <v>22.851654208816818</v>
      </c>
      <c r="AT69">
        <f t="shared" si="104"/>
        <v>21.293802261352539</v>
      </c>
      <c r="AU69">
        <f t="shared" si="105"/>
        <v>2.5413543611976341</v>
      </c>
      <c r="AV69">
        <f t="shared" si="106"/>
        <v>0.16167767637487576</v>
      </c>
      <c r="AW69">
        <f t="shared" si="107"/>
        <v>0.89301022505652505</v>
      </c>
      <c r="AX69">
        <f t="shared" si="108"/>
        <v>1.6483441361411091</v>
      </c>
      <c r="AY69">
        <f t="shared" si="109"/>
        <v>0.10152424805635737</v>
      </c>
      <c r="AZ69">
        <f t="shared" si="110"/>
        <v>15.593534242290637</v>
      </c>
      <c r="BA69">
        <f t="shared" si="111"/>
        <v>0.56240222889316593</v>
      </c>
      <c r="BB69">
        <f t="shared" si="112"/>
        <v>36.32739978621926</v>
      </c>
      <c r="BC69">
        <f t="shared" si="113"/>
        <v>390.69967656817533</v>
      </c>
      <c r="BD69">
        <f t="shared" si="114"/>
        <v>1.5236623442687006E-2</v>
      </c>
    </row>
    <row r="70" spans="1:114" x14ac:dyDescent="0.25">
      <c r="A70" s="1">
        <v>53</v>
      </c>
      <c r="B70" s="1" t="s">
        <v>104</v>
      </c>
      <c r="C70" s="1">
        <v>796.99999939650297</v>
      </c>
      <c r="D70" s="1">
        <v>0</v>
      </c>
      <c r="E70">
        <f t="shared" si="87"/>
        <v>16.360957463671181</v>
      </c>
      <c r="F70">
        <f t="shared" si="88"/>
        <v>0.16771742957659166</v>
      </c>
      <c r="G70">
        <f t="shared" si="89"/>
        <v>223.02239301228346</v>
      </c>
      <c r="H70">
        <f t="shared" si="90"/>
        <v>3.7996015313519798</v>
      </c>
      <c r="I70">
        <f t="shared" si="91"/>
        <v>1.6036298748356193</v>
      </c>
      <c r="J70">
        <f t="shared" si="92"/>
        <v>21.004049301147461</v>
      </c>
      <c r="K70" s="1">
        <v>1.171950885</v>
      </c>
      <c r="L70">
        <f t="shared" si="93"/>
        <v>2.4800717915657908</v>
      </c>
      <c r="M70" s="1">
        <v>1</v>
      </c>
      <c r="N70">
        <f t="shared" si="94"/>
        <v>4.9601435831315817</v>
      </c>
      <c r="O70" s="1">
        <v>21.586410522460938</v>
      </c>
      <c r="P70" s="1">
        <v>21.004049301147461</v>
      </c>
      <c r="Q70" s="1">
        <v>22.115329742431641</v>
      </c>
      <c r="R70" s="1">
        <v>399.33804321289062</v>
      </c>
      <c r="S70" s="1">
        <v>395.1505126953125</v>
      </c>
      <c r="T70" s="1">
        <v>11.846623420715332</v>
      </c>
      <c r="U70" s="1">
        <v>12.726039886474609</v>
      </c>
      <c r="V70" s="1">
        <v>32.126758575439453</v>
      </c>
      <c r="W70" s="1">
        <v>34.511642456054688</v>
      </c>
      <c r="X70" s="1">
        <v>499.90853881835937</v>
      </c>
      <c r="Y70" s="1">
        <v>1500.917236328125</v>
      </c>
      <c r="Z70" s="1">
        <v>259.29531860351562</v>
      </c>
      <c r="AA70" s="1">
        <v>70.165046691894531</v>
      </c>
      <c r="AB70" s="1">
        <v>-3.7682480812072754</v>
      </c>
      <c r="AC70" s="1">
        <v>0.25292006134986877</v>
      </c>
      <c r="AD70" s="1">
        <v>0.66666668653488159</v>
      </c>
      <c r="AE70" s="1">
        <v>-0.21956524252891541</v>
      </c>
      <c r="AF70" s="1">
        <v>2.737391471862793</v>
      </c>
      <c r="AG70" s="1">
        <v>1</v>
      </c>
      <c r="AH70" s="1">
        <v>0</v>
      </c>
      <c r="AI70" s="1">
        <v>0.15999999642372131</v>
      </c>
      <c r="AJ70" s="1">
        <v>111115</v>
      </c>
      <c r="AK70">
        <f t="shared" si="95"/>
        <v>4.2656099774894525</v>
      </c>
      <c r="AL70">
        <f t="shared" si="96"/>
        <v>3.7996015313519799E-3</v>
      </c>
      <c r="AM70">
        <f t="shared" si="97"/>
        <v>294.15404930114744</v>
      </c>
      <c r="AN70">
        <f t="shared" si="98"/>
        <v>294.73641052246091</v>
      </c>
      <c r="AO70">
        <f t="shared" si="99"/>
        <v>240.14675244480168</v>
      </c>
      <c r="AP70">
        <f t="shared" si="100"/>
        <v>0.57056160486439833</v>
      </c>
      <c r="AQ70">
        <f t="shared" si="101"/>
        <v>2.4965530576730224</v>
      </c>
      <c r="AR70">
        <f t="shared" si="102"/>
        <v>35.581150093660874</v>
      </c>
      <c r="AS70">
        <f t="shared" si="103"/>
        <v>22.855110207186264</v>
      </c>
      <c r="AT70">
        <f t="shared" si="104"/>
        <v>21.295229911804199</v>
      </c>
      <c r="AU70">
        <f t="shared" si="105"/>
        <v>2.541576834401222</v>
      </c>
      <c r="AV70">
        <f t="shared" si="106"/>
        <v>0.1622318799265392</v>
      </c>
      <c r="AW70">
        <f t="shared" si="107"/>
        <v>0.89292318283740313</v>
      </c>
      <c r="AX70">
        <f t="shared" si="108"/>
        <v>1.6486536515638188</v>
      </c>
      <c r="AY70">
        <f t="shared" si="109"/>
        <v>0.10187389983429604</v>
      </c>
      <c r="AZ70">
        <f t="shared" si="110"/>
        <v>15.648376619044923</v>
      </c>
      <c r="BA70">
        <f t="shared" si="111"/>
        <v>0.56439859204800946</v>
      </c>
      <c r="BB70">
        <f t="shared" si="112"/>
        <v>36.329263357696981</v>
      </c>
      <c r="BC70">
        <f t="shared" si="113"/>
        <v>390.69755841974063</v>
      </c>
      <c r="BD70">
        <f t="shared" si="114"/>
        <v>1.521334136015313E-2</v>
      </c>
    </row>
    <row r="71" spans="1:114" x14ac:dyDescent="0.25">
      <c r="A71" s="1">
        <v>54</v>
      </c>
      <c r="B71" s="1" t="s">
        <v>105</v>
      </c>
      <c r="C71" s="1">
        <v>797.4999993853271</v>
      </c>
      <c r="D71" s="1">
        <v>0</v>
      </c>
      <c r="E71">
        <f t="shared" si="87"/>
        <v>16.121166991741006</v>
      </c>
      <c r="F71">
        <f t="shared" si="88"/>
        <v>0.16794013946714403</v>
      </c>
      <c r="G71">
        <f t="shared" si="89"/>
        <v>225.54158151068054</v>
      </c>
      <c r="H71">
        <f t="shared" si="90"/>
        <v>3.8050148766328955</v>
      </c>
      <c r="I71">
        <f t="shared" si="91"/>
        <v>1.6038511160773603</v>
      </c>
      <c r="J71">
        <f t="shared" si="92"/>
        <v>21.004446029663086</v>
      </c>
      <c r="K71" s="1">
        <v>1.171950885</v>
      </c>
      <c r="L71">
        <f t="shared" si="93"/>
        <v>2.4800717915657908</v>
      </c>
      <c r="M71" s="1">
        <v>1</v>
      </c>
      <c r="N71">
        <f t="shared" si="94"/>
        <v>4.9601435831315817</v>
      </c>
      <c r="O71" s="1">
        <v>21.587562561035156</v>
      </c>
      <c r="P71" s="1">
        <v>21.004446029663086</v>
      </c>
      <c r="Q71" s="1">
        <v>22.115156173706055</v>
      </c>
      <c r="R71" s="1">
        <v>399.29302978515625</v>
      </c>
      <c r="S71" s="1">
        <v>395.16067504882812</v>
      </c>
      <c r="T71" s="1">
        <v>11.843006134033203</v>
      </c>
      <c r="U71" s="1">
        <v>12.723790168762207</v>
      </c>
      <c r="V71" s="1">
        <v>32.114597320556641</v>
      </c>
      <c r="W71" s="1">
        <v>34.503013610839844</v>
      </c>
      <c r="X71" s="1">
        <v>499.8446044921875</v>
      </c>
      <c r="Y71" s="1">
        <v>1501.0052490234375</v>
      </c>
      <c r="Z71" s="1">
        <v>264.5838623046875</v>
      </c>
      <c r="AA71" s="1">
        <v>70.164848327636719</v>
      </c>
      <c r="AB71" s="1">
        <v>-3.7682480812072754</v>
      </c>
      <c r="AC71" s="1">
        <v>0.25292006134986877</v>
      </c>
      <c r="AD71" s="1">
        <v>0.66666668653488159</v>
      </c>
      <c r="AE71" s="1">
        <v>-0.21956524252891541</v>
      </c>
      <c r="AF71" s="1">
        <v>2.737391471862793</v>
      </c>
      <c r="AG71" s="1">
        <v>1</v>
      </c>
      <c r="AH71" s="1">
        <v>0</v>
      </c>
      <c r="AI71" s="1">
        <v>0.15999999642372131</v>
      </c>
      <c r="AJ71" s="1">
        <v>111115</v>
      </c>
      <c r="AK71">
        <f t="shared" si="95"/>
        <v>4.2650644398991808</v>
      </c>
      <c r="AL71">
        <f t="shared" si="96"/>
        <v>3.8050148766328954E-3</v>
      </c>
      <c r="AM71">
        <f t="shared" si="97"/>
        <v>294.15444602966306</v>
      </c>
      <c r="AN71">
        <f t="shared" si="98"/>
        <v>294.73756256103513</v>
      </c>
      <c r="AO71">
        <f t="shared" si="99"/>
        <v>240.16083447573692</v>
      </c>
      <c r="AP71">
        <f t="shared" si="100"/>
        <v>0.56899914568649568</v>
      </c>
      <c r="AQ71">
        <f t="shared" si="101"/>
        <v>2.4966139234212359</v>
      </c>
      <c r="AR71">
        <f t="shared" si="102"/>
        <v>35.582118153569255</v>
      </c>
      <c r="AS71">
        <f t="shared" si="103"/>
        <v>22.858327984807048</v>
      </c>
      <c r="AT71">
        <f t="shared" si="104"/>
        <v>21.296004295349121</v>
      </c>
      <c r="AU71">
        <f t="shared" si="105"/>
        <v>2.541697515042693</v>
      </c>
      <c r="AV71">
        <f t="shared" si="106"/>
        <v>0.16244025062563519</v>
      </c>
      <c r="AW71">
        <f t="shared" si="107"/>
        <v>0.89276280734387548</v>
      </c>
      <c r="AX71">
        <f t="shared" si="108"/>
        <v>1.6489347076988174</v>
      </c>
      <c r="AY71">
        <f t="shared" si="109"/>
        <v>0.10200536561607094</v>
      </c>
      <c r="AZ71">
        <f t="shared" si="110"/>
        <v>15.825090858272215</v>
      </c>
      <c r="BA71">
        <f t="shared" si="111"/>
        <v>0.57075917658762843</v>
      </c>
      <c r="BB71">
        <f t="shared" si="112"/>
        <v>36.324838943438785</v>
      </c>
      <c r="BC71">
        <f t="shared" si="113"/>
        <v>390.77298443582578</v>
      </c>
      <c r="BD71">
        <f t="shared" si="114"/>
        <v>1.498565197388774E-2</v>
      </c>
    </row>
    <row r="72" spans="1:114" x14ac:dyDescent="0.25">
      <c r="A72" s="1">
        <v>55</v>
      </c>
      <c r="B72" s="1" t="s">
        <v>105</v>
      </c>
      <c r="C72" s="1">
        <v>797.99999937415123</v>
      </c>
      <c r="D72" s="1">
        <v>0</v>
      </c>
      <c r="E72">
        <f t="shared" si="87"/>
        <v>15.578721974702733</v>
      </c>
      <c r="F72">
        <f t="shared" si="88"/>
        <v>0.16804942240712051</v>
      </c>
      <c r="G72">
        <f t="shared" si="89"/>
        <v>230.90561816437503</v>
      </c>
      <c r="H72">
        <f t="shared" si="90"/>
        <v>3.8090095234522403</v>
      </c>
      <c r="I72">
        <f t="shared" si="91"/>
        <v>1.60452964744597</v>
      </c>
      <c r="J72">
        <f t="shared" si="92"/>
        <v>21.007604598999023</v>
      </c>
      <c r="K72" s="1">
        <v>1.171950885</v>
      </c>
      <c r="L72">
        <f t="shared" si="93"/>
        <v>2.4800717915657908</v>
      </c>
      <c r="M72" s="1">
        <v>1</v>
      </c>
      <c r="N72">
        <f t="shared" si="94"/>
        <v>4.9601435831315817</v>
      </c>
      <c r="O72" s="1">
        <v>21.588735580444336</v>
      </c>
      <c r="P72" s="1">
        <v>21.007604598999023</v>
      </c>
      <c r="Q72" s="1">
        <v>22.115253448486328</v>
      </c>
      <c r="R72" s="1">
        <v>399.22210693359375</v>
      </c>
      <c r="S72" s="1">
        <v>395.21633911132812</v>
      </c>
      <c r="T72" s="1">
        <v>11.839214324951172</v>
      </c>
      <c r="U72" s="1">
        <v>12.720964431762695</v>
      </c>
      <c r="V72" s="1">
        <v>32.102169036865234</v>
      </c>
      <c r="W72" s="1">
        <v>34.493045806884766</v>
      </c>
      <c r="X72" s="1">
        <v>499.82257080078125</v>
      </c>
      <c r="Y72" s="1">
        <v>1501.03369140625</v>
      </c>
      <c r="Z72" s="1">
        <v>267.52853393554687</v>
      </c>
      <c r="AA72" s="1">
        <v>70.165191650390625</v>
      </c>
      <c r="AB72" s="1">
        <v>-3.7682480812072754</v>
      </c>
      <c r="AC72" s="1">
        <v>0.25292006134986877</v>
      </c>
      <c r="AD72" s="1">
        <v>0.66666668653488159</v>
      </c>
      <c r="AE72" s="1">
        <v>-0.21956524252891541</v>
      </c>
      <c r="AF72" s="1">
        <v>2.737391471862793</v>
      </c>
      <c r="AG72" s="1">
        <v>1</v>
      </c>
      <c r="AH72" s="1">
        <v>0</v>
      </c>
      <c r="AI72" s="1">
        <v>0.15999999642372131</v>
      </c>
      <c r="AJ72" s="1">
        <v>111115</v>
      </c>
      <c r="AK72">
        <f t="shared" si="95"/>
        <v>4.2648764312403857</v>
      </c>
      <c r="AL72">
        <f t="shared" si="96"/>
        <v>3.8090095234522402E-3</v>
      </c>
      <c r="AM72">
        <f t="shared" si="97"/>
        <v>294.157604598999</v>
      </c>
      <c r="AN72">
        <f t="shared" si="98"/>
        <v>294.73873558044431</v>
      </c>
      <c r="AO72">
        <f t="shared" si="99"/>
        <v>240.1653852568852</v>
      </c>
      <c r="AP72">
        <f t="shared" si="100"/>
        <v>0.56760135754932872</v>
      </c>
      <c r="AQ72">
        <f t="shared" si="101"/>
        <v>2.4970985547784021</v>
      </c>
      <c r="AR72">
        <f t="shared" si="102"/>
        <v>35.588851053391231</v>
      </c>
      <c r="AS72">
        <f t="shared" si="103"/>
        <v>22.867886621628536</v>
      </c>
      <c r="AT72">
        <f t="shared" si="104"/>
        <v>21.29817008972168</v>
      </c>
      <c r="AU72">
        <f t="shared" si="105"/>
        <v>2.5420350610637494</v>
      </c>
      <c r="AV72">
        <f t="shared" si="106"/>
        <v>0.16254249075675836</v>
      </c>
      <c r="AW72">
        <f t="shared" si="107"/>
        <v>0.89256890733243199</v>
      </c>
      <c r="AX72">
        <f t="shared" si="108"/>
        <v>1.6494661537313173</v>
      </c>
      <c r="AY72">
        <f t="shared" si="109"/>
        <v>0.10206987180812184</v>
      </c>
      <c r="AZ72">
        <f t="shared" si="110"/>
        <v>16.201536951655292</v>
      </c>
      <c r="BA72">
        <f t="shared" si="111"/>
        <v>0.58425119438022888</v>
      </c>
      <c r="BB72">
        <f t="shared" si="112"/>
        <v>36.311493191783441</v>
      </c>
      <c r="BC72">
        <f t="shared" si="113"/>
        <v>390.97628550937765</v>
      </c>
      <c r="BD72">
        <f t="shared" si="114"/>
        <v>1.44685669665133E-2</v>
      </c>
    </row>
    <row r="73" spans="1:114" x14ac:dyDescent="0.25">
      <c r="A73" s="1">
        <v>56</v>
      </c>
      <c r="B73" s="1" t="s">
        <v>106</v>
      </c>
      <c r="C73" s="1">
        <v>798.49999936297536</v>
      </c>
      <c r="D73" s="1">
        <v>0</v>
      </c>
      <c r="E73">
        <f t="shared" si="87"/>
        <v>14.590041023507963</v>
      </c>
      <c r="F73">
        <f t="shared" si="88"/>
        <v>0.16776006046259789</v>
      </c>
      <c r="G73">
        <f t="shared" si="89"/>
        <v>240.30321736240367</v>
      </c>
      <c r="H73">
        <f t="shared" si="90"/>
        <v>3.8047465975384998</v>
      </c>
      <c r="I73">
        <f t="shared" si="91"/>
        <v>1.6054026672863713</v>
      </c>
      <c r="J73">
        <f t="shared" si="92"/>
        <v>21.011627197265625</v>
      </c>
      <c r="K73" s="1">
        <v>1.171950885</v>
      </c>
      <c r="L73">
        <f t="shared" si="93"/>
        <v>2.4800717915657908</v>
      </c>
      <c r="M73" s="1">
        <v>1</v>
      </c>
      <c r="N73">
        <f t="shared" si="94"/>
        <v>4.9601435831315817</v>
      </c>
      <c r="O73" s="1">
        <v>21.590425491333008</v>
      </c>
      <c r="P73" s="1">
        <v>21.011627197265625</v>
      </c>
      <c r="Q73" s="1">
        <v>22.115406036376953</v>
      </c>
      <c r="R73" s="1">
        <v>399.12533569335937</v>
      </c>
      <c r="S73" s="1">
        <v>395.3516845703125</v>
      </c>
      <c r="T73" s="1">
        <v>11.836565971374512</v>
      </c>
      <c r="U73" s="1">
        <v>12.717327117919922</v>
      </c>
      <c r="V73" s="1">
        <v>32.091648101806641</v>
      </c>
      <c r="W73" s="1">
        <v>34.479595184326172</v>
      </c>
      <c r="X73" s="1">
        <v>499.82562255859375</v>
      </c>
      <c r="Y73" s="1">
        <v>1501.01171875</v>
      </c>
      <c r="Z73" s="1">
        <v>268.23129272460937</v>
      </c>
      <c r="AA73" s="1">
        <v>70.165153503417969</v>
      </c>
      <c r="AB73" s="1">
        <v>-3.7682480812072754</v>
      </c>
      <c r="AC73" s="1">
        <v>0.25292006134986877</v>
      </c>
      <c r="AD73" s="1">
        <v>0.66666668653488159</v>
      </c>
      <c r="AE73" s="1">
        <v>-0.21956524252891541</v>
      </c>
      <c r="AF73" s="1">
        <v>2.737391471862793</v>
      </c>
      <c r="AG73" s="1">
        <v>1</v>
      </c>
      <c r="AH73" s="1">
        <v>0</v>
      </c>
      <c r="AI73" s="1">
        <v>0.15999999642372131</v>
      </c>
      <c r="AJ73" s="1">
        <v>111115</v>
      </c>
      <c r="AK73">
        <f t="shared" si="95"/>
        <v>4.2649024712208288</v>
      </c>
      <c r="AL73">
        <f t="shared" si="96"/>
        <v>3.8047465975384999E-3</v>
      </c>
      <c r="AM73">
        <f t="shared" si="97"/>
        <v>294.1616271972656</v>
      </c>
      <c r="AN73">
        <f t="shared" si="98"/>
        <v>294.74042549133299</v>
      </c>
      <c r="AO73">
        <f t="shared" si="99"/>
        <v>240.16186963196378</v>
      </c>
      <c r="AP73">
        <f t="shared" si="100"/>
        <v>0.56874801193981983</v>
      </c>
      <c r="AQ73">
        <f t="shared" si="101"/>
        <v>2.4977158766684027</v>
      </c>
      <c r="AR73">
        <f t="shared" si="102"/>
        <v>35.597668528534342</v>
      </c>
      <c r="AS73">
        <f t="shared" si="103"/>
        <v>22.88034141061442</v>
      </c>
      <c r="AT73">
        <f t="shared" si="104"/>
        <v>21.301026344299316</v>
      </c>
      <c r="AU73">
        <f t="shared" si="105"/>
        <v>2.542480277545927</v>
      </c>
      <c r="AV73">
        <f t="shared" si="106"/>
        <v>0.16227176742074803</v>
      </c>
      <c r="AW73">
        <f t="shared" si="107"/>
        <v>0.89231320938203129</v>
      </c>
      <c r="AX73">
        <f t="shared" si="108"/>
        <v>1.6501670681638956</v>
      </c>
      <c r="AY73">
        <f t="shared" si="109"/>
        <v>0.10189906563210864</v>
      </c>
      <c r="AZ73">
        <f t="shared" si="110"/>
        <v>16.860912133598269</v>
      </c>
      <c r="BA73">
        <f t="shared" si="111"/>
        <v>0.60782140747313862</v>
      </c>
      <c r="BB73">
        <f t="shared" si="112"/>
        <v>36.288825892838453</v>
      </c>
      <c r="BC73">
        <f t="shared" si="113"/>
        <v>391.38071980858268</v>
      </c>
      <c r="BD73">
        <f t="shared" si="114"/>
        <v>1.3527888106762087E-2</v>
      </c>
    </row>
    <row r="74" spans="1:114" x14ac:dyDescent="0.25">
      <c r="A74" s="1">
        <v>57</v>
      </c>
      <c r="B74" s="1" t="s">
        <v>106</v>
      </c>
      <c r="C74" s="1">
        <v>798.99999935179949</v>
      </c>
      <c r="D74" s="1">
        <v>0</v>
      </c>
      <c r="E74">
        <f t="shared" si="87"/>
        <v>13.992693538877996</v>
      </c>
      <c r="F74">
        <f t="shared" si="88"/>
        <v>0.16794285239840873</v>
      </c>
      <c r="G74">
        <f t="shared" si="89"/>
        <v>246.37260402047156</v>
      </c>
      <c r="H74">
        <f t="shared" si="90"/>
        <v>3.8108092687245061</v>
      </c>
      <c r="I74">
        <f t="shared" si="91"/>
        <v>1.6062617488570581</v>
      </c>
      <c r="J74">
        <f t="shared" si="92"/>
        <v>21.015790939331055</v>
      </c>
      <c r="K74" s="1">
        <v>1.171950885</v>
      </c>
      <c r="L74">
        <f t="shared" si="93"/>
        <v>2.4800717915657908</v>
      </c>
      <c r="M74" s="1">
        <v>1</v>
      </c>
      <c r="N74">
        <f t="shared" si="94"/>
        <v>4.9601435831315817</v>
      </c>
      <c r="O74" s="1">
        <v>21.591995239257813</v>
      </c>
      <c r="P74" s="1">
        <v>21.015790939331055</v>
      </c>
      <c r="Q74" s="1">
        <v>22.116331100463867</v>
      </c>
      <c r="R74" s="1">
        <v>399.1708984375</v>
      </c>
      <c r="S74" s="1">
        <v>395.53683471679687</v>
      </c>
      <c r="T74" s="1">
        <v>11.832096099853516</v>
      </c>
      <c r="U74" s="1">
        <v>12.714201927185059</v>
      </c>
      <c r="V74" s="1">
        <v>32.076427459716797</v>
      </c>
      <c r="W74" s="1">
        <v>34.467788696289063</v>
      </c>
      <c r="X74" s="1">
        <v>499.86050415039062</v>
      </c>
      <c r="Y74" s="1">
        <v>1500.9754638671875</v>
      </c>
      <c r="Z74" s="1">
        <v>267.09219360351562</v>
      </c>
      <c r="AA74" s="1">
        <v>70.16510009765625</v>
      </c>
      <c r="AB74" s="1">
        <v>-3.7682480812072754</v>
      </c>
      <c r="AC74" s="1">
        <v>0.25292006134986877</v>
      </c>
      <c r="AD74" s="1">
        <v>0.66666668653488159</v>
      </c>
      <c r="AE74" s="1">
        <v>-0.21956524252891541</v>
      </c>
      <c r="AF74" s="1">
        <v>2.737391471862793</v>
      </c>
      <c r="AG74" s="1">
        <v>1</v>
      </c>
      <c r="AH74" s="1">
        <v>0</v>
      </c>
      <c r="AI74" s="1">
        <v>0.15999999642372131</v>
      </c>
      <c r="AJ74" s="1">
        <v>111115</v>
      </c>
      <c r="AK74">
        <f t="shared" si="95"/>
        <v>4.2652001081972868</v>
      </c>
      <c r="AL74">
        <f t="shared" si="96"/>
        <v>3.8108092687245063E-3</v>
      </c>
      <c r="AM74">
        <f t="shared" si="97"/>
        <v>294.16579093933103</v>
      </c>
      <c r="AN74">
        <f t="shared" si="98"/>
        <v>294.74199523925779</v>
      </c>
      <c r="AO74">
        <f t="shared" si="99"/>
        <v>240.15606885084344</v>
      </c>
      <c r="AP74">
        <f t="shared" si="100"/>
        <v>0.56656821823376546</v>
      </c>
      <c r="AQ74">
        <f t="shared" si="101"/>
        <v>2.4983549997398118</v>
      </c>
      <c r="AR74">
        <f t="shared" si="102"/>
        <v>35.60680446921026</v>
      </c>
      <c r="AS74">
        <f t="shared" si="103"/>
        <v>22.892602542025202</v>
      </c>
      <c r="AT74">
        <f t="shared" si="104"/>
        <v>21.303893089294434</v>
      </c>
      <c r="AU74">
        <f t="shared" si="105"/>
        <v>2.542927197866788</v>
      </c>
      <c r="AV74">
        <f t="shared" si="106"/>
        <v>0.16244278877305784</v>
      </c>
      <c r="AW74">
        <f t="shared" si="107"/>
        <v>0.8920932508827536</v>
      </c>
      <c r="AX74">
        <f t="shared" si="108"/>
        <v>1.6508339469840343</v>
      </c>
      <c r="AY74">
        <f t="shared" si="109"/>
        <v>0.10200696700045866</v>
      </c>
      <c r="AZ74">
        <f t="shared" si="110"/>
        <v>17.286758422416614</v>
      </c>
      <c r="BA74">
        <f t="shared" si="111"/>
        <v>0.62288156853172361</v>
      </c>
      <c r="BB74">
        <f t="shared" si="112"/>
        <v>36.273115357980082</v>
      </c>
      <c r="BC74">
        <f t="shared" si="113"/>
        <v>391.72844974549753</v>
      </c>
      <c r="BD74">
        <f t="shared" si="114"/>
        <v>1.2956898770930229E-2</v>
      </c>
    </row>
    <row r="75" spans="1:114" x14ac:dyDescent="0.25">
      <c r="A75" s="1">
        <v>58</v>
      </c>
      <c r="B75" s="1" t="s">
        <v>107</v>
      </c>
      <c r="C75" s="1">
        <v>799.49999934062362</v>
      </c>
      <c r="D75" s="1">
        <v>0</v>
      </c>
      <c r="E75">
        <f t="shared" si="87"/>
        <v>14.402060959934714</v>
      </c>
      <c r="F75">
        <f t="shared" si="88"/>
        <v>0.16835962264583887</v>
      </c>
      <c r="G75">
        <f t="shared" si="89"/>
        <v>242.97381875823439</v>
      </c>
      <c r="H75">
        <f t="shared" si="90"/>
        <v>3.8214718704697379</v>
      </c>
      <c r="I75">
        <f t="shared" si="91"/>
        <v>1.6068883384953643</v>
      </c>
      <c r="J75">
        <f t="shared" si="92"/>
        <v>21.019617080688477</v>
      </c>
      <c r="K75" s="1">
        <v>1.171950885</v>
      </c>
      <c r="L75">
        <f t="shared" si="93"/>
        <v>2.4800717915657908</v>
      </c>
      <c r="M75" s="1">
        <v>1</v>
      </c>
      <c r="N75">
        <f t="shared" si="94"/>
        <v>4.9601435831315817</v>
      </c>
      <c r="O75" s="1">
        <v>21.594272613525391</v>
      </c>
      <c r="P75" s="1">
        <v>21.019617080688477</v>
      </c>
      <c r="Q75" s="1">
        <v>22.115615844726562</v>
      </c>
      <c r="R75" s="1">
        <v>399.48800659179687</v>
      </c>
      <c r="S75" s="1">
        <v>395.75674438476562</v>
      </c>
      <c r="T75" s="1">
        <v>11.829095840454102</v>
      </c>
      <c r="U75" s="1">
        <v>12.713678359985352</v>
      </c>
      <c r="V75" s="1">
        <v>32.063739776611328</v>
      </c>
      <c r="W75" s="1">
        <v>34.461471557617188</v>
      </c>
      <c r="X75" s="1">
        <v>499.85592651367187</v>
      </c>
      <c r="Y75" s="1">
        <v>1500.9119873046875</v>
      </c>
      <c r="Z75" s="1">
        <v>264.14047241210937</v>
      </c>
      <c r="AA75" s="1">
        <v>70.164909362792969</v>
      </c>
      <c r="AB75" s="1">
        <v>-3.7682480812072754</v>
      </c>
      <c r="AC75" s="1">
        <v>0.25292006134986877</v>
      </c>
      <c r="AD75" s="1">
        <v>0.66666668653488159</v>
      </c>
      <c r="AE75" s="1">
        <v>-0.21956524252891541</v>
      </c>
      <c r="AF75" s="1">
        <v>2.737391471862793</v>
      </c>
      <c r="AG75" s="1">
        <v>1</v>
      </c>
      <c r="AH75" s="1">
        <v>0</v>
      </c>
      <c r="AI75" s="1">
        <v>0.15999999642372131</v>
      </c>
      <c r="AJ75" s="1">
        <v>111115</v>
      </c>
      <c r="AK75">
        <f t="shared" si="95"/>
        <v>4.2651610482266236</v>
      </c>
      <c r="AL75">
        <f t="shared" si="96"/>
        <v>3.8214718704697379E-3</v>
      </c>
      <c r="AM75">
        <f t="shared" si="97"/>
        <v>294.16961708068845</v>
      </c>
      <c r="AN75">
        <f t="shared" si="98"/>
        <v>294.74427261352537</v>
      </c>
      <c r="AO75">
        <f t="shared" si="99"/>
        <v>240.14591260107045</v>
      </c>
      <c r="AP75">
        <f t="shared" si="100"/>
        <v>0.56297501788482418</v>
      </c>
      <c r="AQ75">
        <f t="shared" si="101"/>
        <v>2.4989424282914388</v>
      </c>
      <c r="AR75">
        <f t="shared" si="102"/>
        <v>35.615273375049455</v>
      </c>
      <c r="AS75">
        <f t="shared" si="103"/>
        <v>22.901595015064103</v>
      </c>
      <c r="AT75">
        <f t="shared" si="104"/>
        <v>21.306944847106934</v>
      </c>
      <c r="AU75">
        <f t="shared" si="105"/>
        <v>2.5434030369390483</v>
      </c>
      <c r="AV75">
        <f t="shared" si="106"/>
        <v>0.16283267620549779</v>
      </c>
      <c r="AW75">
        <f t="shared" si="107"/>
        <v>0.89205408979607459</v>
      </c>
      <c r="AX75">
        <f t="shared" si="108"/>
        <v>1.6513489471429739</v>
      </c>
      <c r="AY75">
        <f t="shared" si="109"/>
        <v>0.10225296011187233</v>
      </c>
      <c r="AZ75">
        <f t="shared" si="110"/>
        <v>17.0482359707032</v>
      </c>
      <c r="BA75">
        <f t="shared" si="111"/>
        <v>0.61394738612971944</v>
      </c>
      <c r="BB75">
        <f t="shared" si="112"/>
        <v>36.268162340073893</v>
      </c>
      <c r="BC75">
        <f t="shared" si="113"/>
        <v>391.83694207056794</v>
      </c>
      <c r="BD75">
        <f t="shared" si="114"/>
        <v>1.3330450216520993E-2</v>
      </c>
    </row>
    <row r="76" spans="1:114" x14ac:dyDescent="0.25">
      <c r="A76" s="1">
        <v>59</v>
      </c>
      <c r="B76" s="1" t="s">
        <v>107</v>
      </c>
      <c r="C76" s="1">
        <v>799.99999932944775</v>
      </c>
      <c r="D76" s="1">
        <v>0</v>
      </c>
      <c r="E76">
        <f t="shared" si="87"/>
        <v>15.698706157031483</v>
      </c>
      <c r="F76">
        <f t="shared" si="88"/>
        <v>0.16866663521594152</v>
      </c>
      <c r="G76">
        <f t="shared" si="89"/>
        <v>231.05956263884718</v>
      </c>
      <c r="H76">
        <f t="shared" si="90"/>
        <v>3.8296933179359005</v>
      </c>
      <c r="I76">
        <f t="shared" si="91"/>
        <v>1.6074935608170899</v>
      </c>
      <c r="J76">
        <f t="shared" si="92"/>
        <v>21.023324966430664</v>
      </c>
      <c r="K76" s="1">
        <v>1.171950885</v>
      </c>
      <c r="L76">
        <f t="shared" si="93"/>
        <v>2.4800717915657908</v>
      </c>
      <c r="M76" s="1">
        <v>1</v>
      </c>
      <c r="N76">
        <f t="shared" si="94"/>
        <v>4.9601435831315817</v>
      </c>
      <c r="O76" s="1">
        <v>21.596141815185547</v>
      </c>
      <c r="P76" s="1">
        <v>21.023324966430664</v>
      </c>
      <c r="Q76" s="1">
        <v>22.115806579589844</v>
      </c>
      <c r="R76" s="1">
        <v>400.07546997070312</v>
      </c>
      <c r="S76" s="1">
        <v>396.03875732421875</v>
      </c>
      <c r="T76" s="1">
        <v>11.826669692993164</v>
      </c>
      <c r="U76" s="1">
        <v>12.713249206542969</v>
      </c>
      <c r="V76" s="1">
        <v>32.053291320800781</v>
      </c>
      <c r="W76" s="1">
        <v>34.456146240234375</v>
      </c>
      <c r="X76" s="1">
        <v>499.80319213867187</v>
      </c>
      <c r="Y76" s="1">
        <v>1500.9786376953125</v>
      </c>
      <c r="Z76" s="1">
        <v>259.65158081054687</v>
      </c>
      <c r="AA76" s="1">
        <v>70.164459228515625</v>
      </c>
      <c r="AB76" s="1">
        <v>-3.7682480812072754</v>
      </c>
      <c r="AC76" s="1">
        <v>0.25292006134986877</v>
      </c>
      <c r="AD76" s="1">
        <v>0.66666668653488159</v>
      </c>
      <c r="AE76" s="1">
        <v>-0.21956524252891541</v>
      </c>
      <c r="AF76" s="1">
        <v>2.737391471862793</v>
      </c>
      <c r="AG76" s="1">
        <v>1</v>
      </c>
      <c r="AH76" s="1">
        <v>0</v>
      </c>
      <c r="AI76" s="1">
        <v>0.15999999642372131</v>
      </c>
      <c r="AJ76" s="1">
        <v>111115</v>
      </c>
      <c r="AK76">
        <f t="shared" si="95"/>
        <v>4.2647110773645762</v>
      </c>
      <c r="AL76">
        <f t="shared" si="96"/>
        <v>3.8296933179359006E-3</v>
      </c>
      <c r="AM76">
        <f t="shared" si="97"/>
        <v>294.17332496643064</v>
      </c>
      <c r="AN76">
        <f t="shared" si="98"/>
        <v>294.74614181518552</v>
      </c>
      <c r="AO76">
        <f t="shared" si="99"/>
        <v>240.15657666333209</v>
      </c>
      <c r="AP76">
        <f t="shared" si="100"/>
        <v>0.5602867068691777</v>
      </c>
      <c r="AQ76">
        <f t="shared" si="101"/>
        <v>2.4995118164315326</v>
      </c>
      <c r="AR76">
        <f t="shared" si="102"/>
        <v>35.623616912530878</v>
      </c>
      <c r="AS76">
        <f t="shared" si="103"/>
        <v>22.910367705987909</v>
      </c>
      <c r="AT76">
        <f t="shared" si="104"/>
        <v>21.309733390808105</v>
      </c>
      <c r="AU76">
        <f t="shared" si="105"/>
        <v>2.5438379030583422</v>
      </c>
      <c r="AV76">
        <f t="shared" si="106"/>
        <v>0.16311984509816768</v>
      </c>
      <c r="AW76">
        <f t="shared" si="107"/>
        <v>0.8920182556144427</v>
      </c>
      <c r="AX76">
        <f t="shared" si="108"/>
        <v>1.6518196474438995</v>
      </c>
      <c r="AY76">
        <f t="shared" si="109"/>
        <v>0.10243414820932946</v>
      </c>
      <c r="AZ76">
        <f t="shared" si="110"/>
        <v>16.212169262132047</v>
      </c>
      <c r="BA76">
        <f t="shared" si="111"/>
        <v>0.58342664288709833</v>
      </c>
      <c r="BB76">
        <f t="shared" si="112"/>
        <v>36.262238902007681</v>
      </c>
      <c r="BC76">
        <f t="shared" si="113"/>
        <v>391.76604768249257</v>
      </c>
      <c r="BD76">
        <f t="shared" si="114"/>
        <v>1.4530872097932808E-2</v>
      </c>
    </row>
    <row r="77" spans="1:114" x14ac:dyDescent="0.25">
      <c r="A77" s="1">
        <v>60</v>
      </c>
      <c r="B77" s="1" t="s">
        <v>108</v>
      </c>
      <c r="C77" s="1">
        <v>801.99999928474426</v>
      </c>
      <c r="D77" s="1">
        <v>0</v>
      </c>
      <c r="E77">
        <f t="shared" si="87"/>
        <v>21.442011467022613</v>
      </c>
      <c r="F77">
        <f t="shared" si="88"/>
        <v>0.16742372432077834</v>
      </c>
      <c r="G77">
        <f t="shared" si="89"/>
        <v>175.52933030632329</v>
      </c>
      <c r="H77">
        <f t="shared" si="90"/>
        <v>3.8097653335950987</v>
      </c>
      <c r="I77">
        <f t="shared" si="91"/>
        <v>1.6106059817424048</v>
      </c>
      <c r="J77">
        <f t="shared" si="92"/>
        <v>21.041519165039063</v>
      </c>
      <c r="K77" s="1">
        <v>1.171950885</v>
      </c>
      <c r="L77">
        <f t="shared" si="93"/>
        <v>2.4800717915657908</v>
      </c>
      <c r="M77" s="1">
        <v>1</v>
      </c>
      <c r="N77">
        <f t="shared" si="94"/>
        <v>4.9601435831315817</v>
      </c>
      <c r="O77" s="1">
        <v>21.601877212524414</v>
      </c>
      <c r="P77" s="1">
        <v>21.041519165039063</v>
      </c>
      <c r="Q77" s="1">
        <v>22.116020202636719</v>
      </c>
      <c r="R77" s="1">
        <v>402.47122192382812</v>
      </c>
      <c r="S77" s="1">
        <v>397.08950805664062</v>
      </c>
      <c r="T77" s="1">
        <v>11.826699256896973</v>
      </c>
      <c r="U77" s="1">
        <v>12.708539962768555</v>
      </c>
      <c r="V77" s="1">
        <v>32.042613983154297</v>
      </c>
      <c r="W77" s="1">
        <v>34.431827545166016</v>
      </c>
      <c r="X77" s="1">
        <v>499.87667846679688</v>
      </c>
      <c r="Y77" s="1">
        <v>1500.7459716796875</v>
      </c>
      <c r="Z77" s="1">
        <v>235.86885070800781</v>
      </c>
      <c r="AA77" s="1">
        <v>70.16552734375</v>
      </c>
      <c r="AB77" s="1">
        <v>-3.7682480812072754</v>
      </c>
      <c r="AC77" s="1">
        <v>0.25292006134986877</v>
      </c>
      <c r="AD77" s="1">
        <v>0.66666668653488159</v>
      </c>
      <c r="AE77" s="1">
        <v>-0.21956524252891541</v>
      </c>
      <c r="AF77" s="1">
        <v>2.737391471862793</v>
      </c>
      <c r="AG77" s="1">
        <v>1</v>
      </c>
      <c r="AH77" s="1">
        <v>0</v>
      </c>
      <c r="AI77" s="1">
        <v>0.15999999642372131</v>
      </c>
      <c r="AJ77" s="1">
        <v>111115</v>
      </c>
      <c r="AK77">
        <f t="shared" si="95"/>
        <v>4.2653381200936318</v>
      </c>
      <c r="AL77">
        <f t="shared" si="96"/>
        <v>3.8097653335950987E-3</v>
      </c>
      <c r="AM77">
        <f t="shared" si="97"/>
        <v>294.19151916503904</v>
      </c>
      <c r="AN77">
        <f t="shared" si="98"/>
        <v>294.75187721252439</v>
      </c>
      <c r="AO77">
        <f t="shared" si="99"/>
        <v>240.11935010166417</v>
      </c>
      <c r="AP77">
        <f t="shared" si="100"/>
        <v>0.56537263825479112</v>
      </c>
      <c r="AQ77">
        <f t="shared" si="101"/>
        <v>2.5023073899991815</v>
      </c>
      <c r="AR77">
        <f t="shared" si="102"/>
        <v>35.662917172132886</v>
      </c>
      <c r="AS77">
        <f t="shared" si="103"/>
        <v>22.954377209364331</v>
      </c>
      <c r="AT77">
        <f t="shared" si="104"/>
        <v>21.321698188781738</v>
      </c>
      <c r="AU77">
        <f t="shared" si="105"/>
        <v>2.5457045211564862</v>
      </c>
      <c r="AV77">
        <f t="shared" si="106"/>
        <v>0.1619570572280421</v>
      </c>
      <c r="AW77">
        <f t="shared" si="107"/>
        <v>0.89170140825677668</v>
      </c>
      <c r="AX77">
        <f t="shared" si="108"/>
        <v>1.6540031128997095</v>
      </c>
      <c r="AY77">
        <f t="shared" si="109"/>
        <v>0.1017005104242822</v>
      </c>
      <c r="AZ77">
        <f t="shared" si="110"/>
        <v>12.316108025238453</v>
      </c>
      <c r="BA77">
        <f t="shared" si="111"/>
        <v>0.44203970828986466</v>
      </c>
      <c r="BB77">
        <f t="shared" si="112"/>
        <v>36.193582353212619</v>
      </c>
      <c r="BC77">
        <f t="shared" si="113"/>
        <v>391.25364564755182</v>
      </c>
      <c r="BD77">
        <f t="shared" si="114"/>
        <v>1.9835296526522432E-2</v>
      </c>
      <c r="BE77">
        <f>AVERAGE(E63:E77)</f>
        <v>16.27143492171351</v>
      </c>
      <c r="BF77">
        <f>AVERAGE(O63:O77)</f>
        <v>21.586224365234376</v>
      </c>
      <c r="BG77">
        <f>AVERAGE(P63:P77)</f>
        <v>21.007954533894857</v>
      </c>
      <c r="BH77" t="e">
        <f>AVERAGE(B63:B77)</f>
        <v>#DIV/0!</v>
      </c>
      <c r="BI77">
        <f t="shared" ref="BI77:DJ77" si="115">AVERAGE(C63:C77)</f>
        <v>797.13333272685611</v>
      </c>
      <c r="BJ77">
        <f t="shared" si="115"/>
        <v>0</v>
      </c>
      <c r="BK77">
        <f t="shared" si="115"/>
        <v>16.27143492171351</v>
      </c>
      <c r="BL77">
        <f t="shared" si="115"/>
        <v>0.16733221292563202</v>
      </c>
      <c r="BM77">
        <f t="shared" si="115"/>
        <v>223.77276080940118</v>
      </c>
      <c r="BN77">
        <f t="shared" si="115"/>
        <v>3.7925337596978066</v>
      </c>
      <c r="BO77">
        <f t="shared" si="115"/>
        <v>1.6042122974909006</v>
      </c>
      <c r="BP77">
        <f t="shared" si="115"/>
        <v>21.007954533894857</v>
      </c>
      <c r="BQ77">
        <f t="shared" si="115"/>
        <v>1.171950885</v>
      </c>
      <c r="BR77">
        <f t="shared" si="115"/>
        <v>2.4800717915657908</v>
      </c>
      <c r="BS77">
        <f t="shared" si="115"/>
        <v>1</v>
      </c>
      <c r="BT77">
        <f t="shared" si="115"/>
        <v>4.9601435831315817</v>
      </c>
      <c r="BU77">
        <f t="shared" si="115"/>
        <v>21.586224365234376</v>
      </c>
      <c r="BV77">
        <f t="shared" si="115"/>
        <v>21.007954533894857</v>
      </c>
      <c r="BW77">
        <f t="shared" si="115"/>
        <v>22.115504964192709</v>
      </c>
      <c r="BX77">
        <f t="shared" si="115"/>
        <v>399.59611612955729</v>
      </c>
      <c r="BY77">
        <f t="shared" si="115"/>
        <v>395.42977294921877</v>
      </c>
      <c r="BZ77">
        <f t="shared" si="115"/>
        <v>11.848336537679037</v>
      </c>
      <c r="CA77">
        <f t="shared" si="115"/>
        <v>12.726162656148274</v>
      </c>
      <c r="CB77">
        <f t="shared" si="115"/>
        <v>32.132111358642575</v>
      </c>
      <c r="CC77">
        <f t="shared" si="115"/>
        <v>34.512725830078125</v>
      </c>
      <c r="CD77">
        <f t="shared" si="115"/>
        <v>499.88282267252606</v>
      </c>
      <c r="CE77">
        <f t="shared" si="115"/>
        <v>1500.8278971354166</v>
      </c>
      <c r="CF77">
        <f t="shared" si="115"/>
        <v>245.12774047851562</v>
      </c>
      <c r="CG77">
        <f t="shared" si="115"/>
        <v>70.165735880533859</v>
      </c>
      <c r="CH77">
        <f t="shared" si="115"/>
        <v>-3.7682480812072754</v>
      </c>
      <c r="CI77">
        <f t="shared" si="115"/>
        <v>0.25292006134986877</v>
      </c>
      <c r="CJ77">
        <f t="shared" si="115"/>
        <v>0.66666668653488159</v>
      </c>
      <c r="CK77">
        <f t="shared" si="115"/>
        <v>-0.21956524252891541</v>
      </c>
      <c r="CL77">
        <f t="shared" si="115"/>
        <v>2.737391471862793</v>
      </c>
      <c r="CM77">
        <f t="shared" si="115"/>
        <v>1</v>
      </c>
      <c r="CN77">
        <f t="shared" si="115"/>
        <v>0</v>
      </c>
      <c r="CO77">
        <f t="shared" si="115"/>
        <v>0.15999999642372131</v>
      </c>
      <c r="CP77">
        <f t="shared" si="115"/>
        <v>111115</v>
      </c>
      <c r="CQ77">
        <f t="shared" si="115"/>
        <v>4.265390547254257</v>
      </c>
      <c r="CR77">
        <f t="shared" si="115"/>
        <v>3.792533759697808E-3</v>
      </c>
      <c r="CS77">
        <f t="shared" si="115"/>
        <v>294.15795453389484</v>
      </c>
      <c r="CT77">
        <f t="shared" si="115"/>
        <v>294.73622436523436</v>
      </c>
      <c r="CU77">
        <f t="shared" si="115"/>
        <v>240.13245817428785</v>
      </c>
      <c r="CV77">
        <f t="shared" si="115"/>
        <v>0.57238372419436001</v>
      </c>
      <c r="CW77">
        <f t="shared" si="115"/>
        <v>2.4971528734884583</v>
      </c>
      <c r="CX77">
        <f t="shared" si="115"/>
        <v>35.589349374676303</v>
      </c>
      <c r="CY77">
        <f t="shared" si="115"/>
        <v>22.863186718528027</v>
      </c>
      <c r="CZ77">
        <f t="shared" si="115"/>
        <v>21.297089449564616</v>
      </c>
      <c r="DA77">
        <f t="shared" si="115"/>
        <v>2.5418670383512016</v>
      </c>
      <c r="DB77">
        <f t="shared" si="115"/>
        <v>0.16187129690400268</v>
      </c>
      <c r="DC77">
        <f t="shared" si="115"/>
        <v>0.89294057599755772</v>
      </c>
      <c r="DD77">
        <f t="shared" si="115"/>
        <v>1.6489264623536444</v>
      </c>
      <c r="DE77">
        <f t="shared" si="115"/>
        <v>0.1016464147206573</v>
      </c>
      <c r="DF77">
        <f t="shared" si="115"/>
        <v>15.701176009076773</v>
      </c>
      <c r="DG77">
        <f t="shared" si="115"/>
        <v>0.56592531748371167</v>
      </c>
      <c r="DH77">
        <f t="shared" si="115"/>
        <v>36.316428597284926</v>
      </c>
      <c r="DI77">
        <f t="shared" si="115"/>
        <v>391.00118398275879</v>
      </c>
      <c r="DJ77">
        <f t="shared" si="115"/>
        <v>1.5113149888650883E-2</v>
      </c>
    </row>
    <row r="78" spans="1:114" x14ac:dyDescent="0.25">
      <c r="A78" s="1" t="s">
        <v>9</v>
      </c>
      <c r="B78" s="1" t="s">
        <v>109</v>
      </c>
    </row>
    <row r="79" spans="1:114" x14ac:dyDescent="0.25">
      <c r="A79" s="1" t="s">
        <v>9</v>
      </c>
      <c r="B79" s="1" t="s">
        <v>110</v>
      </c>
    </row>
    <row r="80" spans="1:114" x14ac:dyDescent="0.25">
      <c r="A80" s="1">
        <v>61</v>
      </c>
      <c r="B80" s="1" t="s">
        <v>111</v>
      </c>
      <c r="C80" s="1">
        <v>1017.4999987147748</v>
      </c>
      <c r="D80" s="1">
        <v>0</v>
      </c>
      <c r="E80">
        <f t="shared" ref="E80:E94" si="116">(R80-S80*(1000-T80)/(1000-U80))*AK80</f>
        <v>15.402057952701197</v>
      </c>
      <c r="F80">
        <f t="shared" ref="F80:F94" si="117">IF(AV80&lt;&gt;0,1/(1/AV80-1/N80),0)</f>
        <v>0.19067381488991725</v>
      </c>
      <c r="G80">
        <f t="shared" ref="G80:G94" si="118">((AY80-AL80/2)*S80-E80)/(AY80+AL80/2)</f>
        <v>246.33884331149855</v>
      </c>
      <c r="H80">
        <f t="shared" ref="H80:H94" si="119">AL80*1000</f>
        <v>5.2087818648443349</v>
      </c>
      <c r="I80">
        <f t="shared" ref="I80:I94" si="120">(AQ80-AW80)</f>
        <v>1.9308683309730086</v>
      </c>
      <c r="J80">
        <f t="shared" ref="J80:J94" si="121">(P80+AP80*D80)</f>
        <v>24.444904327392578</v>
      </c>
      <c r="K80" s="1">
        <v>1.171950885</v>
      </c>
      <c r="L80">
        <f t="shared" ref="L80:L94" si="122">(K80*AE80+AF80)</f>
        <v>2.4800717915657908</v>
      </c>
      <c r="M80" s="1">
        <v>1</v>
      </c>
      <c r="N80">
        <f t="shared" ref="N80:N94" si="123">L80*(M80+1)*(M80+1)/(M80*M80+1)</f>
        <v>4.9601435831315817</v>
      </c>
      <c r="O80" s="1">
        <v>26.016912460327148</v>
      </c>
      <c r="P80" s="1">
        <v>24.444904327392578</v>
      </c>
      <c r="Q80" s="1">
        <v>26.987890243530273</v>
      </c>
      <c r="R80" s="1">
        <v>398.38919067382812</v>
      </c>
      <c r="S80" s="1">
        <v>394.29754638671875</v>
      </c>
      <c r="T80" s="1">
        <v>15.116425514221191</v>
      </c>
      <c r="U80" s="1">
        <v>16.317438125610352</v>
      </c>
      <c r="V80" s="1">
        <v>31.406793594360352</v>
      </c>
      <c r="W80" s="1">
        <v>33.902088165283203</v>
      </c>
      <c r="X80" s="1">
        <v>499.98040771484375</v>
      </c>
      <c r="Y80" s="1">
        <v>1498.84619140625</v>
      </c>
      <c r="Z80" s="1">
        <v>108.32069396972656</v>
      </c>
      <c r="AA80" s="1">
        <v>70.175804138183594</v>
      </c>
      <c r="AB80" s="1">
        <v>-3.8069443702697754</v>
      </c>
      <c r="AC80" s="1">
        <v>0.21080389618873596</v>
      </c>
      <c r="AD80" s="1">
        <v>0.66666668653488159</v>
      </c>
      <c r="AE80" s="1">
        <v>-0.21956524252891541</v>
      </c>
      <c r="AF80" s="1">
        <v>2.737391471862793</v>
      </c>
      <c r="AG80" s="1">
        <v>1</v>
      </c>
      <c r="AH80" s="1">
        <v>0</v>
      </c>
      <c r="AI80" s="1">
        <v>0.15999999642372131</v>
      </c>
      <c r="AJ80" s="1">
        <v>111115</v>
      </c>
      <c r="AK80">
        <f t="shared" ref="AK80:AK94" si="124">X80*0.000001/(K80*0.0001)</f>
        <v>4.2662232190288734</v>
      </c>
      <c r="AL80">
        <f t="shared" ref="AL80:AL94" si="125">(U80-T80)/(1000-U80)*AK80</f>
        <v>5.208781864844335E-3</v>
      </c>
      <c r="AM80">
        <f t="shared" ref="AM80:AM94" si="126">(P80+273.15)</f>
        <v>297.59490432739256</v>
      </c>
      <c r="AN80">
        <f t="shared" ref="AN80:AN94" si="127">(O80+273.15)</f>
        <v>299.16691246032713</v>
      </c>
      <c r="AO80">
        <f t="shared" ref="AO80:AO94" si="128">(Y80*AG80+Z80*AH80)*AI80</f>
        <v>239.81538526470831</v>
      </c>
      <c r="AP80">
        <f t="shared" ref="AP80:AP94" si="129">((AO80+0.00000010773*(AN80^4-AM80^4))-AL80*44100)/(L80*51.4+0.00000043092*AM80^3)</f>
        <v>0.20242858639127861</v>
      </c>
      <c r="AQ80">
        <f t="shared" ref="AQ80:AQ94" si="130">0.61365*EXP(17.502*J80/(240.97+J80))</f>
        <v>3.0759576729127702</v>
      </c>
      <c r="AR80">
        <f t="shared" ref="AR80:AR94" si="131">AQ80*1000/AA80</f>
        <v>43.83216851859487</v>
      </c>
      <c r="AS80">
        <f t="shared" ref="AS80:AS94" si="132">(AR80-U80)</f>
        <v>27.514730392984518</v>
      </c>
      <c r="AT80">
        <f t="shared" ref="AT80:AT94" si="133">IF(D80,P80,(O80+P80)/2)</f>
        <v>25.230908393859863</v>
      </c>
      <c r="AU80">
        <f t="shared" ref="AU80:AU94" si="134">0.61365*EXP(17.502*AT80/(240.97+AT80))</f>
        <v>3.2237149702751733</v>
      </c>
      <c r="AV80">
        <f t="shared" ref="AV80:AV94" si="135">IF(AS80&lt;&gt;0,(1000-(AR80+U80)/2)/AS80*AL80,0)</f>
        <v>0.18361541990611535</v>
      </c>
      <c r="AW80">
        <f t="shared" ref="AW80:AW94" si="136">U80*AA80/1000</f>
        <v>1.1450893419397616</v>
      </c>
      <c r="AX80">
        <f t="shared" ref="AX80:AX94" si="137">(AU80-AW80)</f>
        <v>2.0786256283354119</v>
      </c>
      <c r="AY80">
        <f t="shared" ref="AY80:AY94" si="138">1/(1.6/F80+1.37/N80)</f>
        <v>0.11537358196720938</v>
      </c>
      <c r="AZ80">
        <f t="shared" ref="AZ80:AZ94" si="139">G80*AA80*0.001</f>
        <v>17.287026419854421</v>
      </c>
      <c r="BA80">
        <f t="shared" ref="BA80:BA94" si="140">G80/S80</f>
        <v>0.62475368048548441</v>
      </c>
      <c r="BB80">
        <f t="shared" ref="BB80:BB94" si="141">(1-AL80*AA80/AQ80/F80)*100</f>
        <v>37.676453695568433</v>
      </c>
      <c r="BC80">
        <f t="shared" ref="BC80:BC94" si="142">(S80-E80/(N80/1.35))</f>
        <v>390.10557535046519</v>
      </c>
      <c r="BD80">
        <f t="shared" ref="BD80:BD94" si="143">E80*BB80/100/BC80</f>
        <v>1.4875330165432259E-2</v>
      </c>
    </row>
    <row r="81" spans="1:114" x14ac:dyDescent="0.25">
      <c r="A81" s="1">
        <v>62</v>
      </c>
      <c r="B81" s="1" t="s">
        <v>112</v>
      </c>
      <c r="C81" s="1">
        <v>1017.4999987147748</v>
      </c>
      <c r="D81" s="1">
        <v>0</v>
      </c>
      <c r="E81">
        <f t="shared" si="116"/>
        <v>15.402057952701197</v>
      </c>
      <c r="F81">
        <f t="shared" si="117"/>
        <v>0.19067381488991725</v>
      </c>
      <c r="G81">
        <f t="shared" si="118"/>
        <v>246.33884331149855</v>
      </c>
      <c r="H81">
        <f t="shared" si="119"/>
        <v>5.2087818648443349</v>
      </c>
      <c r="I81">
        <f t="shared" si="120"/>
        <v>1.9308683309730086</v>
      </c>
      <c r="J81">
        <f t="shared" si="121"/>
        <v>24.444904327392578</v>
      </c>
      <c r="K81" s="1">
        <v>1.171950885</v>
      </c>
      <c r="L81">
        <f t="shared" si="122"/>
        <v>2.4800717915657908</v>
      </c>
      <c r="M81" s="1">
        <v>1</v>
      </c>
      <c r="N81">
        <f t="shared" si="123"/>
        <v>4.9601435831315817</v>
      </c>
      <c r="O81" s="1">
        <v>26.016912460327148</v>
      </c>
      <c r="P81" s="1">
        <v>24.444904327392578</v>
      </c>
      <c r="Q81" s="1">
        <v>26.987890243530273</v>
      </c>
      <c r="R81" s="1">
        <v>398.38919067382812</v>
      </c>
      <c r="S81" s="1">
        <v>394.29754638671875</v>
      </c>
      <c r="T81" s="1">
        <v>15.116425514221191</v>
      </c>
      <c r="U81" s="1">
        <v>16.317438125610352</v>
      </c>
      <c r="V81" s="1">
        <v>31.406793594360352</v>
      </c>
      <c r="W81" s="1">
        <v>33.902088165283203</v>
      </c>
      <c r="X81" s="1">
        <v>499.98040771484375</v>
      </c>
      <c r="Y81" s="1">
        <v>1498.84619140625</v>
      </c>
      <c r="Z81" s="1">
        <v>108.32069396972656</v>
      </c>
      <c r="AA81" s="1">
        <v>70.175804138183594</v>
      </c>
      <c r="AB81" s="1">
        <v>-3.8069443702697754</v>
      </c>
      <c r="AC81" s="1">
        <v>0.21080389618873596</v>
      </c>
      <c r="AD81" s="1">
        <v>0.66666668653488159</v>
      </c>
      <c r="AE81" s="1">
        <v>-0.21956524252891541</v>
      </c>
      <c r="AF81" s="1">
        <v>2.737391471862793</v>
      </c>
      <c r="AG81" s="1">
        <v>1</v>
      </c>
      <c r="AH81" s="1">
        <v>0</v>
      </c>
      <c r="AI81" s="1">
        <v>0.15999999642372131</v>
      </c>
      <c r="AJ81" s="1">
        <v>111115</v>
      </c>
      <c r="AK81">
        <f t="shared" si="124"/>
        <v>4.2662232190288734</v>
      </c>
      <c r="AL81">
        <f t="shared" si="125"/>
        <v>5.208781864844335E-3</v>
      </c>
      <c r="AM81">
        <f t="shared" si="126"/>
        <v>297.59490432739256</v>
      </c>
      <c r="AN81">
        <f t="shared" si="127"/>
        <v>299.16691246032713</v>
      </c>
      <c r="AO81">
        <f t="shared" si="128"/>
        <v>239.81538526470831</v>
      </c>
      <c r="AP81">
        <f t="shared" si="129"/>
        <v>0.20242858639127861</v>
      </c>
      <c r="AQ81">
        <f t="shared" si="130"/>
        <v>3.0759576729127702</v>
      </c>
      <c r="AR81">
        <f t="shared" si="131"/>
        <v>43.83216851859487</v>
      </c>
      <c r="AS81">
        <f t="shared" si="132"/>
        <v>27.514730392984518</v>
      </c>
      <c r="AT81">
        <f t="shared" si="133"/>
        <v>25.230908393859863</v>
      </c>
      <c r="AU81">
        <f t="shared" si="134"/>
        <v>3.2237149702751733</v>
      </c>
      <c r="AV81">
        <f t="shared" si="135"/>
        <v>0.18361541990611535</v>
      </c>
      <c r="AW81">
        <f t="shared" si="136"/>
        <v>1.1450893419397616</v>
      </c>
      <c r="AX81">
        <f t="shared" si="137"/>
        <v>2.0786256283354119</v>
      </c>
      <c r="AY81">
        <f t="shared" si="138"/>
        <v>0.11537358196720938</v>
      </c>
      <c r="AZ81">
        <f t="shared" si="139"/>
        <v>17.287026419854421</v>
      </c>
      <c r="BA81">
        <f t="shared" si="140"/>
        <v>0.62475368048548441</v>
      </c>
      <c r="BB81">
        <f t="shared" si="141"/>
        <v>37.676453695568433</v>
      </c>
      <c r="BC81">
        <f t="shared" si="142"/>
        <v>390.10557535046519</v>
      </c>
      <c r="BD81">
        <f t="shared" si="143"/>
        <v>1.4875330165432259E-2</v>
      </c>
    </row>
    <row r="82" spans="1:114" x14ac:dyDescent="0.25">
      <c r="A82" s="1">
        <v>63</v>
      </c>
      <c r="B82" s="1" t="s">
        <v>112</v>
      </c>
      <c r="C82" s="1">
        <v>1017.999998703599</v>
      </c>
      <c r="D82" s="1">
        <v>0</v>
      </c>
      <c r="E82">
        <f t="shared" si="116"/>
        <v>15.104807420998741</v>
      </c>
      <c r="F82">
        <f t="shared" si="117"/>
        <v>0.19077132497246305</v>
      </c>
      <c r="G82">
        <f t="shared" si="118"/>
        <v>248.82171655184467</v>
      </c>
      <c r="H82">
        <f t="shared" si="119"/>
        <v>5.2124532203912946</v>
      </c>
      <c r="I82">
        <f t="shared" si="120"/>
        <v>1.9312746404828713</v>
      </c>
      <c r="J82">
        <f t="shared" si="121"/>
        <v>24.446939468383789</v>
      </c>
      <c r="K82" s="1">
        <v>1.171950885</v>
      </c>
      <c r="L82">
        <f t="shared" si="122"/>
        <v>2.4800717915657908</v>
      </c>
      <c r="M82" s="1">
        <v>1</v>
      </c>
      <c r="N82">
        <f t="shared" si="123"/>
        <v>4.9601435831315817</v>
      </c>
      <c r="O82" s="1">
        <v>26.019590377807617</v>
      </c>
      <c r="P82" s="1">
        <v>24.446939468383789</v>
      </c>
      <c r="Q82" s="1">
        <v>26.987461090087891</v>
      </c>
      <c r="R82" s="1">
        <v>398.21826171875</v>
      </c>
      <c r="S82" s="1">
        <v>394.19601440429688</v>
      </c>
      <c r="T82" s="1">
        <v>15.115099906921387</v>
      </c>
      <c r="U82" s="1">
        <v>16.316978454589844</v>
      </c>
      <c r="V82" s="1">
        <v>31.399082183837891</v>
      </c>
      <c r="W82" s="1">
        <v>33.895782470703125</v>
      </c>
      <c r="X82" s="1">
        <v>499.97256469726562</v>
      </c>
      <c r="Y82" s="1">
        <v>1498.8355712890625</v>
      </c>
      <c r="Z82" s="1">
        <v>108.22587585449219</v>
      </c>
      <c r="AA82" s="1">
        <v>70.175849914550781</v>
      </c>
      <c r="AB82" s="1">
        <v>-3.8069443702697754</v>
      </c>
      <c r="AC82" s="1">
        <v>0.21080389618873596</v>
      </c>
      <c r="AD82" s="1">
        <v>0.66666668653488159</v>
      </c>
      <c r="AE82" s="1">
        <v>-0.21956524252891541</v>
      </c>
      <c r="AF82" s="1">
        <v>2.737391471862793</v>
      </c>
      <c r="AG82" s="1">
        <v>1</v>
      </c>
      <c r="AH82" s="1">
        <v>0</v>
      </c>
      <c r="AI82" s="1">
        <v>0.15999999642372131</v>
      </c>
      <c r="AJ82" s="1">
        <v>111115</v>
      </c>
      <c r="AK82">
        <f t="shared" si="124"/>
        <v>4.266156296279136</v>
      </c>
      <c r="AL82">
        <f t="shared" si="125"/>
        <v>5.2124532203912943E-3</v>
      </c>
      <c r="AM82">
        <f t="shared" si="126"/>
        <v>297.59693946838377</v>
      </c>
      <c r="AN82">
        <f t="shared" si="127"/>
        <v>299.16959037780759</v>
      </c>
      <c r="AO82">
        <f t="shared" si="128"/>
        <v>239.81368604599629</v>
      </c>
      <c r="AP82">
        <f t="shared" si="129"/>
        <v>0.20130588428547411</v>
      </c>
      <c r="AQ82">
        <f t="shared" si="130"/>
        <v>3.0763324715711269</v>
      </c>
      <c r="AR82">
        <f t="shared" si="131"/>
        <v>43.83748077603628</v>
      </c>
      <c r="AS82">
        <f t="shared" si="132"/>
        <v>27.520502321446436</v>
      </c>
      <c r="AT82">
        <f t="shared" si="133"/>
        <v>25.233264923095703</v>
      </c>
      <c r="AU82">
        <f t="shared" si="134"/>
        <v>3.2241671256206774</v>
      </c>
      <c r="AV82">
        <f t="shared" si="135"/>
        <v>0.18370584261038983</v>
      </c>
      <c r="AW82">
        <f t="shared" si="136"/>
        <v>1.1450578310882555</v>
      </c>
      <c r="AX82">
        <f t="shared" si="137"/>
        <v>2.0791092945324219</v>
      </c>
      <c r="AY82">
        <f t="shared" si="138"/>
        <v>0.11543070260793835</v>
      </c>
      <c r="AZ82">
        <f t="shared" si="139"/>
        <v>17.461275436223147</v>
      </c>
      <c r="BA82">
        <f t="shared" si="140"/>
        <v>0.63121317177156222</v>
      </c>
      <c r="BB82">
        <f t="shared" si="141"/>
        <v>37.671957724946914</v>
      </c>
      <c r="BC82">
        <f t="shared" si="142"/>
        <v>390.08494590868003</v>
      </c>
      <c r="BD82">
        <f t="shared" si="143"/>
        <v>1.4587275735078996E-2</v>
      </c>
    </row>
    <row r="83" spans="1:114" x14ac:dyDescent="0.25">
      <c r="A83" s="1">
        <v>64</v>
      </c>
      <c r="B83" s="1" t="s">
        <v>113</v>
      </c>
      <c r="C83" s="1">
        <v>1018.4999986924231</v>
      </c>
      <c r="D83" s="1">
        <v>0</v>
      </c>
      <c r="E83">
        <f t="shared" si="116"/>
        <v>14.967387544438022</v>
      </c>
      <c r="F83">
        <f t="shared" si="117"/>
        <v>0.19121557603419789</v>
      </c>
      <c r="G83">
        <f t="shared" si="118"/>
        <v>250.20821535484978</v>
      </c>
      <c r="H83">
        <f t="shared" si="119"/>
        <v>5.2259068977488417</v>
      </c>
      <c r="I83">
        <f t="shared" si="120"/>
        <v>1.9319173703869819</v>
      </c>
      <c r="J83">
        <f t="shared" si="121"/>
        <v>24.451322555541992</v>
      </c>
      <c r="K83" s="1">
        <v>1.171950885</v>
      </c>
      <c r="L83">
        <f t="shared" si="122"/>
        <v>2.4800717915657908</v>
      </c>
      <c r="M83" s="1">
        <v>1</v>
      </c>
      <c r="N83">
        <f t="shared" si="123"/>
        <v>4.9601435831315817</v>
      </c>
      <c r="O83" s="1">
        <v>26.021163940429688</v>
      </c>
      <c r="P83" s="1">
        <v>24.451322555541992</v>
      </c>
      <c r="Q83" s="1">
        <v>26.987619400024414</v>
      </c>
      <c r="R83" s="1">
        <v>398.12625122070312</v>
      </c>
      <c r="S83" s="1">
        <v>394.13504028320312</v>
      </c>
      <c r="T83" s="1">
        <v>15.114314079284668</v>
      </c>
      <c r="U83" s="1">
        <v>16.319293975830078</v>
      </c>
      <c r="V83" s="1">
        <v>31.394584655761719</v>
      </c>
      <c r="W83" s="1">
        <v>33.897502899169922</v>
      </c>
      <c r="X83" s="1">
        <v>499.97171020507812</v>
      </c>
      <c r="Y83" s="1">
        <v>1498.857421875</v>
      </c>
      <c r="Z83" s="1">
        <v>108.23538970947266</v>
      </c>
      <c r="AA83" s="1">
        <v>70.175979614257813</v>
      </c>
      <c r="AB83" s="1">
        <v>-3.8069443702697754</v>
      </c>
      <c r="AC83" s="1">
        <v>0.21080389618873596</v>
      </c>
      <c r="AD83" s="1">
        <v>0.66666668653488159</v>
      </c>
      <c r="AE83" s="1">
        <v>-0.21956524252891541</v>
      </c>
      <c r="AF83" s="1">
        <v>2.737391471862793</v>
      </c>
      <c r="AG83" s="1">
        <v>1</v>
      </c>
      <c r="AH83" s="1">
        <v>0</v>
      </c>
      <c r="AI83" s="1">
        <v>0.15999999642372131</v>
      </c>
      <c r="AJ83" s="1">
        <v>111115</v>
      </c>
      <c r="AK83">
        <f t="shared" si="124"/>
        <v>4.2661490050846123</v>
      </c>
      <c r="AL83">
        <f t="shared" si="125"/>
        <v>5.2259068977488421E-3</v>
      </c>
      <c r="AM83">
        <f t="shared" si="126"/>
        <v>297.60132255554197</v>
      </c>
      <c r="AN83">
        <f t="shared" si="127"/>
        <v>299.17116394042966</v>
      </c>
      <c r="AO83">
        <f t="shared" si="128"/>
        <v>239.81718213966815</v>
      </c>
      <c r="AP83">
        <f t="shared" si="129"/>
        <v>0.19682903558139481</v>
      </c>
      <c r="AQ83">
        <f t="shared" si="130"/>
        <v>3.0771398117539137</v>
      </c>
      <c r="AR83">
        <f t="shared" si="131"/>
        <v>43.848904264226675</v>
      </c>
      <c r="AS83">
        <f t="shared" si="132"/>
        <v>27.529610288396597</v>
      </c>
      <c r="AT83">
        <f t="shared" si="133"/>
        <v>25.23624324798584</v>
      </c>
      <c r="AU83">
        <f t="shared" si="134"/>
        <v>3.2247386663038942</v>
      </c>
      <c r="AV83">
        <f t="shared" si="135"/>
        <v>0.18411776060561666</v>
      </c>
      <c r="AW83">
        <f t="shared" si="136"/>
        <v>1.1452224413669319</v>
      </c>
      <c r="AX83">
        <f t="shared" si="137"/>
        <v>2.0795162249369623</v>
      </c>
      <c r="AY83">
        <f t="shared" si="138"/>
        <v>0.11569091783137242</v>
      </c>
      <c r="AZ83">
        <f t="shared" si="139"/>
        <v>17.558606620061767</v>
      </c>
      <c r="BA83">
        <f t="shared" si="140"/>
        <v>0.63482864952850759</v>
      </c>
      <c r="BB83">
        <f t="shared" si="141"/>
        <v>37.672507252358614</v>
      </c>
      <c r="BC83">
        <f t="shared" si="142"/>
        <v>390.06137329224993</v>
      </c>
      <c r="BD83">
        <f t="shared" si="143"/>
        <v>1.4455648634407006E-2</v>
      </c>
    </row>
    <row r="84" spans="1:114" x14ac:dyDescent="0.25">
      <c r="A84" s="1">
        <v>65</v>
      </c>
      <c r="B84" s="1" t="s">
        <v>113</v>
      </c>
      <c r="C84" s="1">
        <v>1018.9999986812472</v>
      </c>
      <c r="D84" s="1">
        <v>0</v>
      </c>
      <c r="E84">
        <f t="shared" si="116"/>
        <v>14.997147653873247</v>
      </c>
      <c r="F84">
        <f t="shared" si="117"/>
        <v>0.19157297465955839</v>
      </c>
      <c r="G84">
        <f t="shared" si="118"/>
        <v>250.09507087972221</v>
      </c>
      <c r="H84">
        <f t="shared" si="119"/>
        <v>5.2356577406783709</v>
      </c>
      <c r="I84">
        <f t="shared" si="120"/>
        <v>1.9320330363960325</v>
      </c>
      <c r="J84">
        <f t="shared" si="121"/>
        <v>24.452304840087891</v>
      </c>
      <c r="K84" s="1">
        <v>1.171950885</v>
      </c>
      <c r="L84">
        <f t="shared" si="122"/>
        <v>2.4800717915657908</v>
      </c>
      <c r="M84" s="1">
        <v>1</v>
      </c>
      <c r="N84">
        <f t="shared" si="123"/>
        <v>4.9601435831315817</v>
      </c>
      <c r="O84" s="1">
        <v>26.023080825805664</v>
      </c>
      <c r="P84" s="1">
        <v>24.452304840087891</v>
      </c>
      <c r="Q84" s="1">
        <v>26.987916946411133</v>
      </c>
      <c r="R84" s="1">
        <v>398.04049682617188</v>
      </c>
      <c r="S84" s="1">
        <v>394.04116821289062</v>
      </c>
      <c r="T84" s="1">
        <v>15.112960815429688</v>
      </c>
      <c r="U84" s="1">
        <v>16.320295333862305</v>
      </c>
      <c r="V84" s="1">
        <v>31.388078689575195</v>
      </c>
      <c r="W84" s="1">
        <v>33.895587921142578</v>
      </c>
      <c r="X84" s="1">
        <v>499.92718505859375</v>
      </c>
      <c r="Y84" s="1">
        <v>1498.94091796875</v>
      </c>
      <c r="Z84" s="1">
        <v>108.23646545410156</v>
      </c>
      <c r="AA84" s="1">
        <v>70.175674438476562</v>
      </c>
      <c r="AB84" s="1">
        <v>-3.8069443702697754</v>
      </c>
      <c r="AC84" s="1">
        <v>0.21080389618873596</v>
      </c>
      <c r="AD84" s="1">
        <v>0.66666668653488159</v>
      </c>
      <c r="AE84" s="1">
        <v>-0.21956524252891541</v>
      </c>
      <c r="AF84" s="1">
        <v>2.737391471862793</v>
      </c>
      <c r="AG84" s="1">
        <v>1</v>
      </c>
      <c r="AH84" s="1">
        <v>0</v>
      </c>
      <c r="AI84" s="1">
        <v>0.15999999642372131</v>
      </c>
      <c r="AJ84" s="1">
        <v>111115</v>
      </c>
      <c r="AK84">
        <f t="shared" si="124"/>
        <v>4.2657690817699558</v>
      </c>
      <c r="AL84">
        <f t="shared" si="125"/>
        <v>5.2356577406783705E-3</v>
      </c>
      <c r="AM84">
        <f t="shared" si="126"/>
        <v>297.60230484008787</v>
      </c>
      <c r="AN84">
        <f t="shared" si="127"/>
        <v>299.17308082580564</v>
      </c>
      <c r="AO84">
        <f t="shared" si="128"/>
        <v>239.83054151436954</v>
      </c>
      <c r="AP84">
        <f t="shared" si="129"/>
        <v>0.1939067408768812</v>
      </c>
      <c r="AQ84">
        <f t="shared" si="130"/>
        <v>3.0773207684849417</v>
      </c>
      <c r="AR84">
        <f t="shared" si="131"/>
        <v>43.851673576473388</v>
      </c>
      <c r="AS84">
        <f t="shared" si="132"/>
        <v>27.531378242611083</v>
      </c>
      <c r="AT84">
        <f t="shared" si="133"/>
        <v>25.237692832946777</v>
      </c>
      <c r="AU84">
        <f t="shared" si="134"/>
        <v>3.2250168737515854</v>
      </c>
      <c r="AV84">
        <f t="shared" si="135"/>
        <v>0.18444909581098146</v>
      </c>
      <c r="AW84">
        <f t="shared" si="136"/>
        <v>1.1452877320889092</v>
      </c>
      <c r="AX84">
        <f t="shared" si="137"/>
        <v>2.0797291416626762</v>
      </c>
      <c r="AY84">
        <f t="shared" si="138"/>
        <v>0.11590023214305906</v>
      </c>
      <c r="AZ84">
        <f t="shared" si="139"/>
        <v>17.55059027272311</v>
      </c>
      <c r="BA84">
        <f t="shared" si="140"/>
        <v>0.63469274546613386</v>
      </c>
      <c r="BB84">
        <f t="shared" si="141"/>
        <v>37.676643729869596</v>
      </c>
      <c r="BC84">
        <f t="shared" si="142"/>
        <v>389.95940142662624</v>
      </c>
      <c r="BD84">
        <f t="shared" si="143"/>
        <v>1.4489769628635275E-2</v>
      </c>
    </row>
    <row r="85" spans="1:114" x14ac:dyDescent="0.25">
      <c r="A85" s="1">
        <v>66</v>
      </c>
      <c r="B85" s="1" t="s">
        <v>114</v>
      </c>
      <c r="C85" s="1">
        <v>1019.4999986700714</v>
      </c>
      <c r="D85" s="1">
        <v>0</v>
      </c>
      <c r="E85">
        <f t="shared" si="116"/>
        <v>15.142036349938065</v>
      </c>
      <c r="F85">
        <f t="shared" si="117"/>
        <v>0.1917109640654498</v>
      </c>
      <c r="G85">
        <f t="shared" si="118"/>
        <v>248.91292574861481</v>
      </c>
      <c r="H85">
        <f t="shared" si="119"/>
        <v>5.2409452998867021</v>
      </c>
      <c r="I85">
        <f t="shared" si="120"/>
        <v>1.9326200748799021</v>
      </c>
      <c r="J85">
        <f t="shared" si="121"/>
        <v>24.455976486206055</v>
      </c>
      <c r="K85" s="1">
        <v>1.171950885</v>
      </c>
      <c r="L85">
        <f t="shared" si="122"/>
        <v>2.4800717915657908</v>
      </c>
      <c r="M85" s="1">
        <v>1</v>
      </c>
      <c r="N85">
        <f t="shared" si="123"/>
        <v>4.9601435831315817</v>
      </c>
      <c r="O85" s="1">
        <v>26.025241851806641</v>
      </c>
      <c r="P85" s="1">
        <v>24.455976486206055</v>
      </c>
      <c r="Q85" s="1">
        <v>26.987871170043945</v>
      </c>
      <c r="R85" s="1">
        <v>398.02859497070312</v>
      </c>
      <c r="S85" s="1">
        <v>393.99490356445312</v>
      </c>
      <c r="T85" s="1">
        <v>15.113134384155273</v>
      </c>
      <c r="U85" s="1">
        <v>16.321676254272461</v>
      </c>
      <c r="V85" s="1">
        <v>31.384222030639648</v>
      </c>
      <c r="W85" s="1">
        <v>33.893901824951172</v>
      </c>
      <c r="X85" s="1">
        <v>499.93142700195312</v>
      </c>
      <c r="Y85" s="1">
        <v>1499.0128173828125</v>
      </c>
      <c r="Z85" s="1">
        <v>108.14333343505859</v>
      </c>
      <c r="AA85" s="1">
        <v>70.175216674804688</v>
      </c>
      <c r="AB85" s="1">
        <v>-3.8069443702697754</v>
      </c>
      <c r="AC85" s="1">
        <v>0.21080389618873596</v>
      </c>
      <c r="AD85" s="1">
        <v>0.66666668653488159</v>
      </c>
      <c r="AE85" s="1">
        <v>-0.21956524252891541</v>
      </c>
      <c r="AF85" s="1">
        <v>2.737391471862793</v>
      </c>
      <c r="AG85" s="1">
        <v>1</v>
      </c>
      <c r="AH85" s="1">
        <v>0</v>
      </c>
      <c r="AI85" s="1">
        <v>0.15999999642372131</v>
      </c>
      <c r="AJ85" s="1">
        <v>111115</v>
      </c>
      <c r="AK85">
        <f t="shared" si="124"/>
        <v>4.2658052773427713</v>
      </c>
      <c r="AL85">
        <f t="shared" si="125"/>
        <v>5.2409452998867017E-3</v>
      </c>
      <c r="AM85">
        <f t="shared" si="126"/>
        <v>297.60597648620603</v>
      </c>
      <c r="AN85">
        <f t="shared" si="127"/>
        <v>299.17524185180662</v>
      </c>
      <c r="AO85">
        <f t="shared" si="128"/>
        <v>239.84204542036241</v>
      </c>
      <c r="AP85">
        <f t="shared" si="129"/>
        <v>0.19218867342096324</v>
      </c>
      <c r="AQ85">
        <f t="shared" si="130"/>
        <v>3.0779972425194866</v>
      </c>
      <c r="AR85">
        <f t="shared" si="131"/>
        <v>43.861599413124338</v>
      </c>
      <c r="AS85">
        <f t="shared" si="132"/>
        <v>27.539923158851877</v>
      </c>
      <c r="AT85">
        <f t="shared" si="133"/>
        <v>25.240609169006348</v>
      </c>
      <c r="AU85">
        <f t="shared" si="134"/>
        <v>3.2255766467471219</v>
      </c>
      <c r="AV85">
        <f t="shared" si="135"/>
        <v>0.18457700999003818</v>
      </c>
      <c r="AW85">
        <f t="shared" si="136"/>
        <v>1.1453771676395845</v>
      </c>
      <c r="AX85">
        <f t="shared" si="137"/>
        <v>2.0801994791075371</v>
      </c>
      <c r="AY85">
        <f t="shared" si="138"/>
        <v>0.11598104041872567</v>
      </c>
      <c r="AZ85">
        <f t="shared" si="139"/>
        <v>17.467518497568612</v>
      </c>
      <c r="BA85">
        <f t="shared" si="140"/>
        <v>0.63176686677089333</v>
      </c>
      <c r="BB85">
        <f t="shared" si="141"/>
        <v>37.6727146609255</v>
      </c>
      <c r="BC85">
        <f t="shared" si="142"/>
        <v>389.87370248835231</v>
      </c>
      <c r="BD85">
        <f t="shared" si="143"/>
        <v>1.4631446315967436E-2</v>
      </c>
    </row>
    <row r="86" spans="1:114" x14ac:dyDescent="0.25">
      <c r="A86" s="1">
        <v>67</v>
      </c>
      <c r="B86" s="1" t="s">
        <v>114</v>
      </c>
      <c r="C86" s="1">
        <v>1019.9999986588955</v>
      </c>
      <c r="D86" s="1">
        <v>0</v>
      </c>
      <c r="E86">
        <f t="shared" si="116"/>
        <v>15.724228524997066</v>
      </c>
      <c r="F86">
        <f t="shared" si="117"/>
        <v>0.19179406878843322</v>
      </c>
      <c r="G86">
        <f t="shared" si="118"/>
        <v>244.02024571913776</v>
      </c>
      <c r="H86">
        <f t="shared" si="119"/>
        <v>5.2456444123494341</v>
      </c>
      <c r="I86">
        <f t="shared" si="120"/>
        <v>1.9335364288853369</v>
      </c>
      <c r="J86">
        <f t="shared" si="121"/>
        <v>24.461021423339844</v>
      </c>
      <c r="K86" s="1">
        <v>1.171950885</v>
      </c>
      <c r="L86">
        <f t="shared" si="122"/>
        <v>2.4800717915657908</v>
      </c>
      <c r="M86" s="1">
        <v>1</v>
      </c>
      <c r="N86">
        <f t="shared" si="123"/>
        <v>4.9601435831315817</v>
      </c>
      <c r="O86" s="1">
        <v>26.026739120483398</v>
      </c>
      <c r="P86" s="1">
        <v>24.461021423339844</v>
      </c>
      <c r="Q86" s="1">
        <v>26.988065719604492</v>
      </c>
      <c r="R86" s="1">
        <v>398.1317138671875</v>
      </c>
      <c r="S86" s="1">
        <v>393.96063232421875</v>
      </c>
      <c r="T86" s="1">
        <v>15.112058639526367</v>
      </c>
      <c r="U86" s="1">
        <v>16.321834564208984</v>
      </c>
      <c r="V86" s="1">
        <v>31.379268646240234</v>
      </c>
      <c r="W86" s="1">
        <v>33.891292572021484</v>
      </c>
      <c r="X86" s="1">
        <v>499.86917114257812</v>
      </c>
      <c r="Y86" s="1">
        <v>1499.0447998046875</v>
      </c>
      <c r="Z86" s="1">
        <v>108.10306549072266</v>
      </c>
      <c r="AA86" s="1">
        <v>70.17535400390625</v>
      </c>
      <c r="AB86" s="1">
        <v>-3.8069443702697754</v>
      </c>
      <c r="AC86" s="1">
        <v>0.21080389618873596</v>
      </c>
      <c r="AD86" s="1">
        <v>0.66666668653488159</v>
      </c>
      <c r="AE86" s="1">
        <v>-0.21956524252891541</v>
      </c>
      <c r="AF86" s="1">
        <v>2.737391471862793</v>
      </c>
      <c r="AG86" s="1">
        <v>1</v>
      </c>
      <c r="AH86" s="1">
        <v>0</v>
      </c>
      <c r="AI86" s="1">
        <v>0.15999999642372131</v>
      </c>
      <c r="AJ86" s="1">
        <v>111115</v>
      </c>
      <c r="AK86">
        <f t="shared" si="124"/>
        <v>4.2652740617417431</v>
      </c>
      <c r="AL86">
        <f t="shared" si="125"/>
        <v>5.2456444123494339E-3</v>
      </c>
      <c r="AM86">
        <f t="shared" si="126"/>
        <v>297.61102142333982</v>
      </c>
      <c r="AN86">
        <f t="shared" si="127"/>
        <v>299.17673912048338</v>
      </c>
      <c r="AO86">
        <f t="shared" si="128"/>
        <v>239.84716260774803</v>
      </c>
      <c r="AP86">
        <f t="shared" si="129"/>
        <v>0.19044378060064376</v>
      </c>
      <c r="AQ86">
        <f t="shared" si="130"/>
        <v>3.0789269474218952</v>
      </c>
      <c r="AR86">
        <f t="shared" si="131"/>
        <v>43.874761889345223</v>
      </c>
      <c r="AS86">
        <f t="shared" si="132"/>
        <v>27.552927325136238</v>
      </c>
      <c r="AT86">
        <f t="shared" si="133"/>
        <v>25.243880271911621</v>
      </c>
      <c r="AU86">
        <f t="shared" si="134"/>
        <v>3.2262046160968008</v>
      </c>
      <c r="AV86">
        <f t="shared" si="135"/>
        <v>0.18465404355759343</v>
      </c>
      <c r="AW86">
        <f t="shared" si="136"/>
        <v>1.1453905185365583</v>
      </c>
      <c r="AX86">
        <f t="shared" si="137"/>
        <v>2.0808140975602427</v>
      </c>
      <c r="AY86">
        <f t="shared" si="138"/>
        <v>0.11602970575810476</v>
      </c>
      <c r="AZ86">
        <f t="shared" si="139"/>
        <v>17.124207127460682</v>
      </c>
      <c r="BA86">
        <f t="shared" si="140"/>
        <v>0.61940261462042689</v>
      </c>
      <c r="BB86">
        <f t="shared" si="141"/>
        <v>37.662568705818124</v>
      </c>
      <c r="BC86">
        <f t="shared" si="142"/>
        <v>389.68097627133005</v>
      </c>
      <c r="BD86">
        <f t="shared" si="143"/>
        <v>1.5197427465803085E-2</v>
      </c>
    </row>
    <row r="87" spans="1:114" x14ac:dyDescent="0.25">
      <c r="A87" s="1">
        <v>68</v>
      </c>
      <c r="B87" s="1" t="s">
        <v>115</v>
      </c>
      <c r="C87" s="1">
        <v>1020.4999986477196</v>
      </c>
      <c r="D87" s="1">
        <v>0</v>
      </c>
      <c r="E87">
        <f t="shared" si="116"/>
        <v>16.428095721620341</v>
      </c>
      <c r="F87">
        <f t="shared" si="117"/>
        <v>0.19187478813513603</v>
      </c>
      <c r="G87">
        <f t="shared" si="118"/>
        <v>238.09081200989075</v>
      </c>
      <c r="H87">
        <f t="shared" si="119"/>
        <v>5.24986346387794</v>
      </c>
      <c r="I87">
        <f t="shared" si="120"/>
        <v>1.9342766614202578</v>
      </c>
      <c r="J87">
        <f t="shared" si="121"/>
        <v>24.465290069580078</v>
      </c>
      <c r="K87" s="1">
        <v>1.171950885</v>
      </c>
      <c r="L87">
        <f t="shared" si="122"/>
        <v>2.4800717915657908</v>
      </c>
      <c r="M87" s="1">
        <v>1</v>
      </c>
      <c r="N87">
        <f t="shared" si="123"/>
        <v>4.9601435831315817</v>
      </c>
      <c r="O87" s="1">
        <v>26.028276443481445</v>
      </c>
      <c r="P87" s="1">
        <v>24.465290069580078</v>
      </c>
      <c r="Q87" s="1">
        <v>26.988435745239258</v>
      </c>
      <c r="R87" s="1">
        <v>398.24691772460937</v>
      </c>
      <c r="S87" s="1">
        <v>393.91030883789062</v>
      </c>
      <c r="T87" s="1">
        <v>15.111859321594238</v>
      </c>
      <c r="U87" s="1">
        <v>16.322656631469727</v>
      </c>
      <c r="V87" s="1">
        <v>31.375696182250977</v>
      </c>
      <c r="W87" s="1">
        <v>33.889591217041016</v>
      </c>
      <c r="X87" s="1">
        <v>499.84878540039062</v>
      </c>
      <c r="Y87" s="1">
        <v>1499.107666015625</v>
      </c>
      <c r="Z87" s="1">
        <v>107.96648406982422</v>
      </c>
      <c r="AA87" s="1">
        <v>70.174674987792969</v>
      </c>
      <c r="AB87" s="1">
        <v>-3.8069443702697754</v>
      </c>
      <c r="AC87" s="1">
        <v>0.21080389618873596</v>
      </c>
      <c r="AD87" s="1">
        <v>0.66666668653488159</v>
      </c>
      <c r="AE87" s="1">
        <v>-0.21956524252891541</v>
      </c>
      <c r="AF87" s="1">
        <v>2.737391471862793</v>
      </c>
      <c r="AG87" s="1">
        <v>1</v>
      </c>
      <c r="AH87" s="1">
        <v>0</v>
      </c>
      <c r="AI87" s="1">
        <v>0.15999999642372131</v>
      </c>
      <c r="AJ87" s="1">
        <v>111115</v>
      </c>
      <c r="AK87">
        <f t="shared" si="124"/>
        <v>4.2651001146723866</v>
      </c>
      <c r="AL87">
        <f t="shared" si="125"/>
        <v>5.24986346387794E-3</v>
      </c>
      <c r="AM87">
        <f t="shared" si="126"/>
        <v>297.61529006958006</v>
      </c>
      <c r="AN87">
        <f t="shared" si="127"/>
        <v>299.17827644348142</v>
      </c>
      <c r="AO87">
        <f t="shared" si="128"/>
        <v>239.85722120127321</v>
      </c>
      <c r="AP87">
        <f t="shared" si="129"/>
        <v>0.18895392963676111</v>
      </c>
      <c r="AQ87">
        <f t="shared" si="130"/>
        <v>3.0797137854709895</v>
      </c>
      <c r="AR87">
        <f t="shared" si="131"/>
        <v>43.88639898947465</v>
      </c>
      <c r="AS87">
        <f t="shared" si="132"/>
        <v>27.563742358004923</v>
      </c>
      <c r="AT87">
        <f t="shared" si="133"/>
        <v>25.246783256530762</v>
      </c>
      <c r="AU87">
        <f t="shared" si="134"/>
        <v>3.226762005472962</v>
      </c>
      <c r="AV87">
        <f t="shared" si="135"/>
        <v>0.18472886363159988</v>
      </c>
      <c r="AW87">
        <f t="shared" si="136"/>
        <v>1.1454371240507317</v>
      </c>
      <c r="AX87">
        <f t="shared" si="137"/>
        <v>2.0813248814222303</v>
      </c>
      <c r="AY87">
        <f t="shared" si="138"/>
        <v>0.11607697294979671</v>
      </c>
      <c r="AZ87">
        <f t="shared" si="139"/>
        <v>16.707945350373798</v>
      </c>
      <c r="BA87">
        <f t="shared" si="140"/>
        <v>0.60442899479402645</v>
      </c>
      <c r="BB87">
        <f t="shared" si="141"/>
        <v>37.655212616207244</v>
      </c>
      <c r="BC87">
        <f t="shared" si="142"/>
        <v>389.43908157350052</v>
      </c>
      <c r="BD87">
        <f t="shared" si="143"/>
        <v>1.5884472477122633E-2</v>
      </c>
    </row>
    <row r="88" spans="1:114" x14ac:dyDescent="0.25">
      <c r="A88" s="1">
        <v>69</v>
      </c>
      <c r="B88" s="1" t="s">
        <v>115</v>
      </c>
      <c r="C88" s="1">
        <v>1020.9999986365438</v>
      </c>
      <c r="D88" s="1">
        <v>0</v>
      </c>
      <c r="E88">
        <f t="shared" si="116"/>
        <v>16.958780807297146</v>
      </c>
      <c r="F88">
        <f t="shared" si="117"/>
        <v>0.19203081617540713</v>
      </c>
      <c r="G88">
        <f t="shared" si="118"/>
        <v>233.74700768282287</v>
      </c>
      <c r="H88">
        <f t="shared" si="119"/>
        <v>5.2548170468531517</v>
      </c>
      <c r="I88">
        <f t="shared" si="120"/>
        <v>1.9345719706211533</v>
      </c>
      <c r="J88">
        <f t="shared" si="121"/>
        <v>24.467309951782227</v>
      </c>
      <c r="K88" s="1">
        <v>1.171950885</v>
      </c>
      <c r="L88">
        <f t="shared" si="122"/>
        <v>2.4800717915657908</v>
      </c>
      <c r="M88" s="1">
        <v>1</v>
      </c>
      <c r="N88">
        <f t="shared" si="123"/>
        <v>4.9601435831315817</v>
      </c>
      <c r="O88" s="1">
        <v>26.029314041137695</v>
      </c>
      <c r="P88" s="1">
        <v>24.467309951782227</v>
      </c>
      <c r="Q88" s="1">
        <v>26.988149642944336</v>
      </c>
      <c r="R88" s="1">
        <v>398.38931274414062</v>
      </c>
      <c r="S88" s="1">
        <v>393.92782592773437</v>
      </c>
      <c r="T88" s="1">
        <v>15.111896514892578</v>
      </c>
      <c r="U88" s="1">
        <v>16.323827743530273</v>
      </c>
      <c r="V88" s="1">
        <v>31.37370491027832</v>
      </c>
      <c r="W88" s="1">
        <v>33.889785766601563</v>
      </c>
      <c r="X88" s="1">
        <v>499.85171508789062</v>
      </c>
      <c r="Y88" s="1">
        <v>1499.116455078125</v>
      </c>
      <c r="Z88" s="1">
        <v>107.83373260498047</v>
      </c>
      <c r="AA88" s="1">
        <v>70.174362182617188</v>
      </c>
      <c r="AB88" s="1">
        <v>-3.8069443702697754</v>
      </c>
      <c r="AC88" s="1">
        <v>0.21080389618873596</v>
      </c>
      <c r="AD88" s="1">
        <v>0.66666668653488159</v>
      </c>
      <c r="AE88" s="1">
        <v>-0.21956524252891541</v>
      </c>
      <c r="AF88" s="1">
        <v>2.737391471862793</v>
      </c>
      <c r="AG88" s="1">
        <v>1</v>
      </c>
      <c r="AH88" s="1">
        <v>0</v>
      </c>
      <c r="AI88" s="1">
        <v>0.15999999642372131</v>
      </c>
      <c r="AJ88" s="1">
        <v>111115</v>
      </c>
      <c r="AK88">
        <f t="shared" si="124"/>
        <v>4.265125113053613</v>
      </c>
      <c r="AL88">
        <f t="shared" si="125"/>
        <v>5.2548170468531517E-3</v>
      </c>
      <c r="AM88">
        <f t="shared" si="126"/>
        <v>297.6173099517822</v>
      </c>
      <c r="AN88">
        <f t="shared" si="127"/>
        <v>299.17931404113767</v>
      </c>
      <c r="AO88">
        <f t="shared" si="128"/>
        <v>239.85862745124177</v>
      </c>
      <c r="AP88">
        <f t="shared" si="129"/>
        <v>0.18731124968463408</v>
      </c>
      <c r="AQ88">
        <f t="shared" si="130"/>
        <v>3.0800861709023013</v>
      </c>
      <c r="AR88">
        <f t="shared" si="131"/>
        <v>43.891901188740206</v>
      </c>
      <c r="AS88">
        <f t="shared" si="132"/>
        <v>27.568073445209933</v>
      </c>
      <c r="AT88">
        <f t="shared" si="133"/>
        <v>25.248311996459961</v>
      </c>
      <c r="AU88">
        <f t="shared" si="134"/>
        <v>3.2270555659593194</v>
      </c>
      <c r="AV88">
        <f t="shared" si="135"/>
        <v>0.18487348191165373</v>
      </c>
      <c r="AW88">
        <f t="shared" si="136"/>
        <v>1.145514200281148</v>
      </c>
      <c r="AX88">
        <f t="shared" si="137"/>
        <v>2.0815413656781714</v>
      </c>
      <c r="AY88">
        <f t="shared" si="138"/>
        <v>0.1161683353784279</v>
      </c>
      <c r="AZ88">
        <f t="shared" si="139"/>
        <v>16.403047176237415</v>
      </c>
      <c r="BA88">
        <f t="shared" si="140"/>
        <v>0.59337521316837238</v>
      </c>
      <c r="BB88">
        <f t="shared" si="141"/>
        <v>37.65490665506249</v>
      </c>
      <c r="BC88">
        <f t="shared" si="142"/>
        <v>389.31216234740776</v>
      </c>
      <c r="BD88">
        <f t="shared" si="143"/>
        <v>1.6402809109071527E-2</v>
      </c>
    </row>
    <row r="89" spans="1:114" x14ac:dyDescent="0.25">
      <c r="A89" s="1">
        <v>70</v>
      </c>
      <c r="B89" s="1" t="s">
        <v>116</v>
      </c>
      <c r="C89" s="1">
        <v>1021.4999986253679</v>
      </c>
      <c r="D89" s="1">
        <v>0</v>
      </c>
      <c r="E89">
        <f t="shared" si="116"/>
        <v>17.422182973749297</v>
      </c>
      <c r="F89">
        <f t="shared" si="117"/>
        <v>0.19239989257197676</v>
      </c>
      <c r="G89">
        <f t="shared" si="118"/>
        <v>230.16336738039726</v>
      </c>
      <c r="H89">
        <f t="shared" si="119"/>
        <v>5.2661824457041044</v>
      </c>
      <c r="I89">
        <f t="shared" si="120"/>
        <v>1.9351715619916265</v>
      </c>
      <c r="J89">
        <f t="shared" si="121"/>
        <v>24.471382141113281</v>
      </c>
      <c r="K89" s="1">
        <v>1.171950885</v>
      </c>
      <c r="L89">
        <f t="shared" si="122"/>
        <v>2.4800717915657908</v>
      </c>
      <c r="M89" s="1">
        <v>1</v>
      </c>
      <c r="N89">
        <f t="shared" si="123"/>
        <v>4.9601435831315817</v>
      </c>
      <c r="O89" s="1">
        <v>26.031135559082031</v>
      </c>
      <c r="P89" s="1">
        <v>24.471382141113281</v>
      </c>
      <c r="Q89" s="1">
        <v>26.988330841064453</v>
      </c>
      <c r="R89" s="1">
        <v>398.55032348632812</v>
      </c>
      <c r="S89" s="1">
        <v>393.97915649414062</v>
      </c>
      <c r="T89" s="1">
        <v>15.111384391784668</v>
      </c>
      <c r="U89" s="1">
        <v>16.325912475585938</v>
      </c>
      <c r="V89" s="1">
        <v>31.369401931762695</v>
      </c>
      <c r="W89" s="1">
        <v>33.890613555908203</v>
      </c>
      <c r="X89" s="1">
        <v>499.86068725585937</v>
      </c>
      <c r="Y89" s="1">
        <v>1499.051025390625</v>
      </c>
      <c r="Z89" s="1">
        <v>107.75128173828125</v>
      </c>
      <c r="AA89" s="1">
        <v>70.174667358398438</v>
      </c>
      <c r="AB89" s="1">
        <v>-3.8069443702697754</v>
      </c>
      <c r="AC89" s="1">
        <v>0.21080389618873596</v>
      </c>
      <c r="AD89" s="1">
        <v>0.66666668653488159</v>
      </c>
      <c r="AE89" s="1">
        <v>-0.21956524252891541</v>
      </c>
      <c r="AF89" s="1">
        <v>2.737391471862793</v>
      </c>
      <c r="AG89" s="1">
        <v>1</v>
      </c>
      <c r="AH89" s="1">
        <v>0</v>
      </c>
      <c r="AI89" s="1">
        <v>0.15999999642372131</v>
      </c>
      <c r="AJ89" s="1">
        <v>111115</v>
      </c>
      <c r="AK89">
        <f t="shared" si="124"/>
        <v>4.265201670596114</v>
      </c>
      <c r="AL89">
        <f t="shared" si="125"/>
        <v>5.2661824457041042E-3</v>
      </c>
      <c r="AM89">
        <f t="shared" si="126"/>
        <v>297.62138214111326</v>
      </c>
      <c r="AN89">
        <f t="shared" si="127"/>
        <v>299.18113555908201</v>
      </c>
      <c r="AO89">
        <f t="shared" si="128"/>
        <v>239.84815870147577</v>
      </c>
      <c r="AP89">
        <f t="shared" si="129"/>
        <v>0.18344329935795387</v>
      </c>
      <c r="AQ89">
        <f t="shared" si="130"/>
        <v>3.080837039288197</v>
      </c>
      <c r="AR89">
        <f t="shared" si="131"/>
        <v>43.902410303616286</v>
      </c>
      <c r="AS89">
        <f t="shared" si="132"/>
        <v>27.576497828030348</v>
      </c>
      <c r="AT89">
        <f t="shared" si="133"/>
        <v>25.251258850097656</v>
      </c>
      <c r="AU89">
        <f t="shared" si="134"/>
        <v>3.2276215094745919</v>
      </c>
      <c r="AV89">
        <f t="shared" si="135"/>
        <v>0.18521553423783313</v>
      </c>
      <c r="AW89">
        <f t="shared" si="136"/>
        <v>1.1456654772965704</v>
      </c>
      <c r="AX89">
        <f t="shared" si="137"/>
        <v>2.0819560321780215</v>
      </c>
      <c r="AY89">
        <f t="shared" si="138"/>
        <v>0.11638442959813911</v>
      </c>
      <c r="AZ89">
        <f t="shared" si="139"/>
        <v>16.15163774400823</v>
      </c>
      <c r="BA89">
        <f t="shared" si="140"/>
        <v>0.58420188882205581</v>
      </c>
      <c r="BB89">
        <f t="shared" si="141"/>
        <v>37.654844629051119</v>
      </c>
      <c r="BC89">
        <f t="shared" si="142"/>
        <v>389.2373689590886</v>
      </c>
      <c r="BD89">
        <f t="shared" si="143"/>
        <v>1.6854229457202569E-2</v>
      </c>
    </row>
    <row r="90" spans="1:114" x14ac:dyDescent="0.25">
      <c r="A90" s="1">
        <v>71</v>
      </c>
      <c r="B90" s="1" t="s">
        <v>116</v>
      </c>
      <c r="C90" s="1">
        <v>1021.999998614192</v>
      </c>
      <c r="D90" s="1">
        <v>0</v>
      </c>
      <c r="E90">
        <f t="shared" si="116"/>
        <v>17.952080626695668</v>
      </c>
      <c r="F90">
        <f t="shared" si="117"/>
        <v>0.19248554753362029</v>
      </c>
      <c r="G90">
        <f t="shared" si="118"/>
        <v>225.8178299647239</v>
      </c>
      <c r="H90">
        <f t="shared" si="119"/>
        <v>5.2717916989671627</v>
      </c>
      <c r="I90">
        <f t="shared" si="120"/>
        <v>1.936382415827316</v>
      </c>
      <c r="J90">
        <f t="shared" si="121"/>
        <v>24.478574752807617</v>
      </c>
      <c r="K90" s="1">
        <v>1.171950885</v>
      </c>
      <c r="L90">
        <f t="shared" si="122"/>
        <v>2.4800717915657908</v>
      </c>
      <c r="M90" s="1">
        <v>1</v>
      </c>
      <c r="N90">
        <f t="shared" si="123"/>
        <v>4.9601435831315817</v>
      </c>
      <c r="O90" s="1">
        <v>26.032602310180664</v>
      </c>
      <c r="P90" s="1">
        <v>24.478574752807617</v>
      </c>
      <c r="Q90" s="1">
        <v>26.989179611206055</v>
      </c>
      <c r="R90" s="1">
        <v>398.72811889648437</v>
      </c>
      <c r="S90" s="1">
        <v>394.03195190429687</v>
      </c>
      <c r="T90" s="1">
        <v>15.111696243286133</v>
      </c>
      <c r="U90" s="1">
        <v>16.32756233215332</v>
      </c>
      <c r="V90" s="1">
        <v>31.36732292175293</v>
      </c>
      <c r="W90" s="1">
        <v>33.891094207763672</v>
      </c>
      <c r="X90" s="1">
        <v>499.84161376953125</v>
      </c>
      <c r="Y90" s="1">
        <v>1499.13037109375</v>
      </c>
      <c r="Z90" s="1">
        <v>107.75395202636719</v>
      </c>
      <c r="AA90" s="1">
        <v>70.174667358398438</v>
      </c>
      <c r="AB90" s="1">
        <v>-3.8069443702697754</v>
      </c>
      <c r="AC90" s="1">
        <v>0.21080389618873596</v>
      </c>
      <c r="AD90" s="1">
        <v>0.66666668653488159</v>
      </c>
      <c r="AE90" s="1">
        <v>-0.21956524252891541</v>
      </c>
      <c r="AF90" s="1">
        <v>2.737391471862793</v>
      </c>
      <c r="AG90" s="1">
        <v>1</v>
      </c>
      <c r="AH90" s="1">
        <v>0</v>
      </c>
      <c r="AI90" s="1">
        <v>0.15999999642372131</v>
      </c>
      <c r="AJ90" s="1">
        <v>111115</v>
      </c>
      <c r="AK90">
        <f t="shared" si="124"/>
        <v>4.2650389207183474</v>
      </c>
      <c r="AL90">
        <f t="shared" si="125"/>
        <v>5.2717916989671624E-3</v>
      </c>
      <c r="AM90">
        <f t="shared" si="126"/>
        <v>297.62857475280759</v>
      </c>
      <c r="AN90">
        <f t="shared" si="127"/>
        <v>299.18260231018064</v>
      </c>
      <c r="AO90">
        <f t="shared" si="128"/>
        <v>239.86085401369201</v>
      </c>
      <c r="AP90">
        <f t="shared" si="129"/>
        <v>0.18128529275283883</v>
      </c>
      <c r="AQ90">
        <f t="shared" si="130"/>
        <v>3.0821636712596914</v>
      </c>
      <c r="AR90">
        <f t="shared" si="131"/>
        <v>43.921315016975583</v>
      </c>
      <c r="AS90">
        <f t="shared" si="132"/>
        <v>27.593752684822263</v>
      </c>
      <c r="AT90">
        <f t="shared" si="133"/>
        <v>25.255588531494141</v>
      </c>
      <c r="AU90">
        <f t="shared" si="134"/>
        <v>3.2284531825012377</v>
      </c>
      <c r="AV90">
        <f t="shared" si="135"/>
        <v>0.1852949104685897</v>
      </c>
      <c r="AW90">
        <f t="shared" si="136"/>
        <v>1.1457812554323754</v>
      </c>
      <c r="AX90">
        <f t="shared" si="137"/>
        <v>2.0826719270688621</v>
      </c>
      <c r="AY90">
        <f t="shared" si="138"/>
        <v>0.1164345767655781</v>
      </c>
      <c r="AZ90">
        <f t="shared" si="139"/>
        <v>15.846691101369879</v>
      </c>
      <c r="BA90">
        <f t="shared" si="140"/>
        <v>0.57309522457095285</v>
      </c>
      <c r="BB90">
        <f t="shared" si="141"/>
        <v>37.643062095202509</v>
      </c>
      <c r="BC90">
        <f t="shared" si="142"/>
        <v>389.14594236851281</v>
      </c>
      <c r="BD90">
        <f t="shared" si="143"/>
        <v>1.7365497418674002E-2</v>
      </c>
    </row>
    <row r="91" spans="1:114" x14ac:dyDescent="0.25">
      <c r="A91" s="1">
        <v>72</v>
      </c>
      <c r="B91" s="1" t="s">
        <v>117</v>
      </c>
      <c r="C91" s="1">
        <v>1022.4999986030161</v>
      </c>
      <c r="D91" s="1">
        <v>0</v>
      </c>
      <c r="E91">
        <f t="shared" si="116"/>
        <v>18.542700715654494</v>
      </c>
      <c r="F91">
        <f t="shared" si="117"/>
        <v>0.19244926841452459</v>
      </c>
      <c r="G91">
        <f t="shared" si="118"/>
        <v>220.80934253819527</v>
      </c>
      <c r="H91">
        <f t="shared" si="119"/>
        <v>5.2731283950265473</v>
      </c>
      <c r="I91">
        <f t="shared" si="120"/>
        <v>1.9372088839305319</v>
      </c>
      <c r="J91">
        <f t="shared" si="121"/>
        <v>24.483158111572266</v>
      </c>
      <c r="K91" s="1">
        <v>1.171950885</v>
      </c>
      <c r="L91">
        <f t="shared" si="122"/>
        <v>2.4800717915657908</v>
      </c>
      <c r="M91" s="1">
        <v>1</v>
      </c>
      <c r="N91">
        <f t="shared" si="123"/>
        <v>4.9601435831315817</v>
      </c>
      <c r="O91" s="1">
        <v>26.034774780273438</v>
      </c>
      <c r="P91" s="1">
        <v>24.483158111572266</v>
      </c>
      <c r="Q91" s="1">
        <v>26.988979339599609</v>
      </c>
      <c r="R91" s="1">
        <v>398.85238647460937</v>
      </c>
      <c r="S91" s="1">
        <v>394.01742553710937</v>
      </c>
      <c r="T91" s="1">
        <v>15.111639022827148</v>
      </c>
      <c r="U91" s="1">
        <v>16.327865600585937</v>
      </c>
      <c r="V91" s="1">
        <v>31.363117218017578</v>
      </c>
      <c r="W91" s="1">
        <v>33.887310028076172</v>
      </c>
      <c r="X91" s="1">
        <v>499.82000732421875</v>
      </c>
      <c r="Y91" s="1">
        <v>1499.1495361328125</v>
      </c>
      <c r="Z91" s="1">
        <v>107.72512054443359</v>
      </c>
      <c r="AA91" s="1">
        <v>70.174537658691406</v>
      </c>
      <c r="AB91" s="1">
        <v>-3.8069443702697754</v>
      </c>
      <c r="AC91" s="1">
        <v>0.21080389618873596</v>
      </c>
      <c r="AD91" s="1">
        <v>0.66666668653488159</v>
      </c>
      <c r="AE91" s="1">
        <v>-0.21956524252891541</v>
      </c>
      <c r="AF91" s="1">
        <v>2.737391471862793</v>
      </c>
      <c r="AG91" s="1">
        <v>1</v>
      </c>
      <c r="AH91" s="1">
        <v>0</v>
      </c>
      <c r="AI91" s="1">
        <v>0.15999999642372131</v>
      </c>
      <c r="AJ91" s="1">
        <v>111115</v>
      </c>
      <c r="AK91">
        <f t="shared" si="124"/>
        <v>4.2648545576568138</v>
      </c>
      <c r="AL91">
        <f t="shared" si="125"/>
        <v>5.2731283950265473E-3</v>
      </c>
      <c r="AM91">
        <f t="shared" si="126"/>
        <v>297.63315811157224</v>
      </c>
      <c r="AN91">
        <f t="shared" si="127"/>
        <v>299.18477478027341</v>
      </c>
      <c r="AO91">
        <f t="shared" si="128"/>
        <v>239.86392041987347</v>
      </c>
      <c r="AP91">
        <f t="shared" si="129"/>
        <v>0.18068761706053446</v>
      </c>
      <c r="AQ91">
        <f t="shared" si="130"/>
        <v>3.0830093034049018</v>
      </c>
      <c r="AR91">
        <f t="shared" si="131"/>
        <v>43.933446607083681</v>
      </c>
      <c r="AS91">
        <f t="shared" si="132"/>
        <v>27.605581006497744</v>
      </c>
      <c r="AT91">
        <f t="shared" si="133"/>
        <v>25.258966445922852</v>
      </c>
      <c r="AU91">
        <f t="shared" si="134"/>
        <v>3.2291021640339821</v>
      </c>
      <c r="AV91">
        <f t="shared" si="135"/>
        <v>0.1852612910252045</v>
      </c>
      <c r="AW91">
        <f t="shared" si="136"/>
        <v>1.1458004194743698</v>
      </c>
      <c r="AX91">
        <f t="shared" si="137"/>
        <v>2.0833017445596123</v>
      </c>
      <c r="AY91">
        <f t="shared" si="138"/>
        <v>0.1164133371313916</v>
      </c>
      <c r="AZ91">
        <f t="shared" si="139"/>
        <v>15.495193523337473</v>
      </c>
      <c r="BA91">
        <f t="shared" si="140"/>
        <v>0.5604050182227257</v>
      </c>
      <c r="BB91">
        <f t="shared" si="141"/>
        <v>37.632719633982724</v>
      </c>
      <c r="BC91">
        <f t="shared" si="142"/>
        <v>388.97066720308362</v>
      </c>
      <c r="BD91">
        <f t="shared" si="143"/>
        <v>1.7939971214455223E-2</v>
      </c>
    </row>
    <row r="92" spans="1:114" x14ac:dyDescent="0.25">
      <c r="A92" s="1">
        <v>73</v>
      </c>
      <c r="B92" s="1" t="s">
        <v>117</v>
      </c>
      <c r="C92" s="1">
        <v>1022.9999985918403</v>
      </c>
      <c r="D92" s="1">
        <v>0</v>
      </c>
      <c r="E92">
        <f t="shared" si="116"/>
        <v>19.137078445984613</v>
      </c>
      <c r="F92">
        <f t="shared" si="117"/>
        <v>0.19234461058393407</v>
      </c>
      <c r="G92">
        <f t="shared" si="118"/>
        <v>215.80429120881186</v>
      </c>
      <c r="H92">
        <f t="shared" si="119"/>
        <v>5.2735026860589187</v>
      </c>
      <c r="I92">
        <f t="shared" si="120"/>
        <v>1.9383587399419908</v>
      </c>
      <c r="J92">
        <f t="shared" si="121"/>
        <v>24.489709854125977</v>
      </c>
      <c r="K92" s="1">
        <v>1.171950885</v>
      </c>
      <c r="L92">
        <f t="shared" si="122"/>
        <v>2.4800717915657908</v>
      </c>
      <c r="M92" s="1">
        <v>1</v>
      </c>
      <c r="N92">
        <f t="shared" si="123"/>
        <v>4.9601435831315817</v>
      </c>
      <c r="O92" s="1">
        <v>26.036205291748047</v>
      </c>
      <c r="P92" s="1">
        <v>24.489709854125977</v>
      </c>
      <c r="Q92" s="1">
        <v>26.988985061645508</v>
      </c>
      <c r="R92" s="1">
        <v>399.07565307617187</v>
      </c>
      <c r="S92" s="1">
        <v>394.10150146484375</v>
      </c>
      <c r="T92" s="1">
        <v>15.112347602844238</v>
      </c>
      <c r="U92" s="1">
        <v>16.328582763671875</v>
      </c>
      <c r="V92" s="1">
        <v>31.362178802490234</v>
      </c>
      <c r="W92" s="1">
        <v>33.886192321777344</v>
      </c>
      <c r="X92" s="1">
        <v>499.85159301757812</v>
      </c>
      <c r="Y92" s="1">
        <v>1499.025146484375</v>
      </c>
      <c r="Z92" s="1">
        <v>107.69319152832031</v>
      </c>
      <c r="AA92" s="1">
        <v>70.175086975097656</v>
      </c>
      <c r="AB92" s="1">
        <v>-3.8069443702697754</v>
      </c>
      <c r="AC92" s="1">
        <v>0.21080389618873596</v>
      </c>
      <c r="AD92" s="1">
        <v>0.66666668653488159</v>
      </c>
      <c r="AE92" s="1">
        <v>-0.21956524252891541</v>
      </c>
      <c r="AF92" s="1">
        <v>2.737391471862793</v>
      </c>
      <c r="AG92" s="1">
        <v>1</v>
      </c>
      <c r="AH92" s="1">
        <v>0</v>
      </c>
      <c r="AI92" s="1">
        <v>0.15999999642372131</v>
      </c>
      <c r="AJ92" s="1">
        <v>111115</v>
      </c>
      <c r="AK92">
        <f t="shared" si="124"/>
        <v>4.2651240714543945</v>
      </c>
      <c r="AL92">
        <f t="shared" si="125"/>
        <v>5.2735026860589191E-3</v>
      </c>
      <c r="AM92">
        <f t="shared" si="126"/>
        <v>297.63970985412595</v>
      </c>
      <c r="AN92">
        <f t="shared" si="127"/>
        <v>299.18620529174802</v>
      </c>
      <c r="AO92">
        <f t="shared" si="128"/>
        <v>239.84401807656832</v>
      </c>
      <c r="AP92">
        <f t="shared" si="129"/>
        <v>0.18000713726809003</v>
      </c>
      <c r="AQ92">
        <f t="shared" si="130"/>
        <v>3.0842184555627452</v>
      </c>
      <c r="AR92">
        <f t="shared" si="131"/>
        <v>43.950333209522228</v>
      </c>
      <c r="AS92">
        <f t="shared" si="132"/>
        <v>27.621750445850353</v>
      </c>
      <c r="AT92">
        <f t="shared" si="133"/>
        <v>25.262957572937012</v>
      </c>
      <c r="AU92">
        <f t="shared" si="134"/>
        <v>3.2298691058868965</v>
      </c>
      <c r="AV92">
        <f t="shared" si="135"/>
        <v>0.18516430316162696</v>
      </c>
      <c r="AW92">
        <f t="shared" si="136"/>
        <v>1.1458597156207544</v>
      </c>
      <c r="AX92">
        <f t="shared" si="137"/>
        <v>2.0840093902661421</v>
      </c>
      <c r="AY92">
        <f t="shared" si="138"/>
        <v>0.11635206369268754</v>
      </c>
      <c r="AZ92">
        <f t="shared" si="139"/>
        <v>15.144084905177674</v>
      </c>
      <c r="BA92">
        <f t="shared" si="140"/>
        <v>0.54758555957458821</v>
      </c>
      <c r="BB92">
        <f t="shared" si="141"/>
        <v>37.618332796904085</v>
      </c>
      <c r="BC92">
        <f t="shared" si="142"/>
        <v>388.89297161705088</v>
      </c>
      <c r="BD92">
        <f t="shared" si="143"/>
        <v>1.8511648146997399E-2</v>
      </c>
    </row>
    <row r="93" spans="1:114" x14ac:dyDescent="0.25">
      <c r="A93" s="1">
        <v>74</v>
      </c>
      <c r="B93" s="1" t="s">
        <v>118</v>
      </c>
      <c r="C93" s="1">
        <v>1023.4999985806644</v>
      </c>
      <c r="D93" s="1">
        <v>0</v>
      </c>
      <c r="E93">
        <f t="shared" si="116"/>
        <v>19.655802999998222</v>
      </c>
      <c r="F93">
        <f t="shared" si="117"/>
        <v>0.19221686570193677</v>
      </c>
      <c r="G93">
        <f t="shared" si="118"/>
        <v>211.37285739331426</v>
      </c>
      <c r="H93">
        <f t="shared" si="119"/>
        <v>5.272212124344545</v>
      </c>
      <c r="I93">
        <f t="shared" si="120"/>
        <v>1.9391195147162605</v>
      </c>
      <c r="J93">
        <f t="shared" si="121"/>
        <v>24.493320465087891</v>
      </c>
      <c r="K93" s="1">
        <v>1.171950885</v>
      </c>
      <c r="L93">
        <f t="shared" si="122"/>
        <v>2.4800717915657908</v>
      </c>
      <c r="M93" s="1">
        <v>1</v>
      </c>
      <c r="N93">
        <f t="shared" si="123"/>
        <v>4.9601435831315817</v>
      </c>
      <c r="O93" s="1">
        <v>26.037981033325195</v>
      </c>
      <c r="P93" s="1">
        <v>24.493320465087891</v>
      </c>
      <c r="Q93" s="1">
        <v>26.989185333251953</v>
      </c>
      <c r="R93" s="1">
        <v>399.23886108398437</v>
      </c>
      <c r="S93" s="1">
        <v>394.1429443359375</v>
      </c>
      <c r="T93" s="1">
        <v>15.111221313476563</v>
      </c>
      <c r="U93" s="1">
        <v>16.327211380004883</v>
      </c>
      <c r="V93" s="1">
        <v>31.356605529785156</v>
      </c>
      <c r="W93" s="1">
        <v>33.879848480224609</v>
      </c>
      <c r="X93" s="1">
        <v>499.8306884765625</v>
      </c>
      <c r="Y93" s="1">
        <v>1498.992919921875</v>
      </c>
      <c r="Z93" s="1">
        <v>107.64408111572266</v>
      </c>
      <c r="AA93" s="1">
        <v>70.175209045410156</v>
      </c>
      <c r="AB93" s="1">
        <v>-3.8069443702697754</v>
      </c>
      <c r="AC93" s="1">
        <v>0.21080389618873596</v>
      </c>
      <c r="AD93" s="1">
        <v>0.66666668653488159</v>
      </c>
      <c r="AE93" s="1">
        <v>-0.21956524252891541</v>
      </c>
      <c r="AF93" s="1">
        <v>2.737391471862793</v>
      </c>
      <c r="AG93" s="1">
        <v>1</v>
      </c>
      <c r="AH93" s="1">
        <v>0</v>
      </c>
      <c r="AI93" s="1">
        <v>0.15999999642372131</v>
      </c>
      <c r="AJ93" s="1">
        <v>111115</v>
      </c>
      <c r="AK93">
        <f t="shared" si="124"/>
        <v>4.2649456975883631</v>
      </c>
      <c r="AL93">
        <f t="shared" si="125"/>
        <v>5.2722121243445452E-3</v>
      </c>
      <c r="AM93">
        <f t="shared" si="126"/>
        <v>297.64332046508787</v>
      </c>
      <c r="AN93">
        <f t="shared" si="127"/>
        <v>299.18798103332517</v>
      </c>
      <c r="AO93">
        <f t="shared" si="128"/>
        <v>239.83886182668357</v>
      </c>
      <c r="AP93">
        <f t="shared" si="129"/>
        <v>0.18023150002034927</v>
      </c>
      <c r="AQ93">
        <f t="shared" si="130"/>
        <v>3.0848849864367027</v>
      </c>
      <c r="AR93">
        <f t="shared" si="131"/>
        <v>43.959754853604828</v>
      </c>
      <c r="AS93">
        <f t="shared" si="132"/>
        <v>27.632543473599945</v>
      </c>
      <c r="AT93">
        <f t="shared" si="133"/>
        <v>25.265650749206543</v>
      </c>
      <c r="AU93">
        <f t="shared" si="134"/>
        <v>3.23038672121596</v>
      </c>
      <c r="AV93">
        <f t="shared" si="135"/>
        <v>0.18504591486742339</v>
      </c>
      <c r="AW93">
        <f t="shared" si="136"/>
        <v>1.1457654717204422</v>
      </c>
      <c r="AX93">
        <f t="shared" si="137"/>
        <v>2.0846212494955179</v>
      </c>
      <c r="AY93">
        <f t="shared" si="138"/>
        <v>0.11627727070212215</v>
      </c>
      <c r="AZ93">
        <f t="shared" si="139"/>
        <v>14.833134454101499</v>
      </c>
      <c r="BA93">
        <f t="shared" si="140"/>
        <v>0.53628476782564471</v>
      </c>
      <c r="BB93">
        <f t="shared" si="141"/>
        <v>37.605526798012356</v>
      </c>
      <c r="BC93">
        <f t="shared" si="142"/>
        <v>388.79323346461541</v>
      </c>
      <c r="BD93">
        <f t="shared" si="143"/>
        <v>1.9011823324856229E-2</v>
      </c>
    </row>
    <row r="94" spans="1:114" x14ac:dyDescent="0.25">
      <c r="A94" s="1">
        <v>75</v>
      </c>
      <c r="B94" s="1" t="s">
        <v>118</v>
      </c>
      <c r="C94" s="1">
        <v>1023.9999985694885</v>
      </c>
      <c r="D94" s="1">
        <v>0</v>
      </c>
      <c r="E94">
        <f t="shared" si="116"/>
        <v>19.928010446636112</v>
      </c>
      <c r="F94">
        <f t="shared" si="117"/>
        <v>0.19237852240867148</v>
      </c>
      <c r="G94">
        <f t="shared" si="118"/>
        <v>209.25000050216238</v>
      </c>
      <c r="H94">
        <f t="shared" si="119"/>
        <v>5.2780734511144818</v>
      </c>
      <c r="I94">
        <f t="shared" si="120"/>
        <v>1.9396875212716675</v>
      </c>
      <c r="J94">
        <f t="shared" si="121"/>
        <v>24.497087478637695</v>
      </c>
      <c r="K94" s="1">
        <v>1.171950885</v>
      </c>
      <c r="L94">
        <f t="shared" si="122"/>
        <v>2.4800717915657908</v>
      </c>
      <c r="M94" s="1">
        <v>1</v>
      </c>
      <c r="N94">
        <f t="shared" si="123"/>
        <v>4.9601435831315817</v>
      </c>
      <c r="O94" s="1">
        <v>26.041135787963867</v>
      </c>
      <c r="P94" s="1">
        <v>24.497087478637695</v>
      </c>
      <c r="Q94" s="1">
        <v>26.989507675170898</v>
      </c>
      <c r="R94" s="1">
        <v>399.33834838867187</v>
      </c>
      <c r="S94" s="1">
        <v>394.178466796875</v>
      </c>
      <c r="T94" s="1">
        <v>15.11184024810791</v>
      </c>
      <c r="U94" s="1">
        <v>16.329074859619141</v>
      </c>
      <c r="V94" s="1">
        <v>31.351943969726563</v>
      </c>
      <c r="W94" s="1">
        <v>33.877296447753906</v>
      </c>
      <c r="X94" s="1">
        <v>499.87380981445312</v>
      </c>
      <c r="Y94" s="1">
        <v>1498.95654296875</v>
      </c>
      <c r="Z94" s="1">
        <v>107.54238891601562</v>
      </c>
      <c r="AA94" s="1">
        <v>70.175010681152344</v>
      </c>
      <c r="AB94" s="1">
        <v>-3.8069443702697754</v>
      </c>
      <c r="AC94" s="1">
        <v>0.21080389618873596</v>
      </c>
      <c r="AD94" s="1">
        <v>0.66666668653488159</v>
      </c>
      <c r="AE94" s="1">
        <v>-0.21956524252891541</v>
      </c>
      <c r="AF94" s="1">
        <v>2.737391471862793</v>
      </c>
      <c r="AG94" s="1">
        <v>1</v>
      </c>
      <c r="AH94" s="1">
        <v>0</v>
      </c>
      <c r="AI94" s="1">
        <v>0.15999999642372131</v>
      </c>
      <c r="AJ94" s="1">
        <v>111115</v>
      </c>
      <c r="AK94">
        <f t="shared" si="124"/>
        <v>4.2653136425120159</v>
      </c>
      <c r="AL94">
        <f t="shared" si="125"/>
        <v>5.278073451114482E-3</v>
      </c>
      <c r="AM94">
        <f t="shared" si="126"/>
        <v>297.64708747863767</v>
      </c>
      <c r="AN94">
        <f t="shared" si="127"/>
        <v>299.19113578796384</v>
      </c>
      <c r="AO94">
        <f t="shared" si="128"/>
        <v>239.83304151431366</v>
      </c>
      <c r="AP94">
        <f t="shared" si="129"/>
        <v>0.17828119096519252</v>
      </c>
      <c r="AQ94">
        <f t="shared" si="130"/>
        <v>3.085580523958777</v>
      </c>
      <c r="AR94">
        <f t="shared" si="131"/>
        <v>43.969790585119277</v>
      </c>
      <c r="AS94">
        <f t="shared" si="132"/>
        <v>27.640715725500137</v>
      </c>
      <c r="AT94">
        <f t="shared" si="133"/>
        <v>25.269111633300781</v>
      </c>
      <c r="AU94">
        <f t="shared" si="134"/>
        <v>3.2310519926547157</v>
      </c>
      <c r="AV94">
        <f t="shared" si="135"/>
        <v>0.18519573015158455</v>
      </c>
      <c r="AW94">
        <f t="shared" si="136"/>
        <v>1.1458930026871095</v>
      </c>
      <c r="AX94">
        <f t="shared" si="137"/>
        <v>2.0851589899676064</v>
      </c>
      <c r="AY94">
        <f t="shared" si="138"/>
        <v>0.11637191809501471</v>
      </c>
      <c r="AZ94">
        <f t="shared" si="139"/>
        <v>14.684121020270378</v>
      </c>
      <c r="BA94">
        <f t="shared" si="140"/>
        <v>0.53085091685130403</v>
      </c>
      <c r="BB94">
        <f t="shared" si="141"/>
        <v>37.602893955440152</v>
      </c>
      <c r="BC94">
        <f t="shared" si="142"/>
        <v>388.75466934987173</v>
      </c>
      <c r="BD94">
        <f t="shared" si="143"/>
        <v>1.9275674934552615E-2</v>
      </c>
      <c r="BE94">
        <f>AVERAGE(E80:E94)</f>
        <v>16.850963742485565</v>
      </c>
      <c r="BF94">
        <f>AVERAGE(O80:O94)</f>
        <v>26.02807108561198</v>
      </c>
      <c r="BG94">
        <f>AVERAGE(P80:P94)</f>
        <v>24.466880416870119</v>
      </c>
      <c r="BH94" t="e">
        <f>AVERAGE(B80:B94)</f>
        <v>#DIV/0!</v>
      </c>
      <c r="BI94">
        <f t="shared" ref="BI94:DJ94" si="144">AVERAGE(C80:C94)</f>
        <v>1020.5333319803079</v>
      </c>
      <c r="BJ94">
        <f t="shared" si="144"/>
        <v>0</v>
      </c>
      <c r="BK94">
        <f t="shared" si="144"/>
        <v>16.850963742485565</v>
      </c>
      <c r="BL94">
        <f t="shared" si="144"/>
        <v>0.19177285665500959</v>
      </c>
      <c r="BM94">
        <f t="shared" si="144"/>
        <v>234.65275797049898</v>
      </c>
      <c r="BN94">
        <f t="shared" si="144"/>
        <v>5.2478495075126776</v>
      </c>
      <c r="BO94">
        <f t="shared" si="144"/>
        <v>1.9345263655131963</v>
      </c>
      <c r="BP94">
        <f t="shared" si="144"/>
        <v>24.466880416870119</v>
      </c>
      <c r="BQ94">
        <f t="shared" si="144"/>
        <v>1.171950885</v>
      </c>
      <c r="BR94">
        <f t="shared" si="144"/>
        <v>2.4800717915657908</v>
      </c>
      <c r="BS94">
        <f t="shared" si="144"/>
        <v>1</v>
      </c>
      <c r="BT94">
        <f t="shared" si="144"/>
        <v>4.9601435831315817</v>
      </c>
      <c r="BU94">
        <f t="shared" si="144"/>
        <v>26.02807108561198</v>
      </c>
      <c r="BV94">
        <f t="shared" si="144"/>
        <v>24.466880416870119</v>
      </c>
      <c r="BW94">
        <f t="shared" si="144"/>
        <v>26.988364537556965</v>
      </c>
      <c r="BX94">
        <f t="shared" si="144"/>
        <v>398.5162414550781</v>
      </c>
      <c r="BY94">
        <f t="shared" si="144"/>
        <v>394.08082885742186</v>
      </c>
      <c r="BZ94">
        <f t="shared" si="144"/>
        <v>15.112953567504883</v>
      </c>
      <c r="CA94">
        <f t="shared" si="144"/>
        <v>16.323176574707031</v>
      </c>
      <c r="CB94">
        <f t="shared" si="144"/>
        <v>31.378586324055991</v>
      </c>
      <c r="CC94">
        <f t="shared" si="144"/>
        <v>33.891331736246748</v>
      </c>
      <c r="CD94">
        <f t="shared" si="144"/>
        <v>499.89411824544271</v>
      </c>
      <c r="CE94">
        <f t="shared" si="144"/>
        <v>1498.9942382812501</v>
      </c>
      <c r="CF94">
        <f t="shared" si="144"/>
        <v>107.96638336181641</v>
      </c>
      <c r="CG94">
        <f t="shared" si="144"/>
        <v>70.175193277994794</v>
      </c>
      <c r="CH94">
        <f t="shared" si="144"/>
        <v>-3.8069443702697754</v>
      </c>
      <c r="CI94">
        <f t="shared" si="144"/>
        <v>0.21080389618873596</v>
      </c>
      <c r="CJ94">
        <f t="shared" si="144"/>
        <v>0.66666668653488159</v>
      </c>
      <c r="CK94">
        <f t="shared" si="144"/>
        <v>-0.21956524252891541</v>
      </c>
      <c r="CL94">
        <f t="shared" si="144"/>
        <v>2.737391471862793</v>
      </c>
      <c r="CM94">
        <f t="shared" si="144"/>
        <v>1</v>
      </c>
      <c r="CN94">
        <f t="shared" si="144"/>
        <v>0</v>
      </c>
      <c r="CO94">
        <f t="shared" si="144"/>
        <v>0.15999999642372131</v>
      </c>
      <c r="CP94">
        <f t="shared" si="144"/>
        <v>111115</v>
      </c>
      <c r="CQ94">
        <f t="shared" si="144"/>
        <v>4.2654869299018676</v>
      </c>
      <c r="CR94">
        <f t="shared" si="144"/>
        <v>5.2478495075126783E-3</v>
      </c>
      <c r="CS94">
        <f t="shared" si="144"/>
        <v>297.61688041687012</v>
      </c>
      <c r="CT94">
        <f t="shared" si="144"/>
        <v>299.17807108561198</v>
      </c>
      <c r="CU94">
        <f t="shared" si="144"/>
        <v>239.83907276417887</v>
      </c>
      <c r="CV94">
        <f t="shared" si="144"/>
        <v>0.18931550028628458</v>
      </c>
      <c r="CW94">
        <f t="shared" si="144"/>
        <v>3.0800084349240811</v>
      </c>
      <c r="CX94">
        <f t="shared" si="144"/>
        <v>43.890273847368832</v>
      </c>
      <c r="CY94">
        <f t="shared" si="144"/>
        <v>27.567097272661794</v>
      </c>
      <c r="CZ94">
        <f t="shared" si="144"/>
        <v>25.247475751241048</v>
      </c>
      <c r="DA94">
        <f t="shared" si="144"/>
        <v>3.226895741084673</v>
      </c>
      <c r="DB94">
        <f t="shared" si="144"/>
        <v>0.18463430812282441</v>
      </c>
      <c r="DC94">
        <f t="shared" si="144"/>
        <v>1.1454820694108845</v>
      </c>
      <c r="DD94">
        <f t="shared" si="144"/>
        <v>2.0814136716737885</v>
      </c>
      <c r="DE94">
        <f t="shared" si="144"/>
        <v>0.11601724446711846</v>
      </c>
      <c r="DF94">
        <f t="shared" si="144"/>
        <v>16.466807071241497</v>
      </c>
      <c r="DG94">
        <f t="shared" si="144"/>
        <v>0.59544259953054413</v>
      </c>
      <c r="DH94">
        <f t="shared" si="144"/>
        <v>37.651786576327886</v>
      </c>
      <c r="DI94">
        <f t="shared" si="144"/>
        <v>389.49450979808665</v>
      </c>
      <c r="DJ94">
        <f t="shared" si="144"/>
        <v>1.6290556946245906E-2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stm-plipo4_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User1</cp:lastModifiedBy>
  <dcterms:created xsi:type="dcterms:W3CDTF">2015-06-28T23:55:08Z</dcterms:created>
  <dcterms:modified xsi:type="dcterms:W3CDTF">2015-07-22T17:08:53Z</dcterms:modified>
</cp:coreProperties>
</file>