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plipo5_" sheetId="1" r:id="rId1"/>
  </sheets>
  <calcPr calcId="152511"/>
</workbook>
</file>

<file path=xl/calcChain.xml><?xml version="1.0" encoding="utf-8"?>
<calcChain xmlns="http://schemas.openxmlformats.org/spreadsheetml/2006/main">
  <c r="DD137" i="1" l="1"/>
  <c r="DC137" i="1"/>
  <c r="DA137" i="1"/>
  <c r="CZ137" i="1"/>
  <c r="CU137" i="1"/>
  <c r="CT137" i="1"/>
  <c r="CS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S137" i="1"/>
  <c r="BQ137" i="1"/>
  <c r="BJ137" i="1"/>
  <c r="BI137" i="1"/>
  <c r="BH137" i="1"/>
  <c r="DD119" i="1"/>
  <c r="DC119" i="1"/>
  <c r="DA119" i="1"/>
  <c r="CZ119" i="1"/>
  <c r="CU119" i="1"/>
  <c r="CT119" i="1"/>
  <c r="CS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S119" i="1"/>
  <c r="BQ119" i="1"/>
  <c r="BJ119" i="1"/>
  <c r="BI119" i="1"/>
  <c r="BH119" i="1"/>
  <c r="DD102" i="1"/>
  <c r="DC102" i="1"/>
  <c r="DA102" i="1"/>
  <c r="CZ102" i="1"/>
  <c r="CU102" i="1"/>
  <c r="CT102" i="1"/>
  <c r="CS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S102" i="1"/>
  <c r="BQ102" i="1"/>
  <c r="BJ102" i="1"/>
  <c r="BI102" i="1"/>
  <c r="BH102" i="1"/>
  <c r="DD85" i="1"/>
  <c r="DC85" i="1"/>
  <c r="DA85" i="1"/>
  <c r="CZ85" i="1"/>
  <c r="CU85" i="1"/>
  <c r="CT85" i="1"/>
  <c r="CS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S85" i="1"/>
  <c r="BQ85" i="1"/>
  <c r="BJ85" i="1"/>
  <c r="BI85" i="1"/>
  <c r="BH85" i="1"/>
  <c r="DD68" i="1"/>
  <c r="DC68" i="1"/>
  <c r="DA68" i="1"/>
  <c r="CZ68" i="1"/>
  <c r="CU68" i="1"/>
  <c r="CT68" i="1"/>
  <c r="CS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S68" i="1"/>
  <c r="BQ68" i="1"/>
  <c r="BJ68" i="1"/>
  <c r="BI68" i="1"/>
  <c r="BH68" i="1"/>
  <c r="DD51" i="1"/>
  <c r="DC51" i="1"/>
  <c r="DA51" i="1"/>
  <c r="CZ51" i="1"/>
  <c r="CU51" i="1"/>
  <c r="CT51" i="1"/>
  <c r="CS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S51" i="1"/>
  <c r="BQ51" i="1"/>
  <c r="BJ51" i="1"/>
  <c r="BI51" i="1"/>
  <c r="BH51" i="1"/>
  <c r="DD34" i="1"/>
  <c r="DC34" i="1"/>
  <c r="DA34" i="1"/>
  <c r="CZ34" i="1"/>
  <c r="CU34" i="1"/>
  <c r="CT34" i="1"/>
  <c r="CS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S34" i="1"/>
  <c r="BQ34" i="1"/>
  <c r="BJ34" i="1"/>
  <c r="BI34" i="1"/>
  <c r="BH34" i="1"/>
  <c r="BG137" i="1" l="1"/>
  <c r="BF137" i="1"/>
  <c r="BG119" i="1"/>
  <c r="BF119" i="1"/>
  <c r="BG102" i="1"/>
  <c r="BF102" i="1"/>
  <c r="BG85" i="1"/>
  <c r="BF85" i="1"/>
  <c r="BG68" i="1"/>
  <c r="BF68" i="1"/>
  <c r="BG51" i="1"/>
  <c r="BF51" i="1"/>
  <c r="BG34" i="1"/>
  <c r="BF34" i="1"/>
  <c r="L20" i="1" l="1"/>
  <c r="N20" i="1"/>
  <c r="AK20" i="1"/>
  <c r="AM20" i="1"/>
  <c r="AN20" i="1"/>
  <c r="AO20" i="1"/>
  <c r="AT20" i="1"/>
  <c r="AU20" i="1" s="1"/>
  <c r="AW20" i="1"/>
  <c r="AX20" i="1"/>
  <c r="L21" i="1"/>
  <c r="N21" i="1"/>
  <c r="AK21" i="1"/>
  <c r="E21" i="1" s="1"/>
  <c r="AL21" i="1"/>
  <c r="AM21" i="1"/>
  <c r="AN21" i="1"/>
  <c r="AO21" i="1"/>
  <c r="AP21" i="1" s="1"/>
  <c r="J21" i="1" s="1"/>
  <c r="AQ21" i="1" s="1"/>
  <c r="AT21" i="1"/>
  <c r="AU21" i="1" s="1"/>
  <c r="AX21" i="1" s="1"/>
  <c r="AW21" i="1"/>
  <c r="L22" i="1"/>
  <c r="N22" i="1" s="1"/>
  <c r="AK22" i="1"/>
  <c r="E22" i="1" s="1"/>
  <c r="AM22" i="1"/>
  <c r="AN22" i="1"/>
  <c r="AO22" i="1"/>
  <c r="AT22" i="1"/>
  <c r="AU22" i="1" s="1"/>
  <c r="AX22" i="1" s="1"/>
  <c r="AW22" i="1"/>
  <c r="L23" i="1"/>
  <c r="N23" i="1"/>
  <c r="AK23" i="1"/>
  <c r="E23" i="1" s="1"/>
  <c r="AL23" i="1"/>
  <c r="AM23" i="1"/>
  <c r="AN23" i="1"/>
  <c r="AO23" i="1"/>
  <c r="AT23" i="1"/>
  <c r="AU23" i="1" s="1"/>
  <c r="AX23" i="1" s="1"/>
  <c r="AW23" i="1"/>
  <c r="L24" i="1"/>
  <c r="N24" i="1"/>
  <c r="AK24" i="1"/>
  <c r="E24" i="1" s="1"/>
  <c r="AL24" i="1"/>
  <c r="H24" i="1" s="1"/>
  <c r="AM24" i="1"/>
  <c r="AN24" i="1"/>
  <c r="AO24" i="1"/>
  <c r="AT24" i="1"/>
  <c r="AU24" i="1" s="1"/>
  <c r="AW24" i="1"/>
  <c r="AX24" i="1"/>
  <c r="L25" i="1"/>
  <c r="N25" i="1" s="1"/>
  <c r="AK25" i="1"/>
  <c r="E25" i="1" s="1"/>
  <c r="AM25" i="1"/>
  <c r="AN25" i="1"/>
  <c r="AO25" i="1"/>
  <c r="AT25" i="1"/>
  <c r="AU25" i="1" s="1"/>
  <c r="AW25" i="1"/>
  <c r="L26" i="1"/>
  <c r="N26" i="1"/>
  <c r="AK26" i="1"/>
  <c r="E26" i="1" s="1"/>
  <c r="AM26" i="1"/>
  <c r="AN26" i="1"/>
  <c r="AO26" i="1"/>
  <c r="AT26" i="1"/>
  <c r="AU26" i="1" s="1"/>
  <c r="AX26" i="1" s="1"/>
  <c r="AW26" i="1"/>
  <c r="L27" i="1"/>
  <c r="N27" i="1" s="1"/>
  <c r="AK27" i="1"/>
  <c r="E27" i="1" s="1"/>
  <c r="AM27" i="1"/>
  <c r="AN27" i="1"/>
  <c r="AO27" i="1"/>
  <c r="AT27" i="1"/>
  <c r="AU27" i="1" s="1"/>
  <c r="AW27" i="1"/>
  <c r="L28" i="1"/>
  <c r="N28" i="1" s="1"/>
  <c r="AK28" i="1"/>
  <c r="E28" i="1" s="1"/>
  <c r="AM28" i="1"/>
  <c r="AN28" i="1"/>
  <c r="AO28" i="1"/>
  <c r="AT28" i="1"/>
  <c r="AU28" i="1" s="1"/>
  <c r="AX28" i="1" s="1"/>
  <c r="AW28" i="1"/>
  <c r="L29" i="1"/>
  <c r="N29" i="1"/>
  <c r="AK29" i="1"/>
  <c r="E29" i="1" s="1"/>
  <c r="BC29" i="1" s="1"/>
  <c r="AL29" i="1"/>
  <c r="AP29" i="1" s="1"/>
  <c r="J29" i="1" s="1"/>
  <c r="AQ29" i="1" s="1"/>
  <c r="AM29" i="1"/>
  <c r="AN29" i="1"/>
  <c r="AO29" i="1"/>
  <c r="AT29" i="1"/>
  <c r="AU29" i="1"/>
  <c r="AX29" i="1" s="1"/>
  <c r="AW29" i="1"/>
  <c r="L30" i="1"/>
  <c r="N30" i="1" s="1"/>
  <c r="AK30" i="1"/>
  <c r="AL30" i="1" s="1"/>
  <c r="AM30" i="1"/>
  <c r="AN30" i="1"/>
  <c r="AO30" i="1"/>
  <c r="AT30" i="1"/>
  <c r="AU30" i="1" s="1"/>
  <c r="AX30" i="1" s="1"/>
  <c r="AW30" i="1"/>
  <c r="L31" i="1"/>
  <c r="N31" i="1" s="1"/>
  <c r="AK31" i="1"/>
  <c r="AL31" i="1" s="1"/>
  <c r="AM31" i="1"/>
  <c r="AN31" i="1"/>
  <c r="AO31" i="1"/>
  <c r="AP31" i="1" s="1"/>
  <c r="J31" i="1" s="1"/>
  <c r="AQ31" i="1" s="1"/>
  <c r="AT31" i="1"/>
  <c r="AU31" i="1"/>
  <c r="AW31" i="1"/>
  <c r="L32" i="1"/>
  <c r="N32" i="1" s="1"/>
  <c r="AK32" i="1"/>
  <c r="AL32" i="1" s="1"/>
  <c r="AM32" i="1"/>
  <c r="AN32" i="1"/>
  <c r="AO32" i="1"/>
  <c r="AT32" i="1"/>
  <c r="AU32" i="1" s="1"/>
  <c r="AX32" i="1" s="1"/>
  <c r="AW32" i="1"/>
  <c r="L33" i="1"/>
  <c r="N33" i="1" s="1"/>
  <c r="AK33" i="1"/>
  <c r="AL33" i="1" s="1"/>
  <c r="AM33" i="1"/>
  <c r="AN33" i="1"/>
  <c r="AO33" i="1"/>
  <c r="AT33" i="1"/>
  <c r="AU33" i="1"/>
  <c r="AW33" i="1"/>
  <c r="L34" i="1"/>
  <c r="N34" i="1" s="1"/>
  <c r="AK34" i="1"/>
  <c r="AL34" i="1" s="1"/>
  <c r="AM34" i="1"/>
  <c r="AN34" i="1"/>
  <c r="AO34" i="1"/>
  <c r="AT34" i="1"/>
  <c r="AU34" i="1" s="1"/>
  <c r="AX34" i="1" s="1"/>
  <c r="AW34" i="1"/>
  <c r="L37" i="1"/>
  <c r="AK37" i="1"/>
  <c r="AM37" i="1"/>
  <c r="AN37" i="1"/>
  <c r="AO37" i="1"/>
  <c r="AT37" i="1"/>
  <c r="AU37" i="1" s="1"/>
  <c r="AX37" i="1" s="1"/>
  <c r="AW37" i="1"/>
  <c r="L38" i="1"/>
  <c r="N38" i="1" s="1"/>
  <c r="AK38" i="1"/>
  <c r="AL38" i="1" s="1"/>
  <c r="AM38" i="1"/>
  <c r="AN38" i="1"/>
  <c r="AO38" i="1"/>
  <c r="AP38" i="1" s="1"/>
  <c r="J38" i="1" s="1"/>
  <c r="AQ38" i="1" s="1"/>
  <c r="AT38" i="1"/>
  <c r="AU38" i="1"/>
  <c r="AW38" i="1"/>
  <c r="L39" i="1"/>
  <c r="N39" i="1" s="1"/>
  <c r="AK39" i="1"/>
  <c r="AL39" i="1" s="1"/>
  <c r="AM39" i="1"/>
  <c r="AN39" i="1"/>
  <c r="AO39" i="1"/>
  <c r="AT39" i="1"/>
  <c r="AU39" i="1" s="1"/>
  <c r="AX39" i="1" s="1"/>
  <c r="AW39" i="1"/>
  <c r="L40" i="1"/>
  <c r="N40" i="1" s="1"/>
  <c r="AK40" i="1"/>
  <c r="AL40" i="1" s="1"/>
  <c r="AM40" i="1"/>
  <c r="AN40" i="1"/>
  <c r="AO40" i="1"/>
  <c r="AT40" i="1"/>
  <c r="AU40" i="1"/>
  <c r="AW40" i="1"/>
  <c r="L41" i="1"/>
  <c r="N41" i="1" s="1"/>
  <c r="AK41" i="1"/>
  <c r="AL41" i="1" s="1"/>
  <c r="AM41" i="1"/>
  <c r="AN41" i="1"/>
  <c r="AO41" i="1"/>
  <c r="AT41" i="1"/>
  <c r="AU41" i="1" s="1"/>
  <c r="AX41" i="1" s="1"/>
  <c r="AW41" i="1"/>
  <c r="L42" i="1"/>
  <c r="N42" i="1" s="1"/>
  <c r="AK42" i="1"/>
  <c r="AL42" i="1" s="1"/>
  <c r="AM42" i="1"/>
  <c r="AN42" i="1"/>
  <c r="AO42" i="1"/>
  <c r="AT42" i="1"/>
  <c r="AU42" i="1" s="1"/>
  <c r="AW42" i="1"/>
  <c r="L43" i="1"/>
  <c r="N43" i="1" s="1"/>
  <c r="AK43" i="1"/>
  <c r="AL43" i="1" s="1"/>
  <c r="AM43" i="1"/>
  <c r="AN43" i="1"/>
  <c r="AO43" i="1"/>
  <c r="AT43" i="1"/>
  <c r="AU43" i="1" s="1"/>
  <c r="AW43" i="1"/>
  <c r="L44" i="1"/>
  <c r="N44" i="1" s="1"/>
  <c r="AK44" i="1"/>
  <c r="AL44" i="1" s="1"/>
  <c r="AM44" i="1"/>
  <c r="AN44" i="1"/>
  <c r="AO44" i="1"/>
  <c r="AT44" i="1"/>
  <c r="AU44" i="1" s="1"/>
  <c r="AW44" i="1"/>
  <c r="L45" i="1"/>
  <c r="N45" i="1" s="1"/>
  <c r="AK45" i="1"/>
  <c r="AL45" i="1" s="1"/>
  <c r="AM45" i="1"/>
  <c r="AN45" i="1"/>
  <c r="AO45" i="1"/>
  <c r="AT45" i="1"/>
  <c r="AU45" i="1"/>
  <c r="AW45" i="1"/>
  <c r="L46" i="1"/>
  <c r="N46" i="1" s="1"/>
  <c r="AK46" i="1"/>
  <c r="AL46" i="1" s="1"/>
  <c r="AM46" i="1"/>
  <c r="AN46" i="1"/>
  <c r="AO46" i="1"/>
  <c r="AT46" i="1"/>
  <c r="AU46" i="1" s="1"/>
  <c r="AW46" i="1"/>
  <c r="L47" i="1"/>
  <c r="N47" i="1" s="1"/>
  <c r="AK47" i="1"/>
  <c r="AL47" i="1" s="1"/>
  <c r="AM47" i="1"/>
  <c r="AN47" i="1"/>
  <c r="AO47" i="1"/>
  <c r="AT47" i="1"/>
  <c r="AU47" i="1"/>
  <c r="AW47" i="1"/>
  <c r="L48" i="1"/>
  <c r="N48" i="1" s="1"/>
  <c r="AK48" i="1"/>
  <c r="AL48" i="1" s="1"/>
  <c r="AM48" i="1"/>
  <c r="AN48" i="1"/>
  <c r="AO48" i="1"/>
  <c r="AT48" i="1"/>
  <c r="AU48" i="1"/>
  <c r="AW48" i="1"/>
  <c r="L49" i="1"/>
  <c r="N49" i="1" s="1"/>
  <c r="AK49" i="1"/>
  <c r="AL49" i="1" s="1"/>
  <c r="AM49" i="1"/>
  <c r="AN49" i="1"/>
  <c r="AO49" i="1"/>
  <c r="AT49" i="1"/>
  <c r="AU49" i="1"/>
  <c r="AW49" i="1"/>
  <c r="L50" i="1"/>
  <c r="N50" i="1" s="1"/>
  <c r="AK50" i="1"/>
  <c r="AL50" i="1" s="1"/>
  <c r="AM50" i="1"/>
  <c r="AN50" i="1"/>
  <c r="AO50" i="1"/>
  <c r="AT50" i="1"/>
  <c r="AU50" i="1"/>
  <c r="AW50" i="1"/>
  <c r="L51" i="1"/>
  <c r="N51" i="1" s="1"/>
  <c r="AK51" i="1"/>
  <c r="AL51" i="1" s="1"/>
  <c r="AM51" i="1"/>
  <c r="AN51" i="1"/>
  <c r="AO51" i="1"/>
  <c r="AT51" i="1"/>
  <c r="AU51" i="1" s="1"/>
  <c r="AW51" i="1"/>
  <c r="L54" i="1"/>
  <c r="AK54" i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 s="1"/>
  <c r="AW55" i="1"/>
  <c r="L56" i="1"/>
  <c r="N56" i="1" s="1"/>
  <c r="AK56" i="1"/>
  <c r="AL56" i="1" s="1"/>
  <c r="AM56" i="1"/>
  <c r="AN56" i="1"/>
  <c r="AO56" i="1"/>
  <c r="AT56" i="1"/>
  <c r="AU56" i="1"/>
  <c r="AW56" i="1"/>
  <c r="E57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/>
  <c r="AW58" i="1"/>
  <c r="L59" i="1"/>
  <c r="N59" i="1" s="1"/>
  <c r="AK59" i="1"/>
  <c r="AL59" i="1" s="1"/>
  <c r="AM59" i="1"/>
  <c r="AN59" i="1"/>
  <c r="AO59" i="1"/>
  <c r="AT59" i="1"/>
  <c r="AU59" i="1" s="1"/>
  <c r="AW59" i="1"/>
  <c r="L60" i="1"/>
  <c r="N60" i="1" s="1"/>
  <c r="AK60" i="1"/>
  <c r="AL60" i="1" s="1"/>
  <c r="AM60" i="1"/>
  <c r="AN60" i="1"/>
  <c r="AO60" i="1"/>
  <c r="AT60" i="1"/>
  <c r="AU60" i="1"/>
  <c r="AW60" i="1"/>
  <c r="L61" i="1"/>
  <c r="N61" i="1" s="1"/>
  <c r="AK61" i="1"/>
  <c r="AL61" i="1" s="1"/>
  <c r="AM61" i="1"/>
  <c r="AN61" i="1"/>
  <c r="AO61" i="1"/>
  <c r="AT61" i="1"/>
  <c r="AU61" i="1"/>
  <c r="AW61" i="1"/>
  <c r="L62" i="1"/>
  <c r="N62" i="1" s="1"/>
  <c r="AK62" i="1"/>
  <c r="AL62" i="1" s="1"/>
  <c r="AM62" i="1"/>
  <c r="AN62" i="1"/>
  <c r="AO62" i="1"/>
  <c r="AT62" i="1"/>
  <c r="AU62" i="1"/>
  <c r="AW62" i="1"/>
  <c r="L63" i="1"/>
  <c r="N63" i="1" s="1"/>
  <c r="AK63" i="1"/>
  <c r="AL63" i="1" s="1"/>
  <c r="AM63" i="1"/>
  <c r="AN63" i="1"/>
  <c r="AO63" i="1"/>
  <c r="AT63" i="1"/>
  <c r="AU63" i="1" s="1"/>
  <c r="AW63" i="1"/>
  <c r="L64" i="1"/>
  <c r="N64" i="1" s="1"/>
  <c r="AK64" i="1"/>
  <c r="AL64" i="1" s="1"/>
  <c r="AM64" i="1"/>
  <c r="AN64" i="1"/>
  <c r="AO64" i="1"/>
  <c r="AT64" i="1"/>
  <c r="AU64" i="1"/>
  <c r="AW64" i="1"/>
  <c r="L65" i="1"/>
  <c r="N65" i="1" s="1"/>
  <c r="AK65" i="1"/>
  <c r="AL65" i="1" s="1"/>
  <c r="AM65" i="1"/>
  <c r="AN65" i="1"/>
  <c r="AO65" i="1"/>
  <c r="AT65" i="1"/>
  <c r="AU65" i="1" s="1"/>
  <c r="AW65" i="1"/>
  <c r="L66" i="1"/>
  <c r="N66" i="1" s="1"/>
  <c r="AK66" i="1"/>
  <c r="AL66" i="1" s="1"/>
  <c r="AM66" i="1"/>
  <c r="AN66" i="1"/>
  <c r="AO66" i="1"/>
  <c r="AT66" i="1"/>
  <c r="AU66" i="1" s="1"/>
  <c r="AW66" i="1"/>
  <c r="L67" i="1"/>
  <c r="N67" i="1" s="1"/>
  <c r="AK67" i="1"/>
  <c r="AL67" i="1" s="1"/>
  <c r="AM67" i="1"/>
  <c r="AN67" i="1"/>
  <c r="AO67" i="1"/>
  <c r="AP67" i="1" s="1"/>
  <c r="J67" i="1" s="1"/>
  <c r="AQ67" i="1" s="1"/>
  <c r="AT67" i="1"/>
  <c r="AU67" i="1"/>
  <c r="AW67" i="1"/>
  <c r="L68" i="1"/>
  <c r="N68" i="1" s="1"/>
  <c r="AK68" i="1"/>
  <c r="AL68" i="1" s="1"/>
  <c r="AM68" i="1"/>
  <c r="AN68" i="1"/>
  <c r="AO68" i="1"/>
  <c r="AP68" i="1" s="1"/>
  <c r="J68" i="1" s="1"/>
  <c r="AQ68" i="1" s="1"/>
  <c r="AT68" i="1"/>
  <c r="AU68" i="1" s="1"/>
  <c r="AX68" i="1" s="1"/>
  <c r="AW68" i="1"/>
  <c r="L71" i="1"/>
  <c r="AK71" i="1"/>
  <c r="AM71" i="1"/>
  <c r="AN71" i="1"/>
  <c r="AO71" i="1"/>
  <c r="AT71" i="1"/>
  <c r="AU71" i="1"/>
  <c r="AW71" i="1"/>
  <c r="L72" i="1"/>
  <c r="N72" i="1" s="1"/>
  <c r="AK72" i="1"/>
  <c r="AL72" i="1" s="1"/>
  <c r="AM72" i="1"/>
  <c r="AN72" i="1"/>
  <c r="AO72" i="1"/>
  <c r="AT72" i="1"/>
  <c r="AU72" i="1"/>
  <c r="AW72" i="1"/>
  <c r="L73" i="1"/>
  <c r="N73" i="1" s="1"/>
  <c r="AK73" i="1"/>
  <c r="AL73" i="1" s="1"/>
  <c r="AM73" i="1"/>
  <c r="AN73" i="1"/>
  <c r="AO73" i="1"/>
  <c r="AT73" i="1"/>
  <c r="AU73" i="1"/>
  <c r="AX73" i="1" s="1"/>
  <c r="AW73" i="1"/>
  <c r="L74" i="1"/>
  <c r="N74" i="1" s="1"/>
  <c r="AK74" i="1"/>
  <c r="AL74" i="1" s="1"/>
  <c r="AM74" i="1"/>
  <c r="AN74" i="1"/>
  <c r="AO74" i="1"/>
  <c r="AP74" i="1" s="1"/>
  <c r="J74" i="1" s="1"/>
  <c r="AQ74" i="1" s="1"/>
  <c r="AT74" i="1"/>
  <c r="AU74" i="1"/>
  <c r="AX74" i="1" s="1"/>
  <c r="AW74" i="1"/>
  <c r="L75" i="1"/>
  <c r="N75" i="1" s="1"/>
  <c r="AK75" i="1"/>
  <c r="AL75" i="1" s="1"/>
  <c r="AM75" i="1"/>
  <c r="AN75" i="1"/>
  <c r="AO75" i="1"/>
  <c r="AP75" i="1" s="1"/>
  <c r="J75" i="1" s="1"/>
  <c r="AQ75" i="1" s="1"/>
  <c r="AT75" i="1"/>
  <c r="AU75" i="1" s="1"/>
  <c r="AX75" i="1" s="1"/>
  <c r="AW75" i="1"/>
  <c r="L76" i="1"/>
  <c r="N76" i="1" s="1"/>
  <c r="AK76" i="1"/>
  <c r="AL76" i="1" s="1"/>
  <c r="AM76" i="1"/>
  <c r="AN76" i="1"/>
  <c r="AO76" i="1"/>
  <c r="AT76" i="1"/>
  <c r="AU76" i="1"/>
  <c r="AW76" i="1"/>
  <c r="L77" i="1"/>
  <c r="N77" i="1" s="1"/>
  <c r="AK77" i="1"/>
  <c r="AL77" i="1" s="1"/>
  <c r="AM77" i="1"/>
  <c r="AN77" i="1"/>
  <c r="AO77" i="1"/>
  <c r="AT77" i="1"/>
  <c r="AU77" i="1"/>
  <c r="AW77" i="1"/>
  <c r="L78" i="1"/>
  <c r="N78" i="1" s="1"/>
  <c r="AK78" i="1"/>
  <c r="AL78" i="1" s="1"/>
  <c r="AM78" i="1"/>
  <c r="AN78" i="1"/>
  <c r="AO78" i="1"/>
  <c r="AT78" i="1"/>
  <c r="AU78" i="1"/>
  <c r="AX78" i="1" s="1"/>
  <c r="AW78" i="1"/>
  <c r="L79" i="1"/>
  <c r="N79" i="1" s="1"/>
  <c r="AK79" i="1"/>
  <c r="AL79" i="1" s="1"/>
  <c r="AM79" i="1"/>
  <c r="AN79" i="1"/>
  <c r="AO79" i="1"/>
  <c r="AT79" i="1"/>
  <c r="AU79" i="1"/>
  <c r="AX79" i="1" s="1"/>
  <c r="AW79" i="1"/>
  <c r="L80" i="1"/>
  <c r="N80" i="1" s="1"/>
  <c r="AK80" i="1"/>
  <c r="AL80" i="1" s="1"/>
  <c r="AM80" i="1"/>
  <c r="AN80" i="1"/>
  <c r="AO80" i="1"/>
  <c r="AT80" i="1"/>
  <c r="AU80" i="1" s="1"/>
  <c r="AX80" i="1" s="1"/>
  <c r="AW80" i="1"/>
  <c r="L81" i="1"/>
  <c r="N81" i="1" s="1"/>
  <c r="AK81" i="1"/>
  <c r="AL81" i="1" s="1"/>
  <c r="AM81" i="1"/>
  <c r="AN81" i="1"/>
  <c r="AO81" i="1"/>
  <c r="AT81" i="1"/>
  <c r="AU81" i="1"/>
  <c r="AW81" i="1"/>
  <c r="L82" i="1"/>
  <c r="N82" i="1" s="1"/>
  <c r="AK82" i="1"/>
  <c r="AL82" i="1" s="1"/>
  <c r="AM82" i="1"/>
  <c r="AN82" i="1"/>
  <c r="AO82" i="1"/>
  <c r="AT82" i="1"/>
  <c r="AU82" i="1"/>
  <c r="AW82" i="1"/>
  <c r="L83" i="1"/>
  <c r="N83" i="1" s="1"/>
  <c r="AK83" i="1"/>
  <c r="AL83" i="1" s="1"/>
  <c r="AM83" i="1"/>
  <c r="AN83" i="1"/>
  <c r="AO83" i="1"/>
  <c r="AT83" i="1"/>
  <c r="AU83" i="1"/>
  <c r="AX83" i="1" s="1"/>
  <c r="AW83" i="1"/>
  <c r="L84" i="1"/>
  <c r="N84" i="1" s="1"/>
  <c r="AK84" i="1"/>
  <c r="AL84" i="1" s="1"/>
  <c r="AM84" i="1"/>
  <c r="AN84" i="1"/>
  <c r="AO84" i="1"/>
  <c r="AT84" i="1"/>
  <c r="AU84" i="1"/>
  <c r="AX84" i="1" s="1"/>
  <c r="AW84" i="1"/>
  <c r="L85" i="1"/>
  <c r="N85" i="1" s="1"/>
  <c r="AK85" i="1"/>
  <c r="AL85" i="1" s="1"/>
  <c r="AM85" i="1"/>
  <c r="AN85" i="1"/>
  <c r="AO85" i="1"/>
  <c r="AT85" i="1"/>
  <c r="AU85" i="1" s="1"/>
  <c r="AX85" i="1" s="1"/>
  <c r="AW85" i="1"/>
  <c r="L88" i="1"/>
  <c r="AK88" i="1"/>
  <c r="AM88" i="1"/>
  <c r="AN88" i="1"/>
  <c r="AO88" i="1"/>
  <c r="AT88" i="1"/>
  <c r="AU88" i="1"/>
  <c r="AW88" i="1"/>
  <c r="L89" i="1"/>
  <c r="N89" i="1" s="1"/>
  <c r="AK89" i="1"/>
  <c r="AL89" i="1" s="1"/>
  <c r="AM89" i="1"/>
  <c r="AN89" i="1"/>
  <c r="AO89" i="1"/>
  <c r="AT89" i="1"/>
  <c r="AU89" i="1"/>
  <c r="AW89" i="1"/>
  <c r="L90" i="1"/>
  <c r="N90" i="1" s="1"/>
  <c r="AK90" i="1"/>
  <c r="AL90" i="1" s="1"/>
  <c r="AM90" i="1"/>
  <c r="AN90" i="1"/>
  <c r="AO90" i="1"/>
  <c r="AT90" i="1"/>
  <c r="AU90" i="1"/>
  <c r="AX90" i="1" s="1"/>
  <c r="AW90" i="1"/>
  <c r="L91" i="1"/>
  <c r="N91" i="1" s="1"/>
  <c r="AK91" i="1"/>
  <c r="AL91" i="1" s="1"/>
  <c r="AM91" i="1"/>
  <c r="AN91" i="1"/>
  <c r="AO91" i="1"/>
  <c r="AT91" i="1"/>
  <c r="AU91" i="1"/>
  <c r="AX91" i="1" s="1"/>
  <c r="AW91" i="1"/>
  <c r="L92" i="1"/>
  <c r="N92" i="1" s="1"/>
  <c r="AK92" i="1"/>
  <c r="AL92" i="1" s="1"/>
  <c r="AM92" i="1"/>
  <c r="AN92" i="1"/>
  <c r="AO92" i="1"/>
  <c r="AT92" i="1"/>
  <c r="AU92" i="1" s="1"/>
  <c r="AX92" i="1" s="1"/>
  <c r="AW92" i="1"/>
  <c r="L93" i="1"/>
  <c r="N93" i="1" s="1"/>
  <c r="AK93" i="1"/>
  <c r="AL93" i="1" s="1"/>
  <c r="AM93" i="1"/>
  <c r="AN93" i="1"/>
  <c r="AO93" i="1"/>
  <c r="AP93" i="1" s="1"/>
  <c r="J93" i="1" s="1"/>
  <c r="AQ93" i="1" s="1"/>
  <c r="AT93" i="1"/>
  <c r="AU93" i="1"/>
  <c r="AW93" i="1"/>
  <c r="L94" i="1"/>
  <c r="N94" i="1" s="1"/>
  <c r="AK94" i="1"/>
  <c r="AL94" i="1" s="1"/>
  <c r="AM94" i="1"/>
  <c r="AN94" i="1"/>
  <c r="AO94" i="1"/>
  <c r="AT94" i="1"/>
  <c r="AU94" i="1"/>
  <c r="AW94" i="1"/>
  <c r="L95" i="1"/>
  <c r="N95" i="1" s="1"/>
  <c r="AK95" i="1"/>
  <c r="AL95" i="1" s="1"/>
  <c r="AM95" i="1"/>
  <c r="AN95" i="1"/>
  <c r="AO95" i="1"/>
  <c r="AT95" i="1"/>
  <c r="AU95" i="1"/>
  <c r="AX95" i="1" s="1"/>
  <c r="AW95" i="1"/>
  <c r="L96" i="1"/>
  <c r="N96" i="1" s="1"/>
  <c r="AK96" i="1"/>
  <c r="AL96" i="1" s="1"/>
  <c r="AM96" i="1"/>
  <c r="AN96" i="1"/>
  <c r="AO96" i="1"/>
  <c r="AT96" i="1"/>
  <c r="AU96" i="1"/>
  <c r="AX96" i="1" s="1"/>
  <c r="AW96" i="1"/>
  <c r="L97" i="1"/>
  <c r="N97" i="1" s="1"/>
  <c r="AK97" i="1"/>
  <c r="AL97" i="1" s="1"/>
  <c r="AM97" i="1"/>
  <c r="AN97" i="1"/>
  <c r="AO97" i="1"/>
  <c r="AP97" i="1" s="1"/>
  <c r="J97" i="1" s="1"/>
  <c r="AQ97" i="1" s="1"/>
  <c r="AT97" i="1"/>
  <c r="AU97" i="1" s="1"/>
  <c r="AX97" i="1" s="1"/>
  <c r="AW97" i="1"/>
  <c r="L98" i="1"/>
  <c r="N98" i="1" s="1"/>
  <c r="AK98" i="1"/>
  <c r="AL98" i="1" s="1"/>
  <c r="AM98" i="1"/>
  <c r="AN98" i="1"/>
  <c r="AO98" i="1"/>
  <c r="AP98" i="1" s="1"/>
  <c r="J98" i="1" s="1"/>
  <c r="AQ98" i="1" s="1"/>
  <c r="AT98" i="1"/>
  <c r="AU98" i="1"/>
  <c r="AW98" i="1"/>
  <c r="L99" i="1"/>
  <c r="N99" i="1" s="1"/>
  <c r="AK99" i="1"/>
  <c r="AL99" i="1" s="1"/>
  <c r="AM99" i="1"/>
  <c r="AN99" i="1"/>
  <c r="AO99" i="1"/>
  <c r="AT99" i="1"/>
  <c r="AU99" i="1"/>
  <c r="AW99" i="1"/>
  <c r="L100" i="1"/>
  <c r="N100" i="1" s="1"/>
  <c r="AK100" i="1"/>
  <c r="AL100" i="1" s="1"/>
  <c r="AM100" i="1"/>
  <c r="AN100" i="1"/>
  <c r="AO100" i="1"/>
  <c r="AT100" i="1"/>
  <c r="AU100" i="1"/>
  <c r="AX100" i="1" s="1"/>
  <c r="AW100" i="1"/>
  <c r="L101" i="1"/>
  <c r="N101" i="1" s="1"/>
  <c r="AK101" i="1"/>
  <c r="AL101" i="1" s="1"/>
  <c r="AM101" i="1"/>
  <c r="AN101" i="1"/>
  <c r="AO101" i="1"/>
  <c r="AT101" i="1"/>
  <c r="AU101" i="1"/>
  <c r="AX101" i="1" s="1"/>
  <c r="AW101" i="1"/>
  <c r="L102" i="1"/>
  <c r="N102" i="1" s="1"/>
  <c r="AK102" i="1"/>
  <c r="AL102" i="1" s="1"/>
  <c r="AM102" i="1"/>
  <c r="AN102" i="1"/>
  <c r="AO102" i="1"/>
  <c r="AP102" i="1" s="1"/>
  <c r="J102" i="1" s="1"/>
  <c r="AQ102" i="1" s="1"/>
  <c r="AT102" i="1"/>
  <c r="AU102" i="1" s="1"/>
  <c r="AX102" i="1" s="1"/>
  <c r="AW102" i="1"/>
  <c r="L105" i="1"/>
  <c r="AK105" i="1"/>
  <c r="AM105" i="1"/>
  <c r="AN105" i="1"/>
  <c r="AO105" i="1"/>
  <c r="AT105" i="1"/>
  <c r="AU105" i="1"/>
  <c r="AW105" i="1"/>
  <c r="L106" i="1"/>
  <c r="N106" i="1" s="1"/>
  <c r="AK106" i="1"/>
  <c r="AL106" i="1" s="1"/>
  <c r="AM106" i="1"/>
  <c r="AN106" i="1"/>
  <c r="AO106" i="1"/>
  <c r="AT106" i="1"/>
  <c r="AU106" i="1"/>
  <c r="AW106" i="1"/>
  <c r="L107" i="1"/>
  <c r="N107" i="1" s="1"/>
  <c r="AK107" i="1"/>
  <c r="AL107" i="1" s="1"/>
  <c r="AM107" i="1"/>
  <c r="AN107" i="1"/>
  <c r="AO107" i="1"/>
  <c r="AT107" i="1"/>
  <c r="AU107" i="1"/>
  <c r="AX107" i="1" s="1"/>
  <c r="AW107" i="1"/>
  <c r="L108" i="1"/>
  <c r="N108" i="1" s="1"/>
  <c r="AK108" i="1"/>
  <c r="AL108" i="1" s="1"/>
  <c r="AM108" i="1"/>
  <c r="AN108" i="1"/>
  <c r="AO108" i="1"/>
  <c r="AT108" i="1"/>
  <c r="AU108" i="1"/>
  <c r="AX108" i="1" s="1"/>
  <c r="AW108" i="1"/>
  <c r="L109" i="1"/>
  <c r="N109" i="1" s="1"/>
  <c r="AK109" i="1"/>
  <c r="AL109" i="1" s="1"/>
  <c r="AM109" i="1"/>
  <c r="AN109" i="1"/>
  <c r="AO109" i="1"/>
  <c r="AP109" i="1" s="1"/>
  <c r="J109" i="1" s="1"/>
  <c r="AQ109" i="1" s="1"/>
  <c r="AT109" i="1"/>
  <c r="AU109" i="1" s="1"/>
  <c r="AX109" i="1" s="1"/>
  <c r="AW109" i="1"/>
  <c r="L110" i="1"/>
  <c r="N110" i="1" s="1"/>
  <c r="AK110" i="1"/>
  <c r="AL110" i="1" s="1"/>
  <c r="AM110" i="1"/>
  <c r="AN110" i="1"/>
  <c r="AO110" i="1"/>
  <c r="AP110" i="1" s="1"/>
  <c r="J110" i="1" s="1"/>
  <c r="AQ110" i="1" s="1"/>
  <c r="AT110" i="1"/>
  <c r="AU110" i="1"/>
  <c r="AW110" i="1"/>
  <c r="L111" i="1"/>
  <c r="N111" i="1" s="1"/>
  <c r="AK111" i="1"/>
  <c r="AL111" i="1" s="1"/>
  <c r="AM111" i="1"/>
  <c r="AN111" i="1"/>
  <c r="AO111" i="1"/>
  <c r="AT111" i="1"/>
  <c r="AU111" i="1"/>
  <c r="AW111" i="1"/>
  <c r="L112" i="1"/>
  <c r="N112" i="1" s="1"/>
  <c r="AK112" i="1"/>
  <c r="AL112" i="1" s="1"/>
  <c r="AM112" i="1"/>
  <c r="AN112" i="1"/>
  <c r="AO112" i="1"/>
  <c r="AT112" i="1"/>
  <c r="AU112" i="1"/>
  <c r="AX112" i="1" s="1"/>
  <c r="AW112" i="1"/>
  <c r="L113" i="1"/>
  <c r="N113" i="1" s="1"/>
  <c r="AK113" i="1"/>
  <c r="AL113" i="1" s="1"/>
  <c r="AM113" i="1"/>
  <c r="AN113" i="1"/>
  <c r="AO113" i="1"/>
  <c r="AP113" i="1" s="1"/>
  <c r="J113" i="1" s="1"/>
  <c r="AQ113" i="1" s="1"/>
  <c r="AT113" i="1"/>
  <c r="AU113" i="1"/>
  <c r="AX113" i="1" s="1"/>
  <c r="AW113" i="1"/>
  <c r="L114" i="1"/>
  <c r="N114" i="1" s="1"/>
  <c r="AK114" i="1"/>
  <c r="AL114" i="1" s="1"/>
  <c r="AM114" i="1"/>
  <c r="AN114" i="1"/>
  <c r="AO114" i="1"/>
  <c r="AP114" i="1" s="1"/>
  <c r="J114" i="1" s="1"/>
  <c r="AQ114" i="1" s="1"/>
  <c r="AT114" i="1"/>
  <c r="AU114" i="1" s="1"/>
  <c r="AX114" i="1" s="1"/>
  <c r="AW114" i="1"/>
  <c r="L115" i="1"/>
  <c r="N115" i="1" s="1"/>
  <c r="AK115" i="1"/>
  <c r="AL115" i="1" s="1"/>
  <c r="AM115" i="1"/>
  <c r="AN115" i="1"/>
  <c r="AO115" i="1"/>
  <c r="AP115" i="1" s="1"/>
  <c r="J115" i="1" s="1"/>
  <c r="AQ115" i="1" s="1"/>
  <c r="AT115" i="1"/>
  <c r="AU115" i="1"/>
  <c r="AW115" i="1"/>
  <c r="L116" i="1"/>
  <c r="N116" i="1" s="1"/>
  <c r="AK116" i="1"/>
  <c r="AL116" i="1" s="1"/>
  <c r="H116" i="1" s="1"/>
  <c r="AM116" i="1"/>
  <c r="AN116" i="1"/>
  <c r="AO116" i="1"/>
  <c r="AT116" i="1"/>
  <c r="AU116" i="1"/>
  <c r="AW116" i="1"/>
  <c r="AX116" i="1"/>
  <c r="L117" i="1"/>
  <c r="N117" i="1" s="1"/>
  <c r="AK117" i="1"/>
  <c r="E117" i="1" s="1"/>
  <c r="AL117" i="1"/>
  <c r="H117" i="1" s="1"/>
  <c r="AM117" i="1"/>
  <c r="AN117" i="1"/>
  <c r="AO117" i="1"/>
  <c r="AP117" i="1"/>
  <c r="J117" i="1" s="1"/>
  <c r="AQ117" i="1" s="1"/>
  <c r="AT117" i="1"/>
  <c r="AU117" i="1" s="1"/>
  <c r="AW117" i="1"/>
  <c r="L118" i="1"/>
  <c r="N118" i="1"/>
  <c r="AK118" i="1"/>
  <c r="E118" i="1" s="1"/>
  <c r="AL118" i="1"/>
  <c r="H118" i="1" s="1"/>
  <c r="AM118" i="1"/>
  <c r="AN118" i="1"/>
  <c r="AO118" i="1"/>
  <c r="AT118" i="1"/>
  <c r="AU118" i="1" s="1"/>
  <c r="AW118" i="1"/>
  <c r="L119" i="1"/>
  <c r="N119" i="1" s="1"/>
  <c r="AK119" i="1"/>
  <c r="E119" i="1" s="1"/>
  <c r="AL119" i="1"/>
  <c r="H119" i="1" s="1"/>
  <c r="AM119" i="1"/>
  <c r="AN119" i="1"/>
  <c r="AO119" i="1"/>
  <c r="AT119" i="1"/>
  <c r="AU119" i="1" s="1"/>
  <c r="AW119" i="1"/>
  <c r="L123" i="1"/>
  <c r="N123" i="1"/>
  <c r="AK123" i="1"/>
  <c r="AL123" i="1"/>
  <c r="AM123" i="1"/>
  <c r="AN123" i="1"/>
  <c r="AP123" i="1" s="1"/>
  <c r="AO123" i="1"/>
  <c r="AT123" i="1"/>
  <c r="AU123" i="1" s="1"/>
  <c r="AW123" i="1"/>
  <c r="L124" i="1"/>
  <c r="N124" i="1" s="1"/>
  <c r="AK124" i="1"/>
  <c r="E124" i="1" s="1"/>
  <c r="AL124" i="1"/>
  <c r="H124" i="1" s="1"/>
  <c r="AM124" i="1"/>
  <c r="AN124" i="1"/>
  <c r="AO124" i="1"/>
  <c r="AP124" i="1"/>
  <c r="J124" i="1" s="1"/>
  <c r="AQ124" i="1" s="1"/>
  <c r="AT124" i="1"/>
  <c r="AU124" i="1" s="1"/>
  <c r="AW124" i="1"/>
  <c r="L125" i="1"/>
  <c r="N125" i="1"/>
  <c r="AK125" i="1"/>
  <c r="E125" i="1" s="1"/>
  <c r="AL125" i="1"/>
  <c r="H125" i="1" s="1"/>
  <c r="AM125" i="1"/>
  <c r="AN125" i="1"/>
  <c r="AP125" i="1" s="1"/>
  <c r="J125" i="1" s="1"/>
  <c r="AQ125" i="1" s="1"/>
  <c r="AO125" i="1"/>
  <c r="AT125" i="1"/>
  <c r="AU125" i="1" s="1"/>
  <c r="AW125" i="1"/>
  <c r="L126" i="1"/>
  <c r="N126" i="1" s="1"/>
  <c r="AK126" i="1"/>
  <c r="E126" i="1" s="1"/>
  <c r="AM126" i="1"/>
  <c r="AN126" i="1"/>
  <c r="AO126" i="1"/>
  <c r="AT126" i="1"/>
  <c r="AU126" i="1" s="1"/>
  <c r="AW126" i="1"/>
  <c r="L127" i="1"/>
  <c r="N127" i="1" s="1"/>
  <c r="AK127" i="1"/>
  <c r="E127" i="1" s="1"/>
  <c r="AL127" i="1"/>
  <c r="H127" i="1" s="1"/>
  <c r="AM127" i="1"/>
  <c r="AN127" i="1"/>
  <c r="AP127" i="1" s="1"/>
  <c r="J127" i="1" s="1"/>
  <c r="AQ127" i="1" s="1"/>
  <c r="AO127" i="1"/>
  <c r="AT127" i="1"/>
  <c r="AU127" i="1" s="1"/>
  <c r="AW127" i="1"/>
  <c r="L128" i="1"/>
  <c r="N128" i="1" s="1"/>
  <c r="AK128" i="1"/>
  <c r="E128" i="1" s="1"/>
  <c r="AL128" i="1"/>
  <c r="H128" i="1" s="1"/>
  <c r="AM128" i="1"/>
  <c r="AN128" i="1"/>
  <c r="AO128" i="1"/>
  <c r="AT128" i="1"/>
  <c r="AU128" i="1" s="1"/>
  <c r="AW128" i="1"/>
  <c r="L129" i="1"/>
  <c r="N129" i="1"/>
  <c r="AK129" i="1"/>
  <c r="E129" i="1" s="1"/>
  <c r="AM129" i="1"/>
  <c r="AN129" i="1"/>
  <c r="AO129" i="1"/>
  <c r="AT129" i="1"/>
  <c r="AU129" i="1" s="1"/>
  <c r="AW129" i="1"/>
  <c r="L130" i="1"/>
  <c r="N130" i="1" s="1"/>
  <c r="AK130" i="1"/>
  <c r="E130" i="1" s="1"/>
  <c r="AL130" i="1"/>
  <c r="H130" i="1" s="1"/>
  <c r="AM130" i="1"/>
  <c r="AN130" i="1"/>
  <c r="AO130" i="1"/>
  <c r="AT130" i="1"/>
  <c r="AU130" i="1" s="1"/>
  <c r="AW130" i="1"/>
  <c r="L131" i="1"/>
  <c r="N131" i="1"/>
  <c r="AK131" i="1"/>
  <c r="E131" i="1" s="1"/>
  <c r="AL131" i="1"/>
  <c r="H131" i="1" s="1"/>
  <c r="AM131" i="1"/>
  <c r="AN131" i="1"/>
  <c r="AO131" i="1"/>
  <c r="AT131" i="1"/>
  <c r="AU131" i="1" s="1"/>
  <c r="AW131" i="1"/>
  <c r="L132" i="1"/>
  <c r="N132" i="1" s="1"/>
  <c r="AK132" i="1"/>
  <c r="E132" i="1" s="1"/>
  <c r="AL132" i="1"/>
  <c r="H132" i="1" s="1"/>
  <c r="AM132" i="1"/>
  <c r="AN132" i="1"/>
  <c r="AO132" i="1"/>
  <c r="AT132" i="1"/>
  <c r="AU132" i="1" s="1"/>
  <c r="AW132" i="1"/>
  <c r="L133" i="1"/>
  <c r="N133" i="1"/>
  <c r="AK133" i="1"/>
  <c r="E133" i="1" s="1"/>
  <c r="AL133" i="1"/>
  <c r="H133" i="1" s="1"/>
  <c r="AM133" i="1"/>
  <c r="AN133" i="1"/>
  <c r="AP133" i="1" s="1"/>
  <c r="J133" i="1" s="1"/>
  <c r="AQ133" i="1" s="1"/>
  <c r="AO133" i="1"/>
  <c r="AT133" i="1"/>
  <c r="AU133" i="1" s="1"/>
  <c r="AW133" i="1"/>
  <c r="L134" i="1"/>
  <c r="N134" i="1" s="1"/>
  <c r="AK134" i="1"/>
  <c r="E134" i="1" s="1"/>
  <c r="AL134" i="1"/>
  <c r="H134" i="1" s="1"/>
  <c r="AM134" i="1"/>
  <c r="AN134" i="1"/>
  <c r="AO134" i="1"/>
  <c r="AP134" i="1"/>
  <c r="J134" i="1" s="1"/>
  <c r="AQ134" i="1" s="1"/>
  <c r="AT134" i="1"/>
  <c r="AU134" i="1" s="1"/>
  <c r="AW134" i="1"/>
  <c r="L135" i="1"/>
  <c r="N135" i="1" s="1"/>
  <c r="AK135" i="1"/>
  <c r="E135" i="1" s="1"/>
  <c r="AL135" i="1"/>
  <c r="H135" i="1" s="1"/>
  <c r="AM135" i="1"/>
  <c r="AN135" i="1"/>
  <c r="AP135" i="1" s="1"/>
  <c r="J135" i="1" s="1"/>
  <c r="AQ135" i="1" s="1"/>
  <c r="AO135" i="1"/>
  <c r="AT135" i="1"/>
  <c r="AU135" i="1" s="1"/>
  <c r="AW135" i="1"/>
  <c r="L136" i="1"/>
  <c r="N136" i="1" s="1"/>
  <c r="AK136" i="1"/>
  <c r="E136" i="1" s="1"/>
  <c r="AL136" i="1"/>
  <c r="H136" i="1" s="1"/>
  <c r="AM136" i="1"/>
  <c r="AN136" i="1"/>
  <c r="AO136" i="1"/>
  <c r="AP136" i="1"/>
  <c r="J136" i="1" s="1"/>
  <c r="AQ136" i="1" s="1"/>
  <c r="AT136" i="1"/>
  <c r="AU136" i="1" s="1"/>
  <c r="AW136" i="1"/>
  <c r="L137" i="1"/>
  <c r="N137" i="1"/>
  <c r="AK137" i="1"/>
  <c r="E137" i="1" s="1"/>
  <c r="AM137" i="1"/>
  <c r="AN137" i="1"/>
  <c r="AO137" i="1"/>
  <c r="AT137" i="1"/>
  <c r="AU137" i="1" s="1"/>
  <c r="AW137" i="1"/>
  <c r="E47" i="1" l="1"/>
  <c r="AL105" i="1"/>
  <c r="CR119" i="1" s="1"/>
  <c r="CQ119" i="1"/>
  <c r="AP80" i="1"/>
  <c r="J80" i="1" s="1"/>
  <c r="AQ80" i="1" s="1"/>
  <c r="AP23" i="1"/>
  <c r="J23" i="1" s="1"/>
  <c r="AQ23" i="1" s="1"/>
  <c r="N105" i="1"/>
  <c r="BT119" i="1" s="1"/>
  <c r="BR119" i="1"/>
  <c r="AP85" i="1"/>
  <c r="J85" i="1" s="1"/>
  <c r="AQ85" i="1" s="1"/>
  <c r="AP131" i="1"/>
  <c r="J131" i="1" s="1"/>
  <c r="AQ131" i="1" s="1"/>
  <c r="AL129" i="1"/>
  <c r="H129" i="1" s="1"/>
  <c r="AP119" i="1"/>
  <c r="J119" i="1" s="1"/>
  <c r="AQ119" i="1" s="1"/>
  <c r="AP92" i="1"/>
  <c r="J92" i="1" s="1"/>
  <c r="AQ92" i="1" s="1"/>
  <c r="E58" i="1"/>
  <c r="BC58" i="1" s="1"/>
  <c r="E51" i="1"/>
  <c r="BC51" i="1" s="1"/>
  <c r="AP105" i="1"/>
  <c r="N88" i="1"/>
  <c r="BT102" i="1" s="1"/>
  <c r="BR102" i="1"/>
  <c r="AL71" i="1"/>
  <c r="CR85" i="1" s="1"/>
  <c r="CQ85" i="1"/>
  <c r="N71" i="1"/>
  <c r="BT85" i="1" s="1"/>
  <c r="BR85" i="1"/>
  <c r="E48" i="1"/>
  <c r="AP128" i="1"/>
  <c r="J128" i="1" s="1"/>
  <c r="AQ128" i="1" s="1"/>
  <c r="AP79" i="1"/>
  <c r="J79" i="1" s="1"/>
  <c r="AQ79" i="1" s="1"/>
  <c r="AP32" i="1"/>
  <c r="J32" i="1" s="1"/>
  <c r="AQ32" i="1" s="1"/>
  <c r="E123" i="1"/>
  <c r="CQ137" i="1"/>
  <c r="E60" i="1"/>
  <c r="BC60" i="1" s="1"/>
  <c r="AP84" i="1"/>
  <c r="J84" i="1" s="1"/>
  <c r="AQ84" i="1" s="1"/>
  <c r="AR84" i="1" s="1"/>
  <c r="AS84" i="1" s="1"/>
  <c r="AV84" i="1" s="1"/>
  <c r="F84" i="1" s="1"/>
  <c r="AY84" i="1" s="1"/>
  <c r="G84" i="1" s="1"/>
  <c r="AL37" i="1"/>
  <c r="CR51" i="1" s="1"/>
  <c r="CQ51" i="1"/>
  <c r="AL137" i="1"/>
  <c r="H137" i="1" s="1"/>
  <c r="AP130" i="1"/>
  <c r="J130" i="1" s="1"/>
  <c r="AQ130" i="1" s="1"/>
  <c r="I130" i="1" s="1"/>
  <c r="AL126" i="1"/>
  <c r="CR137" i="1" s="1"/>
  <c r="AP91" i="1"/>
  <c r="J91" i="1" s="1"/>
  <c r="AQ91" i="1" s="1"/>
  <c r="I91" i="1" s="1"/>
  <c r="N37" i="1"/>
  <c r="BT51" i="1" s="1"/>
  <c r="BR51" i="1"/>
  <c r="J123" i="1"/>
  <c r="H123" i="1"/>
  <c r="BT137" i="1"/>
  <c r="AP96" i="1"/>
  <c r="J96" i="1" s="1"/>
  <c r="AQ96" i="1" s="1"/>
  <c r="AP39" i="1"/>
  <c r="J39" i="1" s="1"/>
  <c r="AQ39" i="1" s="1"/>
  <c r="AP24" i="1"/>
  <c r="J24" i="1" s="1"/>
  <c r="AQ24" i="1" s="1"/>
  <c r="E20" i="1"/>
  <c r="CQ34" i="1"/>
  <c r="N54" i="1"/>
  <c r="BT68" i="1" s="1"/>
  <c r="BR68" i="1"/>
  <c r="AL88" i="1"/>
  <c r="CR102" i="1" s="1"/>
  <c r="CQ102" i="1"/>
  <c r="BR137" i="1"/>
  <c r="AP132" i="1"/>
  <c r="J132" i="1" s="1"/>
  <c r="AQ132" i="1" s="1"/>
  <c r="I132" i="1" s="1"/>
  <c r="AP118" i="1"/>
  <c r="J118" i="1" s="1"/>
  <c r="AQ118" i="1" s="1"/>
  <c r="I118" i="1" s="1"/>
  <c r="AP101" i="1"/>
  <c r="J101" i="1" s="1"/>
  <c r="AQ101" i="1" s="1"/>
  <c r="AR101" i="1" s="1"/>
  <c r="AS101" i="1" s="1"/>
  <c r="AV101" i="1" s="1"/>
  <c r="F101" i="1" s="1"/>
  <c r="AY101" i="1" s="1"/>
  <c r="AP76" i="1"/>
  <c r="J76" i="1" s="1"/>
  <c r="AQ76" i="1" s="1"/>
  <c r="AR76" i="1" s="1"/>
  <c r="AS76" i="1" s="1"/>
  <c r="AV76" i="1" s="1"/>
  <c r="F76" i="1" s="1"/>
  <c r="AY76" i="1" s="1"/>
  <c r="G76" i="1" s="1"/>
  <c r="BT34" i="1"/>
  <c r="AP108" i="1"/>
  <c r="J108" i="1" s="1"/>
  <c r="AQ108" i="1" s="1"/>
  <c r="AP81" i="1"/>
  <c r="J81" i="1" s="1"/>
  <c r="AQ81" i="1" s="1"/>
  <c r="E64" i="1"/>
  <c r="E59" i="1"/>
  <c r="AL54" i="1"/>
  <c r="CR68" i="1" s="1"/>
  <c r="CQ68" i="1"/>
  <c r="E42" i="1"/>
  <c r="AL22" i="1"/>
  <c r="BR34" i="1"/>
  <c r="I24" i="1"/>
  <c r="AR24" i="1"/>
  <c r="AS24" i="1" s="1"/>
  <c r="AV24" i="1" s="1"/>
  <c r="F24" i="1" s="1"/>
  <c r="AY24" i="1" s="1"/>
  <c r="G24" i="1" s="1"/>
  <c r="E61" i="1"/>
  <c r="BC61" i="1" s="1"/>
  <c r="AX135" i="1"/>
  <c r="AX131" i="1"/>
  <c r="AX129" i="1"/>
  <c r="AX125" i="1"/>
  <c r="AX118" i="1"/>
  <c r="AX111" i="1"/>
  <c r="AX106" i="1"/>
  <c r="AX99" i="1"/>
  <c r="AX94" i="1"/>
  <c r="AX89" i="1"/>
  <c r="AX82" i="1"/>
  <c r="AX77" i="1"/>
  <c r="AX72" i="1"/>
  <c r="E55" i="1"/>
  <c r="BC55" i="1" s="1"/>
  <c r="E66" i="1"/>
  <c r="BC66" i="1" s="1"/>
  <c r="E44" i="1"/>
  <c r="BC44" i="1" s="1"/>
  <c r="AL28" i="1"/>
  <c r="H28" i="1" s="1"/>
  <c r="AX67" i="1"/>
  <c r="AX137" i="1"/>
  <c r="AX133" i="1"/>
  <c r="AX127" i="1"/>
  <c r="AX123" i="1"/>
  <c r="AP116" i="1"/>
  <c r="J116" i="1" s="1"/>
  <c r="AQ116" i="1" s="1"/>
  <c r="AR116" i="1" s="1"/>
  <c r="AS116" i="1" s="1"/>
  <c r="AV116" i="1" s="1"/>
  <c r="F116" i="1" s="1"/>
  <c r="AY116" i="1" s="1"/>
  <c r="AP111" i="1"/>
  <c r="J111" i="1" s="1"/>
  <c r="AQ111" i="1" s="1"/>
  <c r="AR111" i="1" s="1"/>
  <c r="AS111" i="1" s="1"/>
  <c r="AV111" i="1" s="1"/>
  <c r="F111" i="1" s="1"/>
  <c r="AY111" i="1" s="1"/>
  <c r="AP106" i="1"/>
  <c r="J106" i="1" s="1"/>
  <c r="AQ106" i="1" s="1"/>
  <c r="AP99" i="1"/>
  <c r="J99" i="1" s="1"/>
  <c r="AQ99" i="1" s="1"/>
  <c r="AR99" i="1" s="1"/>
  <c r="AS99" i="1" s="1"/>
  <c r="AV99" i="1" s="1"/>
  <c r="F99" i="1" s="1"/>
  <c r="AY99" i="1" s="1"/>
  <c r="AP94" i="1"/>
  <c r="J94" i="1" s="1"/>
  <c r="AQ94" i="1" s="1"/>
  <c r="AP89" i="1"/>
  <c r="J89" i="1" s="1"/>
  <c r="AQ89" i="1" s="1"/>
  <c r="AR89" i="1" s="1"/>
  <c r="AS89" i="1" s="1"/>
  <c r="AV89" i="1" s="1"/>
  <c r="F89" i="1" s="1"/>
  <c r="AY89" i="1" s="1"/>
  <c r="AP82" i="1"/>
  <c r="J82" i="1" s="1"/>
  <c r="AQ82" i="1" s="1"/>
  <c r="AP77" i="1"/>
  <c r="J77" i="1" s="1"/>
  <c r="AQ77" i="1" s="1"/>
  <c r="AR77" i="1" s="1"/>
  <c r="AS77" i="1" s="1"/>
  <c r="AV77" i="1" s="1"/>
  <c r="F77" i="1" s="1"/>
  <c r="AY77" i="1" s="1"/>
  <c r="AP72" i="1"/>
  <c r="J72" i="1" s="1"/>
  <c r="AQ72" i="1" s="1"/>
  <c r="E46" i="1"/>
  <c r="BC46" i="1" s="1"/>
  <c r="AP41" i="1"/>
  <c r="J41" i="1" s="1"/>
  <c r="AQ41" i="1" s="1"/>
  <c r="AP34" i="1"/>
  <c r="J34" i="1" s="1"/>
  <c r="AQ34" i="1" s="1"/>
  <c r="AL26" i="1"/>
  <c r="E50" i="1"/>
  <c r="BC50" i="1" s="1"/>
  <c r="AX110" i="1"/>
  <c r="AX88" i="1"/>
  <c r="AX76" i="1"/>
  <c r="AX134" i="1"/>
  <c r="AX126" i="1"/>
  <c r="E54" i="1"/>
  <c r="AX40" i="1"/>
  <c r="E43" i="1"/>
  <c r="BC43" i="1" s="1"/>
  <c r="E56" i="1"/>
  <c r="BC56" i="1" s="1"/>
  <c r="AP40" i="1"/>
  <c r="J40" i="1" s="1"/>
  <c r="AQ40" i="1" s="1"/>
  <c r="I40" i="1" s="1"/>
  <c r="AP33" i="1"/>
  <c r="J33" i="1" s="1"/>
  <c r="AQ33" i="1" s="1"/>
  <c r="AR33" i="1" s="1"/>
  <c r="AS33" i="1" s="1"/>
  <c r="AV33" i="1" s="1"/>
  <c r="F33" i="1" s="1"/>
  <c r="AY33" i="1" s="1"/>
  <c r="AX115" i="1"/>
  <c r="AX117" i="1"/>
  <c r="E67" i="1"/>
  <c r="BC67" i="1" s="1"/>
  <c r="E45" i="1"/>
  <c r="AL27" i="1"/>
  <c r="AP27" i="1" s="1"/>
  <c r="J27" i="1" s="1"/>
  <c r="AQ27" i="1" s="1"/>
  <c r="AR27" i="1" s="1"/>
  <c r="AS27" i="1" s="1"/>
  <c r="AV27" i="1" s="1"/>
  <c r="F27" i="1" s="1"/>
  <c r="AY27" i="1" s="1"/>
  <c r="G27" i="1" s="1"/>
  <c r="AX98" i="1"/>
  <c r="AX81" i="1"/>
  <c r="E63" i="1"/>
  <c r="BC63" i="1" s="1"/>
  <c r="AX132" i="1"/>
  <c r="AX119" i="1"/>
  <c r="AX33" i="1"/>
  <c r="AL20" i="1"/>
  <c r="CR34" i="1" s="1"/>
  <c r="AX93" i="1"/>
  <c r="AX124" i="1"/>
  <c r="AX25" i="1"/>
  <c r="AP112" i="1"/>
  <c r="J112" i="1" s="1"/>
  <c r="AQ112" i="1" s="1"/>
  <c r="I112" i="1" s="1"/>
  <c r="AP107" i="1"/>
  <c r="J107" i="1" s="1"/>
  <c r="AQ107" i="1" s="1"/>
  <c r="I107" i="1" s="1"/>
  <c r="AP100" i="1"/>
  <c r="J100" i="1" s="1"/>
  <c r="AQ100" i="1" s="1"/>
  <c r="AR100" i="1" s="1"/>
  <c r="AS100" i="1" s="1"/>
  <c r="AV100" i="1" s="1"/>
  <c r="F100" i="1" s="1"/>
  <c r="AP95" i="1"/>
  <c r="J95" i="1" s="1"/>
  <c r="AQ95" i="1" s="1"/>
  <c r="I95" i="1" s="1"/>
  <c r="AP90" i="1"/>
  <c r="J90" i="1" s="1"/>
  <c r="AQ90" i="1" s="1"/>
  <c r="AR90" i="1" s="1"/>
  <c r="AS90" i="1" s="1"/>
  <c r="AV90" i="1" s="1"/>
  <c r="F90" i="1" s="1"/>
  <c r="AY90" i="1" s="1"/>
  <c r="G90" i="1" s="1"/>
  <c r="AP83" i="1"/>
  <c r="J83" i="1" s="1"/>
  <c r="AQ83" i="1" s="1"/>
  <c r="I83" i="1" s="1"/>
  <c r="AP78" i="1"/>
  <c r="J78" i="1" s="1"/>
  <c r="AQ78" i="1" s="1"/>
  <c r="AP73" i="1"/>
  <c r="J73" i="1" s="1"/>
  <c r="AQ73" i="1" s="1"/>
  <c r="I73" i="1" s="1"/>
  <c r="AL25" i="1"/>
  <c r="AP25" i="1" s="1"/>
  <c r="J25" i="1" s="1"/>
  <c r="AQ25" i="1" s="1"/>
  <c r="AX136" i="1"/>
  <c r="AP30" i="1"/>
  <c r="J30" i="1" s="1"/>
  <c r="AQ30" i="1" s="1"/>
  <c r="AR30" i="1" s="1"/>
  <c r="AS30" i="1" s="1"/>
  <c r="AV30" i="1" s="1"/>
  <c r="F30" i="1" s="1"/>
  <c r="AX38" i="1"/>
  <c r="AX105" i="1"/>
  <c r="AX71" i="1"/>
  <c r="AX130" i="1"/>
  <c r="E65" i="1"/>
  <c r="BC65" i="1" s="1"/>
  <c r="E49" i="1"/>
  <c r="AX31" i="1"/>
  <c r="AX27" i="1"/>
  <c r="AX128" i="1"/>
  <c r="E62" i="1"/>
  <c r="BC62" i="1" s="1"/>
  <c r="I136" i="1"/>
  <c r="AR136" i="1"/>
  <c r="AS136" i="1" s="1"/>
  <c r="AV136" i="1" s="1"/>
  <c r="F136" i="1" s="1"/>
  <c r="AY136" i="1" s="1"/>
  <c r="G136" i="1" s="1"/>
  <c r="I135" i="1"/>
  <c r="AR135" i="1"/>
  <c r="AS135" i="1" s="1"/>
  <c r="AV135" i="1" s="1"/>
  <c r="F135" i="1" s="1"/>
  <c r="AY135" i="1" s="1"/>
  <c r="G135" i="1" s="1"/>
  <c r="I134" i="1"/>
  <c r="AR134" i="1"/>
  <c r="AS134" i="1" s="1"/>
  <c r="AV134" i="1" s="1"/>
  <c r="F134" i="1" s="1"/>
  <c r="AY134" i="1" s="1"/>
  <c r="G134" i="1" s="1"/>
  <c r="BB134" i="1"/>
  <c r="I133" i="1"/>
  <c r="AR133" i="1"/>
  <c r="AS133" i="1" s="1"/>
  <c r="AV133" i="1" s="1"/>
  <c r="F133" i="1" s="1"/>
  <c r="AY133" i="1" s="1"/>
  <c r="G133" i="1" s="1"/>
  <c r="I131" i="1"/>
  <c r="AR131" i="1"/>
  <c r="AS131" i="1" s="1"/>
  <c r="AV131" i="1" s="1"/>
  <c r="F131" i="1" s="1"/>
  <c r="AY131" i="1" s="1"/>
  <c r="G131" i="1" s="1"/>
  <c r="I128" i="1"/>
  <c r="AR128" i="1"/>
  <c r="AS128" i="1" s="1"/>
  <c r="AV128" i="1" s="1"/>
  <c r="F128" i="1" s="1"/>
  <c r="AY128" i="1" s="1"/>
  <c r="G128" i="1" s="1"/>
  <c r="I127" i="1"/>
  <c r="AR127" i="1"/>
  <c r="AS127" i="1" s="1"/>
  <c r="AV127" i="1" s="1"/>
  <c r="F127" i="1" s="1"/>
  <c r="AY127" i="1" s="1"/>
  <c r="G127" i="1" s="1"/>
  <c r="I125" i="1"/>
  <c r="AR125" i="1"/>
  <c r="AS125" i="1" s="1"/>
  <c r="AV125" i="1" s="1"/>
  <c r="F125" i="1" s="1"/>
  <c r="AY125" i="1" s="1"/>
  <c r="G125" i="1" s="1"/>
  <c r="I124" i="1"/>
  <c r="AR124" i="1"/>
  <c r="AS124" i="1" s="1"/>
  <c r="AV124" i="1" s="1"/>
  <c r="F124" i="1" s="1"/>
  <c r="AY124" i="1" s="1"/>
  <c r="G124" i="1" s="1"/>
  <c r="I119" i="1"/>
  <c r="AR119" i="1"/>
  <c r="AS119" i="1" s="1"/>
  <c r="AV119" i="1" s="1"/>
  <c r="F119" i="1" s="1"/>
  <c r="AY119" i="1" s="1"/>
  <c r="G119" i="1" s="1"/>
  <c r="BB119" i="1"/>
  <c r="I117" i="1"/>
  <c r="AR117" i="1"/>
  <c r="AS117" i="1" s="1"/>
  <c r="AV117" i="1" s="1"/>
  <c r="F117" i="1" s="1"/>
  <c r="AY117" i="1" s="1"/>
  <c r="G117" i="1" s="1"/>
  <c r="BB117" i="1"/>
  <c r="BD117" i="1" s="1"/>
  <c r="AR115" i="1"/>
  <c r="AS115" i="1" s="1"/>
  <c r="AV115" i="1" s="1"/>
  <c r="F115" i="1" s="1"/>
  <c r="AY115" i="1" s="1"/>
  <c r="I115" i="1"/>
  <c r="AR114" i="1"/>
  <c r="AS114" i="1" s="1"/>
  <c r="AV114" i="1" s="1"/>
  <c r="F114" i="1" s="1"/>
  <c r="AY114" i="1" s="1"/>
  <c r="I114" i="1"/>
  <c r="AR113" i="1"/>
  <c r="AS113" i="1" s="1"/>
  <c r="AV113" i="1" s="1"/>
  <c r="F113" i="1" s="1"/>
  <c r="AY113" i="1" s="1"/>
  <c r="I113" i="1"/>
  <c r="AR110" i="1"/>
  <c r="AS110" i="1" s="1"/>
  <c r="AV110" i="1" s="1"/>
  <c r="F110" i="1" s="1"/>
  <c r="AY110" i="1" s="1"/>
  <c r="I110" i="1"/>
  <c r="AR109" i="1"/>
  <c r="AS109" i="1" s="1"/>
  <c r="AV109" i="1" s="1"/>
  <c r="F109" i="1" s="1"/>
  <c r="AY109" i="1" s="1"/>
  <c r="I109" i="1"/>
  <c r="AR108" i="1"/>
  <c r="AS108" i="1" s="1"/>
  <c r="AV108" i="1" s="1"/>
  <c r="F108" i="1" s="1"/>
  <c r="AY108" i="1" s="1"/>
  <c r="G108" i="1" s="1"/>
  <c r="I108" i="1"/>
  <c r="AR102" i="1"/>
  <c r="AS102" i="1" s="1"/>
  <c r="AV102" i="1" s="1"/>
  <c r="F102" i="1" s="1"/>
  <c r="AY102" i="1" s="1"/>
  <c r="G102" i="1" s="1"/>
  <c r="I102" i="1"/>
  <c r="AR98" i="1"/>
  <c r="AS98" i="1" s="1"/>
  <c r="AV98" i="1" s="1"/>
  <c r="F98" i="1" s="1"/>
  <c r="AY98" i="1" s="1"/>
  <c r="I98" i="1"/>
  <c r="AR97" i="1"/>
  <c r="AS97" i="1" s="1"/>
  <c r="AV97" i="1" s="1"/>
  <c r="F97" i="1" s="1"/>
  <c r="AY97" i="1" s="1"/>
  <c r="I97" i="1"/>
  <c r="AR96" i="1"/>
  <c r="AS96" i="1" s="1"/>
  <c r="AV96" i="1" s="1"/>
  <c r="F96" i="1" s="1"/>
  <c r="AY96" i="1" s="1"/>
  <c r="G96" i="1" s="1"/>
  <c r="I96" i="1"/>
  <c r="AR93" i="1"/>
  <c r="AS93" i="1" s="1"/>
  <c r="AV93" i="1" s="1"/>
  <c r="F93" i="1" s="1"/>
  <c r="AY93" i="1" s="1"/>
  <c r="I93" i="1"/>
  <c r="AR92" i="1"/>
  <c r="AS92" i="1" s="1"/>
  <c r="AV92" i="1" s="1"/>
  <c r="F92" i="1" s="1"/>
  <c r="AY92" i="1" s="1"/>
  <c r="G92" i="1" s="1"/>
  <c r="I92" i="1"/>
  <c r="AR85" i="1"/>
  <c r="AS85" i="1" s="1"/>
  <c r="AV85" i="1" s="1"/>
  <c r="F85" i="1" s="1"/>
  <c r="AY85" i="1" s="1"/>
  <c r="I85" i="1"/>
  <c r="AR83" i="1"/>
  <c r="AS83" i="1" s="1"/>
  <c r="AV83" i="1" s="1"/>
  <c r="F83" i="1" s="1"/>
  <c r="AY83" i="1" s="1"/>
  <c r="AR81" i="1"/>
  <c r="AS81" i="1" s="1"/>
  <c r="AV81" i="1" s="1"/>
  <c r="F81" i="1" s="1"/>
  <c r="AY81" i="1" s="1"/>
  <c r="I81" i="1"/>
  <c r="AR80" i="1"/>
  <c r="AS80" i="1" s="1"/>
  <c r="AV80" i="1" s="1"/>
  <c r="F80" i="1" s="1"/>
  <c r="AY80" i="1" s="1"/>
  <c r="I80" i="1"/>
  <c r="AR79" i="1"/>
  <c r="AS79" i="1" s="1"/>
  <c r="AV79" i="1" s="1"/>
  <c r="F79" i="1" s="1"/>
  <c r="AY79" i="1" s="1"/>
  <c r="I79" i="1"/>
  <c r="AR75" i="1"/>
  <c r="AS75" i="1" s="1"/>
  <c r="AV75" i="1" s="1"/>
  <c r="F75" i="1" s="1"/>
  <c r="AY75" i="1" s="1"/>
  <c r="I75" i="1"/>
  <c r="AR74" i="1"/>
  <c r="AS74" i="1" s="1"/>
  <c r="AV74" i="1" s="1"/>
  <c r="F74" i="1" s="1"/>
  <c r="AY74" i="1" s="1"/>
  <c r="G74" i="1" s="1"/>
  <c r="I74" i="1"/>
  <c r="AR73" i="1"/>
  <c r="AS73" i="1" s="1"/>
  <c r="AV73" i="1" s="1"/>
  <c r="F73" i="1" s="1"/>
  <c r="AY73" i="1" s="1"/>
  <c r="AR72" i="1"/>
  <c r="AS72" i="1" s="1"/>
  <c r="AV72" i="1" s="1"/>
  <c r="F72" i="1" s="1"/>
  <c r="AY72" i="1" s="1"/>
  <c r="G72" i="1" s="1"/>
  <c r="I72" i="1"/>
  <c r="AR68" i="1"/>
  <c r="AS68" i="1" s="1"/>
  <c r="AV68" i="1" s="1"/>
  <c r="F68" i="1" s="1"/>
  <c r="AY68" i="1" s="1"/>
  <c r="I68" i="1"/>
  <c r="I23" i="1"/>
  <c r="AR23" i="1"/>
  <c r="AS23" i="1" s="1"/>
  <c r="AV23" i="1" s="1"/>
  <c r="F23" i="1" s="1"/>
  <c r="AY23" i="1" s="1"/>
  <c r="G23" i="1" s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DI137" i="1" s="1"/>
  <c r="BC119" i="1"/>
  <c r="BC118" i="1"/>
  <c r="BC117" i="1"/>
  <c r="AR67" i="1"/>
  <c r="AS67" i="1" s="1"/>
  <c r="AV67" i="1" s="1"/>
  <c r="F67" i="1" s="1"/>
  <c r="AY67" i="1" s="1"/>
  <c r="I67" i="1"/>
  <c r="BC64" i="1"/>
  <c r="BC59" i="1"/>
  <c r="BC57" i="1"/>
  <c r="BC49" i="1"/>
  <c r="BC48" i="1"/>
  <c r="BC47" i="1"/>
  <c r="BC45" i="1"/>
  <c r="BC42" i="1"/>
  <c r="H23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BB110" i="1"/>
  <c r="E110" i="1"/>
  <c r="H109" i="1"/>
  <c r="E109" i="1"/>
  <c r="H108" i="1"/>
  <c r="E108" i="1"/>
  <c r="H107" i="1"/>
  <c r="E107" i="1"/>
  <c r="H106" i="1"/>
  <c r="E106" i="1"/>
  <c r="H105" i="1"/>
  <c r="E105" i="1"/>
  <c r="H102" i="1"/>
  <c r="E102" i="1"/>
  <c r="H101" i="1"/>
  <c r="E101" i="1"/>
  <c r="H100" i="1"/>
  <c r="E100" i="1"/>
  <c r="H99" i="1"/>
  <c r="E99" i="1"/>
  <c r="H98" i="1"/>
  <c r="BB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E71" i="1"/>
  <c r="H68" i="1"/>
  <c r="E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1" i="1"/>
  <c r="H50" i="1"/>
  <c r="H49" i="1"/>
  <c r="H48" i="1"/>
  <c r="H47" i="1"/>
  <c r="H46" i="1"/>
  <c r="H45" i="1"/>
  <c r="H44" i="1"/>
  <c r="H43" i="1"/>
  <c r="H42" i="1"/>
  <c r="BC28" i="1"/>
  <c r="I25" i="1"/>
  <c r="AR25" i="1"/>
  <c r="AS25" i="1" s="1"/>
  <c r="AV25" i="1" s="1"/>
  <c r="F25" i="1" s="1"/>
  <c r="AY25" i="1" s="1"/>
  <c r="G25" i="1" s="1"/>
  <c r="AX66" i="1"/>
  <c r="AP66" i="1"/>
  <c r="J66" i="1" s="1"/>
  <c r="AQ66" i="1" s="1"/>
  <c r="AX65" i="1"/>
  <c r="AP65" i="1"/>
  <c r="J65" i="1" s="1"/>
  <c r="AQ65" i="1" s="1"/>
  <c r="AX64" i="1"/>
  <c r="AP64" i="1"/>
  <c r="J64" i="1" s="1"/>
  <c r="AQ64" i="1" s="1"/>
  <c r="AX63" i="1"/>
  <c r="AP63" i="1"/>
  <c r="J63" i="1" s="1"/>
  <c r="AQ63" i="1" s="1"/>
  <c r="AX62" i="1"/>
  <c r="AP62" i="1"/>
  <c r="J62" i="1" s="1"/>
  <c r="AQ62" i="1" s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4" i="1"/>
  <c r="AP54" i="1"/>
  <c r="AX51" i="1"/>
  <c r="AP51" i="1"/>
  <c r="J51" i="1" s="1"/>
  <c r="AQ51" i="1" s="1"/>
  <c r="AX50" i="1"/>
  <c r="AP50" i="1"/>
  <c r="J50" i="1" s="1"/>
  <c r="AQ50" i="1" s="1"/>
  <c r="AX49" i="1"/>
  <c r="AP49" i="1"/>
  <c r="J49" i="1" s="1"/>
  <c r="AQ49" i="1" s="1"/>
  <c r="AX48" i="1"/>
  <c r="AP48" i="1"/>
  <c r="J48" i="1" s="1"/>
  <c r="AQ48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R41" i="1"/>
  <c r="AS41" i="1" s="1"/>
  <c r="AV41" i="1" s="1"/>
  <c r="F41" i="1" s="1"/>
  <c r="AY41" i="1" s="1"/>
  <c r="I41" i="1"/>
  <c r="AR39" i="1"/>
  <c r="AS39" i="1" s="1"/>
  <c r="AV39" i="1" s="1"/>
  <c r="F39" i="1" s="1"/>
  <c r="AY39" i="1" s="1"/>
  <c r="I39" i="1"/>
  <c r="AR38" i="1"/>
  <c r="AS38" i="1" s="1"/>
  <c r="AV38" i="1" s="1"/>
  <c r="F38" i="1" s="1"/>
  <c r="AY38" i="1" s="1"/>
  <c r="I38" i="1"/>
  <c r="AR34" i="1"/>
  <c r="AS34" i="1" s="1"/>
  <c r="AV34" i="1" s="1"/>
  <c r="F34" i="1" s="1"/>
  <c r="AY34" i="1" s="1"/>
  <c r="G34" i="1" s="1"/>
  <c r="I34" i="1"/>
  <c r="AR32" i="1"/>
  <c r="AS32" i="1" s="1"/>
  <c r="AV32" i="1" s="1"/>
  <c r="F32" i="1" s="1"/>
  <c r="AY32" i="1" s="1"/>
  <c r="G32" i="1" s="1"/>
  <c r="I32" i="1"/>
  <c r="AR31" i="1"/>
  <c r="AS31" i="1" s="1"/>
  <c r="AV31" i="1" s="1"/>
  <c r="F31" i="1" s="1"/>
  <c r="AY31" i="1" s="1"/>
  <c r="I31" i="1"/>
  <c r="I29" i="1"/>
  <c r="AR29" i="1"/>
  <c r="AS29" i="1" s="1"/>
  <c r="AV29" i="1" s="1"/>
  <c r="F29" i="1" s="1"/>
  <c r="AY29" i="1" s="1"/>
  <c r="G29" i="1" s="1"/>
  <c r="H27" i="1"/>
  <c r="BC24" i="1"/>
  <c r="I21" i="1"/>
  <c r="AR21" i="1"/>
  <c r="AS21" i="1" s="1"/>
  <c r="AV21" i="1" s="1"/>
  <c r="F21" i="1" s="1"/>
  <c r="AY21" i="1" s="1"/>
  <c r="G21" i="1" s="1"/>
  <c r="H41" i="1"/>
  <c r="E41" i="1"/>
  <c r="H40" i="1"/>
  <c r="E40" i="1"/>
  <c r="H39" i="1"/>
  <c r="E39" i="1"/>
  <c r="H38" i="1"/>
  <c r="BB38" i="1"/>
  <c r="E38" i="1"/>
  <c r="H37" i="1"/>
  <c r="BN51" i="1" s="1"/>
  <c r="E37" i="1"/>
  <c r="BK51" i="1" s="1"/>
  <c r="H34" i="1"/>
  <c r="E34" i="1"/>
  <c r="H33" i="1"/>
  <c r="E33" i="1"/>
  <c r="H32" i="1"/>
  <c r="E32" i="1"/>
  <c r="H31" i="1"/>
  <c r="E31" i="1"/>
  <c r="H30" i="1"/>
  <c r="E30" i="1"/>
  <c r="BE34" i="1" s="1"/>
  <c r="H29" i="1"/>
  <c r="BC26" i="1"/>
  <c r="H25" i="1"/>
  <c r="BC22" i="1"/>
  <c r="H21" i="1"/>
  <c r="BB21" i="1"/>
  <c r="BC27" i="1"/>
  <c r="BC25" i="1"/>
  <c r="BC23" i="1"/>
  <c r="BC21" i="1"/>
  <c r="I76" i="1" l="1"/>
  <c r="AR132" i="1"/>
  <c r="AS132" i="1" s="1"/>
  <c r="AV132" i="1" s="1"/>
  <c r="F132" i="1" s="1"/>
  <c r="AY132" i="1" s="1"/>
  <c r="G132" i="1" s="1"/>
  <c r="AP88" i="1"/>
  <c r="AQ123" i="1"/>
  <c r="AR95" i="1"/>
  <c r="AS95" i="1" s="1"/>
  <c r="AV95" i="1" s="1"/>
  <c r="F95" i="1" s="1"/>
  <c r="AY95" i="1" s="1"/>
  <c r="BK85" i="1"/>
  <c r="BK34" i="1"/>
  <c r="AR40" i="1"/>
  <c r="AS40" i="1" s="1"/>
  <c r="AV40" i="1" s="1"/>
  <c r="F40" i="1" s="1"/>
  <c r="AY40" i="1" s="1"/>
  <c r="G40" i="1" s="1"/>
  <c r="BK119" i="1"/>
  <c r="BD134" i="1"/>
  <c r="BB34" i="1"/>
  <c r="BE137" i="1"/>
  <c r="BK137" i="1"/>
  <c r="AR91" i="1"/>
  <c r="AS91" i="1" s="1"/>
  <c r="AV91" i="1" s="1"/>
  <c r="F91" i="1" s="1"/>
  <c r="AY91" i="1" s="1"/>
  <c r="G91" i="1" s="1"/>
  <c r="AR130" i="1"/>
  <c r="AS130" i="1" s="1"/>
  <c r="AV130" i="1" s="1"/>
  <c r="F130" i="1" s="1"/>
  <c r="I33" i="1"/>
  <c r="BB72" i="1"/>
  <c r="BN119" i="1"/>
  <c r="G80" i="1"/>
  <c r="AP37" i="1"/>
  <c r="AP71" i="1"/>
  <c r="AR118" i="1"/>
  <c r="AS118" i="1" s="1"/>
  <c r="AV118" i="1" s="1"/>
  <c r="F118" i="1" s="1"/>
  <c r="AY118" i="1" s="1"/>
  <c r="G118" i="1" s="1"/>
  <c r="J105" i="1"/>
  <c r="CV119" i="1"/>
  <c r="BN68" i="1"/>
  <c r="G114" i="1"/>
  <c r="AZ114" i="1" s="1"/>
  <c r="AR107" i="1"/>
  <c r="AS107" i="1" s="1"/>
  <c r="AV107" i="1" s="1"/>
  <c r="F107" i="1" s="1"/>
  <c r="AY107" i="1" s="1"/>
  <c r="BD24" i="1"/>
  <c r="G98" i="1"/>
  <c r="AZ98" i="1" s="1"/>
  <c r="BK68" i="1"/>
  <c r="AP137" i="1"/>
  <c r="J137" i="1" s="1"/>
  <c r="AQ137" i="1" s="1"/>
  <c r="AR112" i="1"/>
  <c r="AS112" i="1" s="1"/>
  <c r="AV112" i="1" s="1"/>
  <c r="F112" i="1" s="1"/>
  <c r="AY112" i="1" s="1"/>
  <c r="G112" i="1" s="1"/>
  <c r="I101" i="1"/>
  <c r="BK102" i="1"/>
  <c r="BN102" i="1"/>
  <c r="AR106" i="1"/>
  <c r="AS106" i="1" s="1"/>
  <c r="AV106" i="1" s="1"/>
  <c r="F106" i="1" s="1"/>
  <c r="AY106" i="1" s="1"/>
  <c r="G106" i="1" s="1"/>
  <c r="BA106" i="1" s="1"/>
  <c r="H126" i="1"/>
  <c r="AP126" i="1"/>
  <c r="BB29" i="1"/>
  <c r="BD29" i="1" s="1"/>
  <c r="H22" i="1"/>
  <c r="AP22" i="1"/>
  <c r="J22" i="1" s="1"/>
  <c r="AQ22" i="1" s="1"/>
  <c r="H71" i="1"/>
  <c r="BN85" i="1" s="1"/>
  <c r="BB24" i="1"/>
  <c r="BC20" i="1"/>
  <c r="I84" i="1"/>
  <c r="I116" i="1"/>
  <c r="BB136" i="1"/>
  <c r="BD136" i="1" s="1"/>
  <c r="BN137" i="1"/>
  <c r="AP129" i="1"/>
  <c r="J129" i="1" s="1"/>
  <c r="AQ129" i="1" s="1"/>
  <c r="BC54" i="1"/>
  <c r="J54" i="1"/>
  <c r="CV68" i="1"/>
  <c r="BB23" i="1"/>
  <c r="G68" i="1"/>
  <c r="AZ68" i="1" s="1"/>
  <c r="BB128" i="1"/>
  <c r="BD128" i="1" s="1"/>
  <c r="AY30" i="1"/>
  <c r="G30" i="1" s="1"/>
  <c r="AZ30" i="1" s="1"/>
  <c r="BB30" i="1"/>
  <c r="AY100" i="1"/>
  <c r="G100" i="1" s="1"/>
  <c r="BB100" i="1"/>
  <c r="BE85" i="1"/>
  <c r="H26" i="1"/>
  <c r="AP26" i="1"/>
  <c r="J26" i="1" s="1"/>
  <c r="AQ26" i="1" s="1"/>
  <c r="BB25" i="1"/>
  <c r="BD25" i="1" s="1"/>
  <c r="I30" i="1"/>
  <c r="I82" i="1"/>
  <c r="I94" i="1"/>
  <c r="I106" i="1"/>
  <c r="BB116" i="1"/>
  <c r="BD116" i="1" s="1"/>
  <c r="BE51" i="1"/>
  <c r="BB80" i="1"/>
  <c r="BB90" i="1"/>
  <c r="BB108" i="1"/>
  <c r="AR82" i="1"/>
  <c r="AS82" i="1" s="1"/>
  <c r="AV82" i="1" s="1"/>
  <c r="F82" i="1" s="1"/>
  <c r="AY82" i="1" s="1"/>
  <c r="G82" i="1" s="1"/>
  <c r="AZ82" i="1" s="1"/>
  <c r="AR94" i="1"/>
  <c r="AS94" i="1" s="1"/>
  <c r="AV94" i="1" s="1"/>
  <c r="F94" i="1" s="1"/>
  <c r="AY94" i="1" s="1"/>
  <c r="G94" i="1" s="1"/>
  <c r="BA94" i="1" s="1"/>
  <c r="I27" i="1"/>
  <c r="I77" i="1"/>
  <c r="I89" i="1"/>
  <c r="I99" i="1"/>
  <c r="I111" i="1"/>
  <c r="G110" i="1"/>
  <c r="AZ110" i="1" s="1"/>
  <c r="BE68" i="1"/>
  <c r="BB92" i="1"/>
  <c r="BB32" i="1"/>
  <c r="BB76" i="1"/>
  <c r="BB84" i="1"/>
  <c r="BB102" i="1"/>
  <c r="I78" i="1"/>
  <c r="I90" i="1"/>
  <c r="I100" i="1"/>
  <c r="BD119" i="1"/>
  <c r="G38" i="1"/>
  <c r="BA38" i="1" s="1"/>
  <c r="BE119" i="1"/>
  <c r="AR78" i="1"/>
  <c r="AS78" i="1" s="1"/>
  <c r="AV78" i="1" s="1"/>
  <c r="F78" i="1" s="1"/>
  <c r="AY78" i="1" s="1"/>
  <c r="G78" i="1" s="1"/>
  <c r="AZ78" i="1" s="1"/>
  <c r="BB124" i="1"/>
  <c r="BD124" i="1" s="1"/>
  <c r="BB132" i="1"/>
  <c r="BD132" i="1" s="1"/>
  <c r="H20" i="1"/>
  <c r="BN34" i="1" s="1"/>
  <c r="AP20" i="1"/>
  <c r="BE102" i="1"/>
  <c r="G67" i="1"/>
  <c r="AZ67" i="1" s="1"/>
  <c r="BB74" i="1"/>
  <c r="BD74" i="1" s="1"/>
  <c r="BB68" i="1"/>
  <c r="BB96" i="1"/>
  <c r="BD96" i="1" s="1"/>
  <c r="BB114" i="1"/>
  <c r="AP28" i="1"/>
  <c r="J28" i="1" s="1"/>
  <c r="AQ28" i="1" s="1"/>
  <c r="BC31" i="1"/>
  <c r="BC33" i="1"/>
  <c r="BC37" i="1"/>
  <c r="BC39" i="1"/>
  <c r="BC41" i="1"/>
  <c r="BA24" i="1"/>
  <c r="AZ24" i="1"/>
  <c r="G31" i="1"/>
  <c r="AZ32" i="1"/>
  <c r="BA32" i="1"/>
  <c r="G33" i="1"/>
  <c r="AZ34" i="1"/>
  <c r="BA34" i="1"/>
  <c r="G39" i="1"/>
  <c r="AZ40" i="1"/>
  <c r="BA40" i="1"/>
  <c r="G41" i="1"/>
  <c r="BC71" i="1"/>
  <c r="BC73" i="1"/>
  <c r="BC75" i="1"/>
  <c r="BC77" i="1"/>
  <c r="BC79" i="1"/>
  <c r="BC81" i="1"/>
  <c r="BC83" i="1"/>
  <c r="BC85" i="1"/>
  <c r="BC89" i="1"/>
  <c r="BC91" i="1"/>
  <c r="BC93" i="1"/>
  <c r="BC95" i="1"/>
  <c r="BC97" i="1"/>
  <c r="BC99" i="1"/>
  <c r="BC101" i="1"/>
  <c r="BC105" i="1"/>
  <c r="BC107" i="1"/>
  <c r="BC109" i="1"/>
  <c r="BC111" i="1"/>
  <c r="BC113" i="1"/>
  <c r="BC115" i="1"/>
  <c r="BD23" i="1"/>
  <c r="BA27" i="1"/>
  <c r="AZ27" i="1"/>
  <c r="AZ72" i="1"/>
  <c r="BA72" i="1"/>
  <c r="G73" i="1"/>
  <c r="AZ74" i="1"/>
  <c r="BA74" i="1"/>
  <c r="G75" i="1"/>
  <c r="AZ76" i="1"/>
  <c r="BA76" i="1"/>
  <c r="G77" i="1"/>
  <c r="G79" i="1"/>
  <c r="AZ80" i="1"/>
  <c r="BA80" i="1"/>
  <c r="G81" i="1"/>
  <c r="G83" i="1"/>
  <c r="AZ84" i="1"/>
  <c r="BA84" i="1"/>
  <c r="G85" i="1"/>
  <c r="G89" i="1"/>
  <c r="AZ90" i="1"/>
  <c r="BA90" i="1"/>
  <c r="AZ92" i="1"/>
  <c r="BA92" i="1"/>
  <c r="G93" i="1"/>
  <c r="G95" i="1"/>
  <c r="AZ96" i="1"/>
  <c r="BA96" i="1"/>
  <c r="G97" i="1"/>
  <c r="G99" i="1"/>
  <c r="AZ100" i="1"/>
  <c r="BA100" i="1"/>
  <c r="G101" i="1"/>
  <c r="AZ102" i="1"/>
  <c r="BA102" i="1"/>
  <c r="G107" i="1"/>
  <c r="AZ108" i="1"/>
  <c r="BA108" i="1"/>
  <c r="G109" i="1"/>
  <c r="G111" i="1"/>
  <c r="G113" i="1"/>
  <c r="G115" i="1"/>
  <c r="BA118" i="1"/>
  <c r="AZ118" i="1"/>
  <c r="BA125" i="1"/>
  <c r="AZ125" i="1"/>
  <c r="BA127" i="1"/>
  <c r="AZ127" i="1"/>
  <c r="BA131" i="1"/>
  <c r="AZ131" i="1"/>
  <c r="BA133" i="1"/>
  <c r="AZ133" i="1"/>
  <c r="BA135" i="1"/>
  <c r="AZ135" i="1"/>
  <c r="BD21" i="1"/>
  <c r="BC30" i="1"/>
  <c r="BD30" i="1" s="1"/>
  <c r="BB31" i="1"/>
  <c r="BC32" i="1"/>
  <c r="BB33" i="1"/>
  <c r="BC34" i="1"/>
  <c r="BC38" i="1"/>
  <c r="BD38" i="1" s="1"/>
  <c r="BB39" i="1"/>
  <c r="BC40" i="1"/>
  <c r="BB41" i="1"/>
  <c r="BA21" i="1"/>
  <c r="AZ21" i="1"/>
  <c r="BB27" i="1"/>
  <c r="BD27" i="1" s="1"/>
  <c r="AZ29" i="1"/>
  <c r="BA29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AY48" i="1" s="1"/>
  <c r="G48" i="1" s="1"/>
  <c r="I48" i="1"/>
  <c r="AR49" i="1"/>
  <c r="AS49" i="1" s="1"/>
  <c r="AV49" i="1" s="1"/>
  <c r="F49" i="1" s="1"/>
  <c r="AY49" i="1" s="1"/>
  <c r="G49" i="1" s="1"/>
  <c r="I49" i="1"/>
  <c r="AR50" i="1"/>
  <c r="AS50" i="1" s="1"/>
  <c r="AV50" i="1" s="1"/>
  <c r="F50" i="1" s="1"/>
  <c r="AY50" i="1" s="1"/>
  <c r="G50" i="1" s="1"/>
  <c r="I50" i="1"/>
  <c r="AR51" i="1"/>
  <c r="AS51" i="1" s="1"/>
  <c r="AV51" i="1" s="1"/>
  <c r="F51" i="1" s="1"/>
  <c r="AY51" i="1" s="1"/>
  <c r="G51" i="1" s="1"/>
  <c r="I51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AR61" i="1"/>
  <c r="AS61" i="1" s="1"/>
  <c r="AV61" i="1" s="1"/>
  <c r="F61" i="1" s="1"/>
  <c r="AY61" i="1" s="1"/>
  <c r="G61" i="1" s="1"/>
  <c r="I61" i="1"/>
  <c r="AR62" i="1"/>
  <c r="AS62" i="1" s="1"/>
  <c r="AV62" i="1" s="1"/>
  <c r="F62" i="1" s="1"/>
  <c r="AY62" i="1" s="1"/>
  <c r="G62" i="1" s="1"/>
  <c r="I62" i="1"/>
  <c r="AR63" i="1"/>
  <c r="AS63" i="1" s="1"/>
  <c r="AV63" i="1" s="1"/>
  <c r="F63" i="1" s="1"/>
  <c r="AY63" i="1" s="1"/>
  <c r="G63" i="1" s="1"/>
  <c r="I63" i="1"/>
  <c r="AR64" i="1"/>
  <c r="AS64" i="1" s="1"/>
  <c r="AV64" i="1" s="1"/>
  <c r="F64" i="1" s="1"/>
  <c r="AY64" i="1" s="1"/>
  <c r="G64" i="1" s="1"/>
  <c r="I64" i="1"/>
  <c r="AR65" i="1"/>
  <c r="AS65" i="1" s="1"/>
  <c r="AV65" i="1" s="1"/>
  <c r="F65" i="1" s="1"/>
  <c r="AY65" i="1" s="1"/>
  <c r="G65" i="1" s="1"/>
  <c r="I65" i="1"/>
  <c r="AR66" i="1"/>
  <c r="AS66" i="1" s="1"/>
  <c r="AV66" i="1" s="1"/>
  <c r="F66" i="1" s="1"/>
  <c r="AY66" i="1" s="1"/>
  <c r="G66" i="1" s="1"/>
  <c r="I66" i="1"/>
  <c r="BA25" i="1"/>
  <c r="AZ25" i="1"/>
  <c r="BB42" i="1"/>
  <c r="BD42" i="1" s="1"/>
  <c r="BB44" i="1"/>
  <c r="BD44" i="1" s="1"/>
  <c r="BB46" i="1"/>
  <c r="BD46" i="1" s="1"/>
  <c r="BB56" i="1"/>
  <c r="BD56" i="1" s="1"/>
  <c r="BB58" i="1"/>
  <c r="BD58" i="1" s="1"/>
  <c r="BB60" i="1"/>
  <c r="BD60" i="1" s="1"/>
  <c r="BB67" i="1"/>
  <c r="BD67" i="1" s="1"/>
  <c r="BC68" i="1"/>
  <c r="BC72" i="1"/>
  <c r="BD72" i="1" s="1"/>
  <c r="BB73" i="1"/>
  <c r="BC74" i="1"/>
  <c r="BB75" i="1"/>
  <c r="BC76" i="1"/>
  <c r="BB77" i="1"/>
  <c r="BC78" i="1"/>
  <c r="BB79" i="1"/>
  <c r="BC80" i="1"/>
  <c r="BB81" i="1"/>
  <c r="BD81" i="1" s="1"/>
  <c r="BC82" i="1"/>
  <c r="BB83" i="1"/>
  <c r="BC84" i="1"/>
  <c r="BB85" i="1"/>
  <c r="BC88" i="1"/>
  <c r="BB89" i="1"/>
  <c r="BC90" i="1"/>
  <c r="BB91" i="1"/>
  <c r="BD91" i="1" s="1"/>
  <c r="BC92" i="1"/>
  <c r="BB93" i="1"/>
  <c r="BD93" i="1" s="1"/>
  <c r="BC94" i="1"/>
  <c r="BB95" i="1"/>
  <c r="BC96" i="1"/>
  <c r="BB97" i="1"/>
  <c r="BC98" i="1"/>
  <c r="BD98" i="1" s="1"/>
  <c r="BB99" i="1"/>
  <c r="BD100" i="1"/>
  <c r="BC100" i="1"/>
  <c r="BB101" i="1"/>
  <c r="BC102" i="1"/>
  <c r="BC106" i="1"/>
  <c r="BB107" i="1"/>
  <c r="BC108" i="1"/>
  <c r="BB109" i="1"/>
  <c r="BD109" i="1" s="1"/>
  <c r="BC110" i="1"/>
  <c r="BD110" i="1" s="1"/>
  <c r="BB111" i="1"/>
  <c r="BD111" i="1" s="1"/>
  <c r="BC112" i="1"/>
  <c r="BB113" i="1"/>
  <c r="BD113" i="1" s="1"/>
  <c r="BC114" i="1"/>
  <c r="BD114" i="1" s="1"/>
  <c r="BB115" i="1"/>
  <c r="BC116" i="1"/>
  <c r="BA23" i="1"/>
  <c r="AZ23" i="1"/>
  <c r="G116" i="1"/>
  <c r="BA117" i="1"/>
  <c r="AZ117" i="1"/>
  <c r="BB118" i="1"/>
  <c r="BD118" i="1" s="1"/>
  <c r="BA119" i="1"/>
  <c r="AZ119" i="1"/>
  <c r="BA124" i="1"/>
  <c r="AZ124" i="1"/>
  <c r="BB125" i="1"/>
  <c r="BD125" i="1" s="1"/>
  <c r="BB127" i="1"/>
  <c r="BD127" i="1" s="1"/>
  <c r="BA128" i="1"/>
  <c r="AZ128" i="1"/>
  <c r="BB131" i="1"/>
  <c r="BD131" i="1" s="1"/>
  <c r="BA132" i="1"/>
  <c r="AZ132" i="1"/>
  <c r="BB133" i="1"/>
  <c r="BD133" i="1" s="1"/>
  <c r="BA134" i="1"/>
  <c r="AZ134" i="1"/>
  <c r="BB135" i="1"/>
  <c r="BD135" i="1" s="1"/>
  <c r="BA136" i="1"/>
  <c r="AZ136" i="1"/>
  <c r="AZ112" i="1" l="1"/>
  <c r="BA112" i="1"/>
  <c r="AY130" i="1"/>
  <c r="G130" i="1" s="1"/>
  <c r="BB130" i="1"/>
  <c r="BD130" i="1" s="1"/>
  <c r="BD107" i="1"/>
  <c r="AZ38" i="1"/>
  <c r="DI34" i="1"/>
  <c r="BB112" i="1"/>
  <c r="BD34" i="1"/>
  <c r="BD94" i="1"/>
  <c r="DI68" i="1"/>
  <c r="AZ106" i="1"/>
  <c r="BD80" i="1"/>
  <c r="AQ105" i="1"/>
  <c r="BP119" i="1"/>
  <c r="BB106" i="1"/>
  <c r="BD106" i="1" s="1"/>
  <c r="AZ94" i="1"/>
  <c r="AQ54" i="1"/>
  <c r="BP68" i="1"/>
  <c r="BD99" i="1"/>
  <c r="J20" i="1"/>
  <c r="CV34" i="1"/>
  <c r="I22" i="1"/>
  <c r="AR22" i="1"/>
  <c r="AS22" i="1" s="1"/>
  <c r="AV22" i="1" s="1"/>
  <c r="F22" i="1" s="1"/>
  <c r="BA78" i="1"/>
  <c r="I129" i="1"/>
  <c r="AR129" i="1"/>
  <c r="AS129" i="1" s="1"/>
  <c r="AV129" i="1" s="1"/>
  <c r="F129" i="1" s="1"/>
  <c r="BD92" i="1"/>
  <c r="BA68" i="1"/>
  <c r="BD85" i="1"/>
  <c r="J71" i="1"/>
  <c r="CV85" i="1"/>
  <c r="I123" i="1"/>
  <c r="AR123" i="1"/>
  <c r="BD112" i="1"/>
  <c r="DI85" i="1"/>
  <c r="DI119" i="1"/>
  <c r="BD68" i="1"/>
  <c r="BD102" i="1"/>
  <c r="BD97" i="1"/>
  <c r="BD75" i="1"/>
  <c r="BA98" i="1"/>
  <c r="BA30" i="1"/>
  <c r="J37" i="1"/>
  <c r="CV51" i="1"/>
  <c r="J88" i="1"/>
  <c r="CV102" i="1"/>
  <c r="DI51" i="1"/>
  <c r="I137" i="1"/>
  <c r="AR137" i="1"/>
  <c r="AS137" i="1" s="1"/>
  <c r="AV137" i="1" s="1"/>
  <c r="F137" i="1" s="1"/>
  <c r="AY137" i="1" s="1"/>
  <c r="G137" i="1" s="1"/>
  <c r="BD41" i="1"/>
  <c r="BB40" i="1"/>
  <c r="BD40" i="1" s="1"/>
  <c r="BD77" i="1"/>
  <c r="BD76" i="1"/>
  <c r="BA114" i="1"/>
  <c r="BA82" i="1"/>
  <c r="BA67" i="1"/>
  <c r="BB94" i="1"/>
  <c r="J126" i="1"/>
  <c r="CV137" i="1"/>
  <c r="DI102" i="1"/>
  <c r="BD39" i="1"/>
  <c r="BD101" i="1"/>
  <c r="BD95" i="1"/>
  <c r="BD73" i="1"/>
  <c r="I28" i="1"/>
  <c r="AR28" i="1"/>
  <c r="AS28" i="1" s="1"/>
  <c r="AV28" i="1" s="1"/>
  <c r="F28" i="1" s="1"/>
  <c r="AY28" i="1" s="1"/>
  <c r="G28" i="1" s="1"/>
  <c r="BD115" i="1"/>
  <c r="BD79" i="1"/>
  <c r="BB50" i="1"/>
  <c r="BD50" i="1" s="1"/>
  <c r="BA110" i="1"/>
  <c r="BB48" i="1"/>
  <c r="BD48" i="1" s="1"/>
  <c r="AR26" i="1"/>
  <c r="AS26" i="1" s="1"/>
  <c r="AV26" i="1" s="1"/>
  <c r="F26" i="1" s="1"/>
  <c r="AY26" i="1" s="1"/>
  <c r="G26" i="1" s="1"/>
  <c r="BA26" i="1" s="1"/>
  <c r="I26" i="1"/>
  <c r="BD89" i="1"/>
  <c r="BD32" i="1"/>
  <c r="BD90" i="1"/>
  <c r="BD31" i="1"/>
  <c r="BB78" i="1"/>
  <c r="BD78" i="1" s="1"/>
  <c r="BD108" i="1"/>
  <c r="BD84" i="1"/>
  <c r="BB82" i="1"/>
  <c r="BD82" i="1" s="1"/>
  <c r="BB66" i="1"/>
  <c r="BD66" i="1" s="1"/>
  <c r="BD83" i="1"/>
  <c r="BB64" i="1"/>
  <c r="BD64" i="1" s="1"/>
  <c r="BD33" i="1"/>
  <c r="BB62" i="1"/>
  <c r="BD62" i="1" s="1"/>
  <c r="AZ66" i="1"/>
  <c r="BA66" i="1"/>
  <c r="AZ65" i="1"/>
  <c r="BA65" i="1"/>
  <c r="AZ64" i="1"/>
  <c r="BA64" i="1"/>
  <c r="AZ63" i="1"/>
  <c r="BA63" i="1"/>
  <c r="AZ62" i="1"/>
  <c r="BA62" i="1"/>
  <c r="AZ61" i="1"/>
  <c r="BA61" i="1"/>
  <c r="AZ60" i="1"/>
  <c r="BA60" i="1"/>
  <c r="AZ59" i="1"/>
  <c r="BA59" i="1"/>
  <c r="AZ58" i="1"/>
  <c r="BA58" i="1"/>
  <c r="AZ57" i="1"/>
  <c r="BA57" i="1"/>
  <c r="AZ56" i="1"/>
  <c r="BA56" i="1"/>
  <c r="AZ55" i="1"/>
  <c r="BA55" i="1"/>
  <c r="AZ51" i="1"/>
  <c r="BA51" i="1"/>
  <c r="AZ50" i="1"/>
  <c r="BA50" i="1"/>
  <c r="AZ49" i="1"/>
  <c r="BA49" i="1"/>
  <c r="AZ48" i="1"/>
  <c r="BA48" i="1"/>
  <c r="AZ47" i="1"/>
  <c r="BA47" i="1"/>
  <c r="AZ46" i="1"/>
  <c r="BA46" i="1"/>
  <c r="AZ45" i="1"/>
  <c r="BA45" i="1"/>
  <c r="AZ44" i="1"/>
  <c r="BA44" i="1"/>
  <c r="AZ43" i="1"/>
  <c r="BA43" i="1"/>
  <c r="AZ42" i="1"/>
  <c r="BA42" i="1"/>
  <c r="AZ113" i="1"/>
  <c r="BA113" i="1"/>
  <c r="AZ109" i="1"/>
  <c r="BA109" i="1"/>
  <c r="AZ99" i="1"/>
  <c r="BA99" i="1"/>
  <c r="AZ95" i="1"/>
  <c r="BA95" i="1"/>
  <c r="AZ91" i="1"/>
  <c r="BA91" i="1"/>
  <c r="AZ85" i="1"/>
  <c r="BA85" i="1"/>
  <c r="AZ81" i="1"/>
  <c r="BA81" i="1"/>
  <c r="AZ77" i="1"/>
  <c r="BA77" i="1"/>
  <c r="AZ73" i="1"/>
  <c r="BA73" i="1"/>
  <c r="AZ39" i="1"/>
  <c r="BA39" i="1"/>
  <c r="AZ33" i="1"/>
  <c r="BA33" i="1"/>
  <c r="BA116" i="1"/>
  <c r="AZ116" i="1"/>
  <c r="BB65" i="1"/>
  <c r="BD65" i="1" s="1"/>
  <c r="BB63" i="1"/>
  <c r="BD63" i="1" s="1"/>
  <c r="BB61" i="1"/>
  <c r="BD61" i="1" s="1"/>
  <c r="BB59" i="1"/>
  <c r="BD59" i="1" s="1"/>
  <c r="BB57" i="1"/>
  <c r="BD57" i="1" s="1"/>
  <c r="BB55" i="1"/>
  <c r="BD55" i="1" s="1"/>
  <c r="BB51" i="1"/>
  <c r="BD51" i="1" s="1"/>
  <c r="BB49" i="1"/>
  <c r="BD49" i="1" s="1"/>
  <c r="BB47" i="1"/>
  <c r="BD47" i="1" s="1"/>
  <c r="BB45" i="1"/>
  <c r="BD45" i="1" s="1"/>
  <c r="BB43" i="1"/>
  <c r="BD43" i="1" s="1"/>
  <c r="AZ115" i="1"/>
  <c r="BA115" i="1"/>
  <c r="AZ111" i="1"/>
  <c r="BA111" i="1"/>
  <c r="AZ107" i="1"/>
  <c r="BA107" i="1"/>
  <c r="AZ101" i="1"/>
  <c r="BA101" i="1"/>
  <c r="AZ97" i="1"/>
  <c r="BA97" i="1"/>
  <c r="AZ93" i="1"/>
  <c r="BA93" i="1"/>
  <c r="AZ89" i="1"/>
  <c r="BA89" i="1"/>
  <c r="AZ83" i="1"/>
  <c r="BA83" i="1"/>
  <c r="AZ79" i="1"/>
  <c r="BA79" i="1"/>
  <c r="AZ75" i="1"/>
  <c r="BA75" i="1"/>
  <c r="AZ41" i="1"/>
  <c r="BA41" i="1"/>
  <c r="AZ31" i="1"/>
  <c r="BA31" i="1"/>
  <c r="AZ137" i="1" l="1"/>
  <c r="BA137" i="1"/>
  <c r="CW68" i="1"/>
  <c r="AR54" i="1"/>
  <c r="I54" i="1"/>
  <c r="BO68" i="1" s="1"/>
  <c r="AY22" i="1"/>
  <c r="G22" i="1" s="1"/>
  <c r="BB22" i="1"/>
  <c r="BD22" i="1" s="1"/>
  <c r="AQ71" i="1"/>
  <c r="BP85" i="1"/>
  <c r="AY129" i="1"/>
  <c r="G129" i="1" s="1"/>
  <c r="BB129" i="1"/>
  <c r="BD129" i="1" s="1"/>
  <c r="BA130" i="1"/>
  <c r="AZ130" i="1"/>
  <c r="AS123" i="1"/>
  <c r="AQ37" i="1"/>
  <c r="BP51" i="1"/>
  <c r="BB137" i="1"/>
  <c r="BD137" i="1" s="1"/>
  <c r="AQ88" i="1"/>
  <c r="BP102" i="1"/>
  <c r="AZ26" i="1"/>
  <c r="AQ126" i="1"/>
  <c r="BP137" i="1"/>
  <c r="AQ20" i="1"/>
  <c r="BP34" i="1"/>
  <c r="CW119" i="1"/>
  <c r="AR105" i="1"/>
  <c r="I105" i="1"/>
  <c r="BO119" i="1" s="1"/>
  <c r="BB28" i="1"/>
  <c r="BD28" i="1" s="1"/>
  <c r="BA28" i="1"/>
  <c r="AZ28" i="1"/>
  <c r="BB26" i="1"/>
  <c r="BD26" i="1" s="1"/>
  <c r="AV123" i="1" l="1"/>
  <c r="AR37" i="1"/>
  <c r="CW51" i="1"/>
  <c r="I37" i="1"/>
  <c r="BO51" i="1" s="1"/>
  <c r="AZ22" i="1"/>
  <c r="BA22" i="1"/>
  <c r="CW85" i="1"/>
  <c r="AR71" i="1"/>
  <c r="I71" i="1"/>
  <c r="BO85" i="1" s="1"/>
  <c r="BA129" i="1"/>
  <c r="AZ129" i="1"/>
  <c r="AS105" i="1"/>
  <c r="CX119" i="1"/>
  <c r="CW34" i="1"/>
  <c r="I20" i="1"/>
  <c r="BO34" i="1" s="1"/>
  <c r="AR20" i="1"/>
  <c r="I126" i="1"/>
  <c r="BO137" i="1" s="1"/>
  <c r="AR126" i="1"/>
  <c r="CW137" i="1"/>
  <c r="AS54" i="1"/>
  <c r="CX68" i="1"/>
  <c r="CW102" i="1"/>
  <c r="I88" i="1"/>
  <c r="BO102" i="1" s="1"/>
  <c r="AR88" i="1"/>
  <c r="AV105" i="1" l="1"/>
  <c r="CY119" i="1"/>
  <c r="AS71" i="1"/>
  <c r="CX85" i="1"/>
  <c r="AV54" i="1"/>
  <c r="CY68" i="1"/>
  <c r="AS37" i="1"/>
  <c r="CX51" i="1"/>
  <c r="AS88" i="1"/>
  <c r="CX102" i="1"/>
  <c r="AS126" i="1"/>
  <c r="CX137" i="1"/>
  <c r="AS20" i="1"/>
  <c r="CX34" i="1"/>
  <c r="F123" i="1"/>
  <c r="AV20" i="1" l="1"/>
  <c r="CY34" i="1"/>
  <c r="AV126" i="1"/>
  <c r="CY137" i="1"/>
  <c r="AY123" i="1"/>
  <c r="BB123" i="1"/>
  <c r="F54" i="1"/>
  <c r="DB68" i="1"/>
  <c r="AV88" i="1"/>
  <c r="CY102" i="1"/>
  <c r="AV37" i="1"/>
  <c r="CY51" i="1"/>
  <c r="AV71" i="1"/>
  <c r="CY85" i="1"/>
  <c r="F105" i="1"/>
  <c r="DB119" i="1"/>
  <c r="AY105" i="1" l="1"/>
  <c r="BL119" i="1"/>
  <c r="BB105" i="1"/>
  <c r="AY54" i="1"/>
  <c r="BL68" i="1"/>
  <c r="BB54" i="1"/>
  <c r="G123" i="1"/>
  <c r="F71" i="1"/>
  <c r="DB85" i="1"/>
  <c r="F126" i="1"/>
  <c r="DB137" i="1"/>
  <c r="F37" i="1"/>
  <c r="DB51" i="1"/>
  <c r="F88" i="1"/>
  <c r="DB102" i="1"/>
  <c r="BD123" i="1"/>
  <c r="F20" i="1"/>
  <c r="DB34" i="1"/>
  <c r="AY37" i="1" l="1"/>
  <c r="BL51" i="1"/>
  <c r="BB37" i="1"/>
  <c r="BA123" i="1"/>
  <c r="AZ123" i="1"/>
  <c r="BD54" i="1"/>
  <c r="DJ68" i="1" s="1"/>
  <c r="DH68" i="1"/>
  <c r="AY88" i="1"/>
  <c r="BL102" i="1"/>
  <c r="BB88" i="1"/>
  <c r="AY126" i="1"/>
  <c r="BB126" i="1"/>
  <c r="BL137" i="1"/>
  <c r="AY71" i="1"/>
  <c r="BL85" i="1"/>
  <c r="BB71" i="1"/>
  <c r="G54" i="1"/>
  <c r="DE68" i="1"/>
  <c r="BD105" i="1"/>
  <c r="DJ119" i="1" s="1"/>
  <c r="DH119" i="1"/>
  <c r="AY20" i="1"/>
  <c r="BL34" i="1"/>
  <c r="BB20" i="1"/>
  <c r="DE119" i="1"/>
  <c r="G105" i="1"/>
  <c r="BD71" i="1" l="1"/>
  <c r="DJ85" i="1" s="1"/>
  <c r="DH85" i="1"/>
  <c r="BD88" i="1"/>
  <c r="DJ102" i="1" s="1"/>
  <c r="DH102" i="1"/>
  <c r="BM119" i="1"/>
  <c r="BA105" i="1"/>
  <c r="DG119" i="1" s="1"/>
  <c r="AZ105" i="1"/>
  <c r="DF119" i="1" s="1"/>
  <c r="BD20" i="1"/>
  <c r="DJ34" i="1" s="1"/>
  <c r="DH34" i="1"/>
  <c r="BD37" i="1"/>
  <c r="DJ51" i="1" s="1"/>
  <c r="DH51" i="1"/>
  <c r="G126" i="1"/>
  <c r="DE137" i="1"/>
  <c r="G20" i="1"/>
  <c r="DE34" i="1"/>
  <c r="DE85" i="1"/>
  <c r="G71" i="1"/>
  <c r="BD126" i="1"/>
  <c r="DJ137" i="1" s="1"/>
  <c r="DH137" i="1"/>
  <c r="G88" i="1"/>
  <c r="DE102" i="1"/>
  <c r="DE51" i="1"/>
  <c r="G37" i="1"/>
  <c r="BM68" i="1"/>
  <c r="BA54" i="1"/>
  <c r="DG68" i="1" s="1"/>
  <c r="AZ54" i="1"/>
  <c r="DF68" i="1" s="1"/>
  <c r="BA126" i="1" l="1"/>
  <c r="DG137" i="1" s="1"/>
  <c r="AZ126" i="1"/>
  <c r="DF137" i="1" s="1"/>
  <c r="BM137" i="1"/>
  <c r="BM51" i="1"/>
  <c r="AZ37" i="1"/>
  <c r="DF51" i="1" s="1"/>
  <c r="BA37" i="1"/>
  <c r="DG51" i="1" s="1"/>
  <c r="BM85" i="1"/>
  <c r="AZ71" i="1"/>
  <c r="DF85" i="1" s="1"/>
  <c r="BA71" i="1"/>
  <c r="DG85" i="1" s="1"/>
  <c r="BM34" i="1"/>
  <c r="AZ20" i="1"/>
  <c r="DF34" i="1" s="1"/>
  <c r="BA20" i="1"/>
  <c r="DG34" i="1" s="1"/>
  <c r="BM102" i="1"/>
  <c r="AZ88" i="1"/>
  <c r="DF102" i="1" s="1"/>
  <c r="BA88" i="1"/>
  <c r="DG102" i="1" s="1"/>
</calcChain>
</file>

<file path=xl/sharedStrings.xml><?xml version="1.0" encoding="utf-8"?>
<sst xmlns="http://schemas.openxmlformats.org/spreadsheetml/2006/main" count="388" uniqueCount="145">
  <si>
    <t>OPEN 6.2.4</t>
  </si>
  <si>
    <t>Mon Jun 29 2015 10:07:59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</si>
  <si>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</si>
  <si>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</si>
  <si>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</si>
  <si>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</si>
  <si>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</si>
  <si>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</si>
  <si>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</si>
  <si>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</si>
  <si>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</si>
  <si>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</si>
  <si>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</si>
  <si>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</si>
  <si>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</si>
  <si>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</si>
  <si>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</si>
  <si>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</si>
  <si>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</si>
  <si>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</si>
  <si>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</si>
  <si>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</si>
  <si>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</si>
  <si>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</si>
  <si>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</si>
  <si>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</si>
  <si>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</si>
  <si>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</si>
  <si>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</si>
  <si>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</si>
  <si>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</si>
  <si>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</si>
  <si>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</si>
  <si>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</si>
  <si>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</si>
  <si>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</si>
  <si>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</si>
  <si>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</si>
  <si>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</si>
  <si>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</si>
  <si>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</si>
  <si>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</si>
  <si>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</si>
  <si>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</si>
  <si>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</si>
  <si>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</si>
  <si>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</si>
  <si>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</si>
  <si>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</si>
  <si>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</si>
  <si>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</si>
  <si>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</si>
  <si>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</si>
  <si>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</si>
  <si>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</si>
  <si>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</si>
  <si>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</si>
  <si>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</si>
  <si>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</si>
  <si>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</si>
  <si>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</si>
  <si>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</si>
  <si>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</si>
  <si>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</si>
  <si>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</si>
  <si>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</si>
  <si>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</si>
  <si>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</si>
  <si>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</si>
  <si>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"10:13:50 CO2 Mixer: CO2R -&gt; 400 uml"
</t>
  </si>
  <si>
    <t xml:space="preserve">"10:13:58 Coolers: Tblock -&gt; 0.00 C"
</t>
  </si>
  <si>
    <t xml:space="preserve">"10:14:06 Lamp: ParIn -&gt;  1500 uml"
</t>
  </si>
  <si>
    <t xml:space="preserve">"10:17:34 Lamp: ParIn -&gt;  1500 uml"
</t>
  </si>
  <si>
    <t xml:space="preserve">"10:17:34 CO2 Mixer: CO2R -&gt; 400 uml"
</t>
  </si>
  <si>
    <t xml:space="preserve">"10:17:34 Coolers: Tblock -&gt; 0.00 C"
</t>
  </si>
  <si>
    <t xml:space="preserve">"10:17:34 Flow: Fixed -&gt; 500 umol/s"
</t>
  </si>
  <si>
    <t xml:space="preserve">"10:31:08 Coolers: Tblock -&gt; 3.73 C"
</t>
  </si>
  <si>
    <t xml:space="preserve">"10:32:18 Flow: Fixed -&gt; 500 umol/s"
</t>
  </si>
  <si>
    <t>10:33:25</t>
  </si>
  <si>
    <t>10:33:26</t>
  </si>
  <si>
    <t>10:33:27</t>
  </si>
  <si>
    <t>10:33:28</t>
  </si>
  <si>
    <t>10:33:29</t>
  </si>
  <si>
    <t>10:33:30</t>
  </si>
  <si>
    <t>10:33:31</t>
  </si>
  <si>
    <t xml:space="preserve">"10:33:47 Coolers: Tblock -&gt; 9.00 C"
</t>
  </si>
  <si>
    <t xml:space="preserve">"10:36:00 Flow: Fixed -&gt; 500 umol/s"
</t>
  </si>
  <si>
    <t>10:36:26</t>
  </si>
  <si>
    <t>10:36:27</t>
  </si>
  <si>
    <t>10:36:28</t>
  </si>
  <si>
    <t>10:36:29</t>
  </si>
  <si>
    <t>10:36:30</t>
  </si>
  <si>
    <t>10:36:31</t>
  </si>
  <si>
    <t>10:36:32</t>
  </si>
  <si>
    <t>10:36:33</t>
  </si>
  <si>
    <t xml:space="preserve">"10:36:39 Coolers: Tblock -&gt; 14.00 C"
</t>
  </si>
  <si>
    <t xml:space="preserve">"10:38:48 Flow: Fixed -&gt; 500 umol/s"
</t>
  </si>
  <si>
    <t>10:39:10</t>
  </si>
  <si>
    <t>10:39:11</t>
  </si>
  <si>
    <t>10:39:12</t>
  </si>
  <si>
    <t>10:39:13</t>
  </si>
  <si>
    <t>10:39:14</t>
  </si>
  <si>
    <t>10:39:15</t>
  </si>
  <si>
    <t>10:39:16</t>
  </si>
  <si>
    <t>10:39:17</t>
  </si>
  <si>
    <t xml:space="preserve">"10:39:22 Coolers: Tblock -&gt; 19.00 C"
</t>
  </si>
  <si>
    <t xml:space="preserve">"10:41:46 Flow: Fixed -&gt; 500 umol/s"
</t>
  </si>
  <si>
    <t>10:42:05</t>
  </si>
  <si>
    <t>10:42:06</t>
  </si>
  <si>
    <t>10:42:07</t>
  </si>
  <si>
    <t>10:42:08</t>
  </si>
  <si>
    <t>10:42:09</t>
  </si>
  <si>
    <t>10:42:10</t>
  </si>
  <si>
    <t>10:42:11</t>
  </si>
  <si>
    <t>10:42:12</t>
  </si>
  <si>
    <t xml:space="preserve">"10:42:24 Coolers: Tblock -&gt; 24.00 C"
</t>
  </si>
  <si>
    <t xml:space="preserve">"10:44:20 Flow: Fixed -&gt; 500 umol/s"
</t>
  </si>
  <si>
    <t>10:44:37</t>
  </si>
  <si>
    <t>10:44:38</t>
  </si>
  <si>
    <t>10:44:39</t>
  </si>
  <si>
    <t>10:44:40</t>
  </si>
  <si>
    <t>10:44:41</t>
  </si>
  <si>
    <t>10:44:42</t>
  </si>
  <si>
    <t>10:44:43</t>
  </si>
  <si>
    <t>10:44:44</t>
  </si>
  <si>
    <t xml:space="preserve">"10:44:50 Coolers: Tblock -&gt; 29.00 C"
</t>
  </si>
  <si>
    <t xml:space="preserve">"10:50:12 Flow: Fixed -&gt; 500 umol/s"
</t>
  </si>
  <si>
    <t>10:50:51</t>
  </si>
  <si>
    <t>10:50:52</t>
  </si>
  <si>
    <t>10:50:53</t>
  </si>
  <si>
    <t>10:50:54</t>
  </si>
  <si>
    <t>10:50:55</t>
  </si>
  <si>
    <t>10:50:56</t>
  </si>
  <si>
    <t>10:50:57</t>
  </si>
  <si>
    <t xml:space="preserve">"10:51:03 Coolers: Tblock -&gt; 34.00 C"
</t>
  </si>
  <si>
    <t xml:space="preserve">"10:53:12 Flow: Fixed -&gt; 500 umol/s"
</t>
  </si>
  <si>
    <t xml:space="preserve">"10:59:19 Flow: Fixed -&gt; 500 umol/s"
</t>
  </si>
  <si>
    <t>10:59:43</t>
  </si>
  <si>
    <t>10:59:44</t>
  </si>
  <si>
    <t>10:59:45</t>
  </si>
  <si>
    <t>10:59:46</t>
  </si>
  <si>
    <t>10:59:47</t>
  </si>
  <si>
    <t>10:59:48</t>
  </si>
  <si>
    <t>10:59:49</t>
  </si>
  <si>
    <t>10:59:50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</si>
</sst>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7"/>
  <sheetViews>
    <sheetView tabSelected="1" workbookViewId="0">
      <selection activeCell="K1" sqref="K1:K1048576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56" x14ac:dyDescent="0.25">
      <c r="A17" s="1" t="s">
        <v>9</v>
      </c>
      <c r="B17" s="1" t="s">
        <v>75</v>
      </c>
    </row>
    <row r="18" spans="1:56" x14ac:dyDescent="0.25">
      <c r="A18" s="1" t="s">
        <v>9</v>
      </c>
      <c r="B18" s="1" t="s">
        <v>76</v>
      </c>
    </row>
    <row r="19" spans="1:56" x14ac:dyDescent="0.25">
      <c r="A19" s="1" t="s">
        <v>9</v>
      </c>
      <c r="B19" s="1" t="s">
        <v>77</v>
      </c>
    </row>
    <row r="20" spans="1:56" x14ac:dyDescent="0.25">
      <c r="A20" s="1">
        <v>1</v>
      </c>
      <c r="B20" s="1" t="s">
        <v>78</v>
      </c>
      <c r="C20" s="1">
        <v>1537.4999985359609</v>
      </c>
      <c r="D20" s="1">
        <v>0</v>
      </c>
      <c r="E20">
        <f t="shared" ref="E20:E34" si="0">(R20-S20*(1000-T20)/(1000-U20))*AK20</f>
        <v>15.234667579893301</v>
      </c>
      <c r="F20">
        <f t="shared" ref="F20:F34" si="1">IF(AV20&lt;&gt;0,1/(1/AV20-1/N20),0)</f>
        <v>0.35929863404017687</v>
      </c>
      <c r="G20">
        <f t="shared" ref="G20:G34" si="2">((AY20-AL20/2)*S20-E20)/(AY20+AL20/2)</f>
        <v>306.79050481152058</v>
      </c>
      <c r="H20">
        <f t="shared" ref="H20:H34" si="3">AL20*1000</f>
        <v>4.665512211433188</v>
      </c>
      <c r="I20">
        <f t="shared" ref="I20:I34" si="4">(AQ20-AW20)</f>
        <v>0.98384463102947262</v>
      </c>
      <c r="J20">
        <f t="shared" ref="J20:J34" si="5">(P20+AP20*D20)</f>
        <v>11.14708423614502</v>
      </c>
      <c r="K20" s="1">
        <v>3.5063186239999999</v>
      </c>
      <c r="L20">
        <f t="shared" ref="L20:L34" si="6">(K20*AE20+AF20)</f>
        <v>1.9675257728005802</v>
      </c>
      <c r="M20" s="1">
        <v>1</v>
      </c>
      <c r="N20">
        <f t="shared" ref="N20:N34" si="7">L20*(M20+1)*(M20+1)/(M20*M20+1)</f>
        <v>3.9350515456011603</v>
      </c>
      <c r="O20" s="1">
        <v>6.1698369979858398</v>
      </c>
      <c r="P20" s="1">
        <v>11.14708423614502</v>
      </c>
      <c r="Q20" s="1">
        <v>3.7648651599884033</v>
      </c>
      <c r="R20" s="1">
        <v>399.668212890625</v>
      </c>
      <c r="S20" s="1">
        <v>387.71490478515625</v>
      </c>
      <c r="T20" s="1">
        <v>1.6764489412307739</v>
      </c>
      <c r="U20" s="1">
        <v>4.9324145317077637</v>
      </c>
      <c r="V20" s="1">
        <v>12.401087760925293</v>
      </c>
      <c r="W20" s="1">
        <v>36.486232757568359</v>
      </c>
      <c r="X20" s="1">
        <v>499.94644165039062</v>
      </c>
      <c r="Y20" s="1">
        <v>1500.9139404296875</v>
      </c>
      <c r="Z20" s="1">
        <v>193.97819519042969</v>
      </c>
      <c r="AA20" s="1">
        <v>70.266677856445313</v>
      </c>
      <c r="AB20" s="1">
        <v>-2.6925911903381348</v>
      </c>
      <c r="AC20" s="1">
        <v>0.21921913325786591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ref="AK20:AK34" si="8">X20*0.000001/(K20*0.0001)</f>
        <v>1.4258442978580561</v>
      </c>
      <c r="AL20">
        <f t="shared" ref="AL20:AL34" si="9">(U20-T20)/(1000-U20)*AK20</f>
        <v>4.6655122114331879E-3</v>
      </c>
      <c r="AM20">
        <f t="shared" ref="AM20:AM34" si="10">(P20+273.15)</f>
        <v>284.297084236145</v>
      </c>
      <c r="AN20">
        <f t="shared" ref="AN20:AN34" si="11">(O20+273.15)</f>
        <v>279.31983699798582</v>
      </c>
      <c r="AO20">
        <f t="shared" ref="AO20:AO34" si="12">(Y20*AG20+Z20*AH20)*AI20</f>
        <v>240.14622510106346</v>
      </c>
      <c r="AP20">
        <f t="shared" ref="AP20:AP34" si="13">((AO20+0.00000010773*(AN20^4-AM20^4))-AL20*44100)/(L20*51.4+0.00000043092*AM20^3)</f>
        <v>-0.12255271187607665</v>
      </c>
      <c r="AQ20">
        <f t="shared" ref="AQ20:AQ34" si="14">0.61365*EXP(17.502*J20/(240.97+J20))</f>
        <v>1.3304290139834316</v>
      </c>
      <c r="AR20">
        <f t="shared" ref="AR20:AR34" si="15">AQ20*1000/AA20</f>
        <v>18.933996235050355</v>
      </c>
      <c r="AS20">
        <f t="shared" ref="AS20:AS34" si="16">(AR20-U20)</f>
        <v>14.001581703342591</v>
      </c>
      <c r="AT20">
        <f t="shared" ref="AT20:AT34" si="17">IF(D20,P20,(O20+P20)/2)</f>
        <v>8.6584606170654297</v>
      </c>
      <c r="AU20">
        <f t="shared" ref="AU20:AU34" si="18">0.61365*EXP(17.502*AT20/(240.97+AT20))</f>
        <v>1.1260693947236884</v>
      </c>
      <c r="AV20">
        <f t="shared" ref="AV20:AV34" si="19">IF(AS20&lt;&gt;0,(1000-(AR20+U20)/2)/AS20*AL20,0)</f>
        <v>0.32923692434655355</v>
      </c>
      <c r="AW20">
        <f t="shared" ref="AW20:AW34" si="20">U20*AA20/1000</f>
        <v>0.34658438295395899</v>
      </c>
      <c r="AX20">
        <f t="shared" ref="AX20:AX34" si="21">(AU20-AW20)</f>
        <v>0.7794850117697294</v>
      </c>
      <c r="AY20">
        <f t="shared" ref="AY20:AY34" si="22">1/(1.6/F20+1.37/N20)</f>
        <v>0.20827808819187124</v>
      </c>
      <c r="AZ20">
        <f t="shared" ref="AZ20:AZ34" si="23">G20*AA20*0.001</f>
        <v>21.557149571007351</v>
      </c>
      <c r="BA20">
        <f t="shared" ref="BA20:BA34" si="24">G20/S20</f>
        <v>0.79127859420705493</v>
      </c>
      <c r="BB20">
        <f t="shared" ref="BB20:BB34" si="25">(1-AL20*AA20/AQ20/F20)*100</f>
        <v>31.419368802814063</v>
      </c>
      <c r="BC20">
        <f t="shared" ref="BC20:BC34" si="26">(S20-E20/(N20/1.35))</f>
        <v>382.48834015327822</v>
      </c>
      <c r="BD20">
        <f t="shared" ref="BD20:BD34" si="27">E20*BB20/100/BC20</f>
        <v>1.2514463554343196E-2</v>
      </c>
    </row>
    <row r="21" spans="1:56" x14ac:dyDescent="0.25">
      <c r="A21" s="1">
        <v>2</v>
      </c>
      <c r="B21" s="1" t="s">
        <v>78</v>
      </c>
      <c r="C21" s="1">
        <v>1537.4999985359609</v>
      </c>
      <c r="D21" s="1">
        <v>0</v>
      </c>
      <c r="E21">
        <f t="shared" si="0"/>
        <v>15.234667579893301</v>
      </c>
      <c r="F21">
        <f t="shared" si="1"/>
        <v>0.35929863404017687</v>
      </c>
      <c r="G21">
        <f t="shared" si="2"/>
        <v>306.79050481152058</v>
      </c>
      <c r="H21">
        <f t="shared" si="3"/>
        <v>4.665512211433188</v>
      </c>
      <c r="I21">
        <f t="shared" si="4"/>
        <v>0.98384463102947262</v>
      </c>
      <c r="J21">
        <f t="shared" si="5"/>
        <v>11.14708423614502</v>
      </c>
      <c r="K21" s="1">
        <v>3.5063186239999999</v>
      </c>
      <c r="L21">
        <f t="shared" si="6"/>
        <v>1.9675257728005802</v>
      </c>
      <c r="M21" s="1">
        <v>1</v>
      </c>
      <c r="N21">
        <f t="shared" si="7"/>
        <v>3.9350515456011603</v>
      </c>
      <c r="O21" s="1">
        <v>6.1698369979858398</v>
      </c>
      <c r="P21" s="1">
        <v>11.14708423614502</v>
      </c>
      <c r="Q21" s="1">
        <v>3.7648651599884033</v>
      </c>
      <c r="R21" s="1">
        <v>399.668212890625</v>
      </c>
      <c r="S21" s="1">
        <v>387.71490478515625</v>
      </c>
      <c r="T21" s="1">
        <v>1.6764489412307739</v>
      </c>
      <c r="U21" s="1">
        <v>4.9324145317077637</v>
      </c>
      <c r="V21" s="1">
        <v>12.401087760925293</v>
      </c>
      <c r="W21" s="1">
        <v>36.486232757568359</v>
      </c>
      <c r="X21" s="1">
        <v>499.94644165039062</v>
      </c>
      <c r="Y21" s="1">
        <v>1500.9139404296875</v>
      </c>
      <c r="Z21" s="1">
        <v>193.97819519042969</v>
      </c>
      <c r="AA21" s="1">
        <v>70.266677856445313</v>
      </c>
      <c r="AB21" s="1">
        <v>-2.6925911903381348</v>
      </c>
      <c r="AC21" s="1">
        <v>0.21921913325786591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1.4258442978580561</v>
      </c>
      <c r="AL21">
        <f t="shared" si="9"/>
        <v>4.6655122114331879E-3</v>
      </c>
      <c r="AM21">
        <f t="shared" si="10"/>
        <v>284.297084236145</v>
      </c>
      <c r="AN21">
        <f t="shared" si="11"/>
        <v>279.31983699798582</v>
      </c>
      <c r="AO21">
        <f t="shared" si="12"/>
        <v>240.14622510106346</v>
      </c>
      <c r="AP21">
        <f t="shared" si="13"/>
        <v>-0.12255271187607665</v>
      </c>
      <c r="AQ21">
        <f t="shared" si="14"/>
        <v>1.3304290139834316</v>
      </c>
      <c r="AR21">
        <f t="shared" si="15"/>
        <v>18.933996235050355</v>
      </c>
      <c r="AS21">
        <f t="shared" si="16"/>
        <v>14.001581703342591</v>
      </c>
      <c r="AT21">
        <f t="shared" si="17"/>
        <v>8.6584606170654297</v>
      </c>
      <c r="AU21">
        <f t="shared" si="18"/>
        <v>1.1260693947236884</v>
      </c>
      <c r="AV21">
        <f t="shared" si="19"/>
        <v>0.32923692434655355</v>
      </c>
      <c r="AW21">
        <f t="shared" si="20"/>
        <v>0.34658438295395899</v>
      </c>
      <c r="AX21">
        <f t="shared" si="21"/>
        <v>0.7794850117697294</v>
      </c>
      <c r="AY21">
        <f t="shared" si="22"/>
        <v>0.20827808819187124</v>
      </c>
      <c r="AZ21">
        <f t="shared" si="23"/>
        <v>21.557149571007351</v>
      </c>
      <c r="BA21">
        <f t="shared" si="24"/>
        <v>0.79127859420705493</v>
      </c>
      <c r="BB21">
        <f t="shared" si="25"/>
        <v>31.419368802814063</v>
      </c>
      <c r="BC21">
        <f t="shared" si="26"/>
        <v>382.48834015327822</v>
      </c>
      <c r="BD21">
        <f t="shared" si="27"/>
        <v>1.2514463554343196E-2</v>
      </c>
    </row>
    <row r="22" spans="1:56" x14ac:dyDescent="0.25">
      <c r="A22" s="1">
        <v>3</v>
      </c>
      <c r="B22" s="1" t="s">
        <v>78</v>
      </c>
      <c r="C22" s="1">
        <v>1537.999998524785</v>
      </c>
      <c r="D22" s="1">
        <v>0</v>
      </c>
      <c r="E22">
        <f t="shared" si="0"/>
        <v>15.230541962329541</v>
      </c>
      <c r="F22">
        <f t="shared" si="1"/>
        <v>0.35885087984486902</v>
      </c>
      <c r="G22">
        <f t="shared" si="2"/>
        <v>306.75330829673078</v>
      </c>
      <c r="H22">
        <f t="shared" si="3"/>
        <v>4.6629837098188993</v>
      </c>
      <c r="I22">
        <f t="shared" si="4"/>
        <v>0.98443295145867715</v>
      </c>
      <c r="J22">
        <f t="shared" si="5"/>
        <v>11.15269660949707</v>
      </c>
      <c r="K22" s="1">
        <v>3.5063186239999999</v>
      </c>
      <c r="L22">
        <f t="shared" si="6"/>
        <v>1.9675257728005802</v>
      </c>
      <c r="M22" s="1">
        <v>1</v>
      </c>
      <c r="N22">
        <f t="shared" si="7"/>
        <v>3.9350515456011603</v>
      </c>
      <c r="O22" s="1">
        <v>6.1693935394287109</v>
      </c>
      <c r="P22" s="1">
        <v>11.15269660949707</v>
      </c>
      <c r="Q22" s="1">
        <v>3.7656021118164063</v>
      </c>
      <c r="R22" s="1">
        <v>399.69741821289062</v>
      </c>
      <c r="S22" s="1">
        <v>387.74725341796875</v>
      </c>
      <c r="T22" s="1">
        <v>1.6767975091934204</v>
      </c>
      <c r="U22" s="1">
        <v>4.9310932159423828</v>
      </c>
      <c r="V22" s="1">
        <v>12.404047012329102</v>
      </c>
      <c r="W22" s="1">
        <v>36.477577209472656</v>
      </c>
      <c r="X22" s="1">
        <v>499.93255615234375</v>
      </c>
      <c r="Y22" s="1">
        <v>1500.8970947265625</v>
      </c>
      <c r="Z22" s="1">
        <v>193.99215698242187</v>
      </c>
      <c r="AA22" s="1">
        <v>70.266685485839844</v>
      </c>
      <c r="AB22" s="1">
        <v>-2.6925911903381348</v>
      </c>
      <c r="AC22" s="1">
        <v>0.21921913325786591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1.4258046964996633</v>
      </c>
      <c r="AL22">
        <f t="shared" si="9"/>
        <v>4.6629837098188997E-3</v>
      </c>
      <c r="AM22">
        <f t="shared" si="10"/>
        <v>284.30269660949705</v>
      </c>
      <c r="AN22">
        <f t="shared" si="11"/>
        <v>279.31939353942869</v>
      </c>
      <c r="AO22">
        <f t="shared" si="12"/>
        <v>240.14352978862371</v>
      </c>
      <c r="AP22">
        <f t="shared" si="13"/>
        <v>-0.1221100978417074</v>
      </c>
      <c r="AQ22">
        <f t="shared" si="14"/>
        <v>1.3309245275646591</v>
      </c>
      <c r="AR22">
        <f t="shared" si="15"/>
        <v>18.94104607841318</v>
      </c>
      <c r="AS22">
        <f t="shared" si="16"/>
        <v>14.009952862470797</v>
      </c>
      <c r="AT22">
        <f t="shared" si="17"/>
        <v>8.6610450744628906</v>
      </c>
      <c r="AU22">
        <f t="shared" si="18"/>
        <v>1.1262663785091929</v>
      </c>
      <c r="AV22">
        <f t="shared" si="19"/>
        <v>0.32886092171207326</v>
      </c>
      <c r="AW22">
        <f t="shared" si="20"/>
        <v>0.34649157610598197</v>
      </c>
      <c r="AX22">
        <f t="shared" si="21"/>
        <v>0.77977480240321095</v>
      </c>
      <c r="AY22">
        <f t="shared" si="22"/>
        <v>0.20803733340776737</v>
      </c>
      <c r="AZ22">
        <f t="shared" si="23"/>
        <v>21.554538235827248</v>
      </c>
      <c r="BA22">
        <f t="shared" si="24"/>
        <v>0.79111665032497014</v>
      </c>
      <c r="BB22">
        <f t="shared" si="25"/>
        <v>31.396555409009775</v>
      </c>
      <c r="BC22">
        <f t="shared" si="26"/>
        <v>382.52210416366495</v>
      </c>
      <c r="BD22">
        <f t="shared" si="27"/>
        <v>1.2500886861819943E-2</v>
      </c>
    </row>
    <row r="23" spans="1:56" x14ac:dyDescent="0.25">
      <c r="A23" s="1">
        <v>4</v>
      </c>
      <c r="B23" s="1" t="s">
        <v>79</v>
      </c>
      <c r="C23" s="1">
        <v>1538.4999985136092</v>
      </c>
      <c r="D23" s="1">
        <v>0</v>
      </c>
      <c r="E23">
        <f t="shared" si="0"/>
        <v>15.190969602882179</v>
      </c>
      <c r="F23">
        <f t="shared" si="1"/>
        <v>0.35920196102823626</v>
      </c>
      <c r="G23">
        <f t="shared" si="2"/>
        <v>306.99600280639083</v>
      </c>
      <c r="H23">
        <f t="shared" si="3"/>
        <v>4.6625960617794098</v>
      </c>
      <c r="I23">
        <f t="shared" si="4"/>
        <v>0.98347083069545804</v>
      </c>
      <c r="J23">
        <f t="shared" si="5"/>
        <v>11.141451835632324</v>
      </c>
      <c r="K23" s="1">
        <v>3.5063186239999999</v>
      </c>
      <c r="L23">
        <f t="shared" si="6"/>
        <v>1.9675257728005802</v>
      </c>
      <c r="M23" s="1">
        <v>1</v>
      </c>
      <c r="N23">
        <f t="shared" si="7"/>
        <v>3.9350515456011603</v>
      </c>
      <c r="O23" s="1">
        <v>6.1683874130249023</v>
      </c>
      <c r="P23" s="1">
        <v>11.141451835632324</v>
      </c>
      <c r="Q23" s="1">
        <v>3.765549898147583</v>
      </c>
      <c r="R23" s="1">
        <v>399.651611328125</v>
      </c>
      <c r="S23" s="1">
        <v>387.72833251953125</v>
      </c>
      <c r="T23" s="1">
        <v>1.6763787269592285</v>
      </c>
      <c r="U23" s="1">
        <v>4.9306879043579102</v>
      </c>
      <c r="V23" s="1">
        <v>12.401738166809082</v>
      </c>
      <c r="W23" s="1">
        <v>36.476902008056641</v>
      </c>
      <c r="X23" s="1">
        <v>499.88912963867187</v>
      </c>
      <c r="Y23" s="1">
        <v>1500.9427490234375</v>
      </c>
      <c r="Z23" s="1">
        <v>193.86184692382812</v>
      </c>
      <c r="AA23" s="1">
        <v>70.266273498535156</v>
      </c>
      <c r="AB23" s="1">
        <v>-2.6925911903381348</v>
      </c>
      <c r="AC23" s="1">
        <v>0.21921913325786591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1.425680844339239</v>
      </c>
      <c r="AL23">
        <f t="shared" si="9"/>
        <v>4.6625960617794095E-3</v>
      </c>
      <c r="AM23">
        <f t="shared" si="10"/>
        <v>284.2914518356323</v>
      </c>
      <c r="AN23">
        <f t="shared" si="11"/>
        <v>279.31838741302488</v>
      </c>
      <c r="AO23">
        <f t="shared" si="12"/>
        <v>240.15083447596044</v>
      </c>
      <c r="AP23">
        <f t="shared" si="13"/>
        <v>-0.12097392398356496</v>
      </c>
      <c r="AQ23">
        <f t="shared" si="14"/>
        <v>1.32993189551899</v>
      </c>
      <c r="AR23">
        <f t="shared" si="15"/>
        <v>18.927030413057487</v>
      </c>
      <c r="AS23">
        <f t="shared" si="16"/>
        <v>13.996342508699577</v>
      </c>
      <c r="AT23">
        <f t="shared" si="17"/>
        <v>8.6549196243286133</v>
      </c>
      <c r="AU23">
        <f t="shared" si="18"/>
        <v>1.125799554448393</v>
      </c>
      <c r="AV23">
        <f t="shared" si="19"/>
        <v>0.3291557495953662</v>
      </c>
      <c r="AW23">
        <f t="shared" si="20"/>
        <v>0.34646106482353206</v>
      </c>
      <c r="AX23">
        <f t="shared" si="21"/>
        <v>0.77933848962486096</v>
      </c>
      <c r="AY23">
        <f t="shared" si="22"/>
        <v>0.20822611136790325</v>
      </c>
      <c r="AZ23">
        <f t="shared" si="23"/>
        <v>21.571465096150927</v>
      </c>
      <c r="BA23">
        <f t="shared" si="24"/>
        <v>0.79178119589939011</v>
      </c>
      <c r="BB23">
        <f t="shared" si="25"/>
        <v>31.418557816466873</v>
      </c>
      <c r="BC23">
        <f t="shared" si="26"/>
        <v>382.51675937335079</v>
      </c>
      <c r="BD23">
        <f t="shared" si="27"/>
        <v>1.2477318837957186E-2</v>
      </c>
    </row>
    <row r="24" spans="1:56" x14ac:dyDescent="0.25">
      <c r="A24" s="1">
        <v>5</v>
      </c>
      <c r="B24" s="1" t="s">
        <v>79</v>
      </c>
      <c r="C24" s="1">
        <v>1538.9999985024333</v>
      </c>
      <c r="D24" s="1">
        <v>0</v>
      </c>
      <c r="E24">
        <f t="shared" si="0"/>
        <v>15.146961734444263</v>
      </c>
      <c r="F24">
        <f t="shared" si="1"/>
        <v>0.35887811914932854</v>
      </c>
      <c r="G24">
        <f t="shared" si="2"/>
        <v>307.16038095464529</v>
      </c>
      <c r="H24">
        <f t="shared" si="3"/>
        <v>4.6589663505523724</v>
      </c>
      <c r="I24">
        <f t="shared" si="4"/>
        <v>0.98350966848585353</v>
      </c>
      <c r="J24">
        <f t="shared" si="5"/>
        <v>11.139888763427734</v>
      </c>
      <c r="K24" s="1">
        <v>3.5063186239999999</v>
      </c>
      <c r="L24">
        <f t="shared" si="6"/>
        <v>1.9675257728005802</v>
      </c>
      <c r="M24" s="1">
        <v>1</v>
      </c>
      <c r="N24">
        <f t="shared" si="7"/>
        <v>3.9350515456011603</v>
      </c>
      <c r="O24" s="1">
        <v>6.1668944358825684</v>
      </c>
      <c r="P24" s="1">
        <v>11.139888763427734</v>
      </c>
      <c r="Q24" s="1">
        <v>3.7664740085601807</v>
      </c>
      <c r="R24" s="1">
        <v>399.63613891601562</v>
      </c>
      <c r="S24" s="1">
        <v>387.74472045898437</v>
      </c>
      <c r="T24" s="1">
        <v>1.6764558553695679</v>
      </c>
      <c r="U24" s="1">
        <v>4.9282236099243164</v>
      </c>
      <c r="V24" s="1">
        <v>12.403458595275879</v>
      </c>
      <c r="W24" s="1">
        <v>36.462051391601563</v>
      </c>
      <c r="X24" s="1">
        <v>499.8916015625</v>
      </c>
      <c r="Y24" s="1">
        <v>1500.957275390625</v>
      </c>
      <c r="Z24" s="1">
        <v>193.84321594238281</v>
      </c>
      <c r="AA24" s="1">
        <v>70.265541076660156</v>
      </c>
      <c r="AB24" s="1">
        <v>-2.6925911903381348</v>
      </c>
      <c r="AC24" s="1">
        <v>0.21921913325786591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1.4256878942513922</v>
      </c>
      <c r="AL24">
        <f t="shared" si="9"/>
        <v>4.6589663505523723E-3</v>
      </c>
      <c r="AM24">
        <f t="shared" si="10"/>
        <v>284.28988876342771</v>
      </c>
      <c r="AN24">
        <f t="shared" si="11"/>
        <v>279.31689443588255</v>
      </c>
      <c r="AO24">
        <f t="shared" si="12"/>
        <v>240.15315869465849</v>
      </c>
      <c r="AP24">
        <f t="shared" si="13"/>
        <v>-0.11949839264784488</v>
      </c>
      <c r="AQ24">
        <f t="shared" si="14"/>
        <v>1.3297939669839569</v>
      </c>
      <c r="AR24">
        <f t="shared" si="15"/>
        <v>18.925264740125506</v>
      </c>
      <c r="AS24">
        <f t="shared" si="16"/>
        <v>13.99704113020119</v>
      </c>
      <c r="AT24">
        <f t="shared" si="17"/>
        <v>8.6533915996551514</v>
      </c>
      <c r="AU24">
        <f t="shared" si="18"/>
        <v>1.1256831294014797</v>
      </c>
      <c r="AV24">
        <f t="shared" si="19"/>
        <v>0.32888379822194008</v>
      </c>
      <c r="AW24">
        <f t="shared" si="20"/>
        <v>0.34628429849810344</v>
      </c>
      <c r="AX24">
        <f t="shared" si="21"/>
        <v>0.77939883090337636</v>
      </c>
      <c r="AY24">
        <f t="shared" si="22"/>
        <v>0.20805198106386599</v>
      </c>
      <c r="AZ24">
        <f t="shared" si="23"/>
        <v>21.582790365091213</v>
      </c>
      <c r="BA24">
        <f t="shared" si="24"/>
        <v>0.7921716653963744</v>
      </c>
      <c r="BB24">
        <f t="shared" si="25"/>
        <v>31.403709610589171</v>
      </c>
      <c r="BC24">
        <f t="shared" si="26"/>
        <v>382.54824511310022</v>
      </c>
      <c r="BD24">
        <f t="shared" si="27"/>
        <v>1.2434269242316401E-2</v>
      </c>
    </row>
    <row r="25" spans="1:56" x14ac:dyDescent="0.25">
      <c r="A25" s="1">
        <v>6</v>
      </c>
      <c r="B25" s="1" t="s">
        <v>80</v>
      </c>
      <c r="C25" s="1">
        <v>1539.4999984912574</v>
      </c>
      <c r="D25" s="1">
        <v>0</v>
      </c>
      <c r="E25">
        <f t="shared" si="0"/>
        <v>15.198923011202735</v>
      </c>
      <c r="F25">
        <f t="shared" si="1"/>
        <v>0.35870270335087173</v>
      </c>
      <c r="G25">
        <f t="shared" si="2"/>
        <v>306.89618508382972</v>
      </c>
      <c r="H25">
        <f t="shared" si="3"/>
        <v>4.6567917999398505</v>
      </c>
      <c r="I25">
        <f t="shared" si="4"/>
        <v>0.98348643528232205</v>
      </c>
      <c r="J25">
        <f t="shared" si="5"/>
        <v>11.138797760009766</v>
      </c>
      <c r="K25" s="1">
        <v>3.5063186239999999</v>
      </c>
      <c r="L25">
        <f t="shared" si="6"/>
        <v>1.9675257728005802</v>
      </c>
      <c r="M25" s="1">
        <v>1</v>
      </c>
      <c r="N25">
        <f t="shared" si="7"/>
        <v>3.9350515456011603</v>
      </c>
      <c r="O25" s="1">
        <v>6.1672577857971191</v>
      </c>
      <c r="P25" s="1">
        <v>11.138797760009766</v>
      </c>
      <c r="Q25" s="1">
        <v>3.7667725086212158</v>
      </c>
      <c r="R25" s="1">
        <v>399.68792724609375</v>
      </c>
      <c r="S25" s="1">
        <v>387.76052856445312</v>
      </c>
      <c r="T25" s="1">
        <v>1.6769403219223022</v>
      </c>
      <c r="U25" s="1">
        <v>4.9272136688232422</v>
      </c>
      <c r="V25" s="1">
        <v>12.406657218933105</v>
      </c>
      <c r="W25" s="1">
        <v>36.453441619873047</v>
      </c>
      <c r="X25" s="1">
        <v>499.88851928710937</v>
      </c>
      <c r="Y25" s="1">
        <v>1501.015380859375</v>
      </c>
      <c r="Z25" s="1">
        <v>193.86257934570312</v>
      </c>
      <c r="AA25" s="1">
        <v>70.265121459960937</v>
      </c>
      <c r="AB25" s="1">
        <v>-2.6925911903381348</v>
      </c>
      <c r="AC25" s="1">
        <v>0.21921913325786591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1.4256791036201888</v>
      </c>
      <c r="AL25">
        <f t="shared" si="9"/>
        <v>4.6567917999398509E-3</v>
      </c>
      <c r="AM25">
        <f t="shared" si="10"/>
        <v>284.28879776000974</v>
      </c>
      <c r="AN25">
        <f t="shared" si="11"/>
        <v>279.3172577857971</v>
      </c>
      <c r="AO25">
        <f t="shared" si="12"/>
        <v>240.16245556945069</v>
      </c>
      <c r="AP25">
        <f t="shared" si="13"/>
        <v>-0.11842306976719352</v>
      </c>
      <c r="AQ25">
        <f t="shared" si="14"/>
        <v>1.329697702181367</v>
      </c>
      <c r="AR25">
        <f t="shared" si="15"/>
        <v>18.924007737452879</v>
      </c>
      <c r="AS25">
        <f t="shared" si="16"/>
        <v>13.996794068629637</v>
      </c>
      <c r="AT25">
        <f t="shared" si="17"/>
        <v>8.6530277729034424</v>
      </c>
      <c r="AU25">
        <f t="shared" si="18"/>
        <v>1.125655409851833</v>
      </c>
      <c r="AV25">
        <f t="shared" si="19"/>
        <v>0.32873647288422891</v>
      </c>
      <c r="AW25">
        <f t="shared" si="20"/>
        <v>0.34621126689904486</v>
      </c>
      <c r="AX25">
        <f t="shared" si="21"/>
        <v>0.77944414295278808</v>
      </c>
      <c r="AY25">
        <f t="shared" si="22"/>
        <v>0.20795765019940443</v>
      </c>
      <c r="AZ25">
        <f t="shared" si="23"/>
        <v>21.564097720513946</v>
      </c>
      <c r="BA25">
        <f t="shared" si="24"/>
        <v>0.79145803266775194</v>
      </c>
      <c r="BB25">
        <f t="shared" si="25"/>
        <v>31.397640211215084</v>
      </c>
      <c r="BC25">
        <f t="shared" si="26"/>
        <v>382.54622683870809</v>
      </c>
      <c r="BD25">
        <f t="shared" si="27"/>
        <v>1.2474579091977455E-2</v>
      </c>
    </row>
    <row r="26" spans="1:56" x14ac:dyDescent="0.25">
      <c r="A26" s="1">
        <v>7</v>
      </c>
      <c r="B26" s="1" t="s">
        <v>80</v>
      </c>
      <c r="C26" s="1">
        <v>1539.9999984800816</v>
      </c>
      <c r="D26" s="1">
        <v>0</v>
      </c>
      <c r="E26">
        <f t="shared" si="0"/>
        <v>15.26971499841655</v>
      </c>
      <c r="F26">
        <f t="shared" si="1"/>
        <v>0.35873967617519575</v>
      </c>
      <c r="G26">
        <f t="shared" si="2"/>
        <v>306.58378913920234</v>
      </c>
      <c r="H26">
        <f t="shared" si="3"/>
        <v>4.6582131864015741</v>
      </c>
      <c r="I26">
        <f t="shared" si="4"/>
        <v>0.9836884457606303</v>
      </c>
      <c r="J26">
        <f t="shared" si="5"/>
        <v>11.14146614074707</v>
      </c>
      <c r="K26" s="1">
        <v>3.5063186239999999</v>
      </c>
      <c r="L26">
        <f t="shared" si="6"/>
        <v>1.9675257728005802</v>
      </c>
      <c r="M26" s="1">
        <v>1</v>
      </c>
      <c r="N26">
        <f t="shared" si="7"/>
        <v>3.9350515456011603</v>
      </c>
      <c r="O26" s="1">
        <v>6.1684150695800781</v>
      </c>
      <c r="P26" s="1">
        <v>11.14146614074707</v>
      </c>
      <c r="Q26" s="1">
        <v>3.7670059204101562</v>
      </c>
      <c r="R26" s="1">
        <v>399.75680541992187</v>
      </c>
      <c r="S26" s="1">
        <v>387.77987670898437</v>
      </c>
      <c r="T26" s="1">
        <v>1.6765984296798706</v>
      </c>
      <c r="U26" s="1">
        <v>4.927706241607666</v>
      </c>
      <c r="V26" s="1">
        <v>12.403095245361328</v>
      </c>
      <c r="W26" s="1">
        <v>36.454051971435547</v>
      </c>
      <c r="X26" s="1">
        <v>499.91250610351562</v>
      </c>
      <c r="Y26" s="1">
        <v>1501.0146484375</v>
      </c>
      <c r="Z26" s="1">
        <v>193.894775390625</v>
      </c>
      <c r="AA26" s="1">
        <v>70.264884948730469</v>
      </c>
      <c r="AB26" s="1">
        <v>-2.6925911903381348</v>
      </c>
      <c r="AC26" s="1">
        <v>0.21921913325786591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1.4257475138788629</v>
      </c>
      <c r="AL26">
        <f t="shared" si="9"/>
        <v>4.6582131864015743E-3</v>
      </c>
      <c r="AM26">
        <f t="shared" si="10"/>
        <v>284.29146614074705</v>
      </c>
      <c r="AN26">
        <f t="shared" si="11"/>
        <v>279.31841506958006</v>
      </c>
      <c r="AO26">
        <f t="shared" si="12"/>
        <v>240.1623383819533</v>
      </c>
      <c r="AP26">
        <f t="shared" si="13"/>
        <v>-0.11912844783103642</v>
      </c>
      <c r="AQ26">
        <f t="shared" si="14"/>
        <v>1.329933157888334</v>
      </c>
      <c r="AR26">
        <f t="shared" si="15"/>
        <v>18.927422408201963</v>
      </c>
      <c r="AS26">
        <f t="shared" si="16"/>
        <v>13.999716166594297</v>
      </c>
      <c r="AT26">
        <f t="shared" si="17"/>
        <v>8.6549406051635742</v>
      </c>
      <c r="AU26">
        <f t="shared" si="18"/>
        <v>1.125801153118642</v>
      </c>
      <c r="AV26">
        <f t="shared" si="19"/>
        <v>0.32876752601344594</v>
      </c>
      <c r="AW26">
        <f t="shared" si="20"/>
        <v>0.34624471212770369</v>
      </c>
      <c r="AX26">
        <f t="shared" si="21"/>
        <v>0.77955644099093835</v>
      </c>
      <c r="AY26">
        <f t="shared" si="22"/>
        <v>0.20797753310600742</v>
      </c>
      <c r="AZ26">
        <f t="shared" si="23"/>
        <v>21.542074671011896</v>
      </c>
      <c r="BA26">
        <f t="shared" si="24"/>
        <v>0.79061294191210196</v>
      </c>
      <c r="BB26">
        <f t="shared" si="25"/>
        <v>31.39615229387833</v>
      </c>
      <c r="BC26">
        <f t="shared" si="26"/>
        <v>382.54128834261189</v>
      </c>
      <c r="BD26">
        <f t="shared" si="27"/>
        <v>1.2532249777572621E-2</v>
      </c>
    </row>
    <row r="27" spans="1:56" x14ac:dyDescent="0.25">
      <c r="A27" s="1">
        <v>8</v>
      </c>
      <c r="B27" s="1" t="s">
        <v>81</v>
      </c>
      <c r="C27" s="1">
        <v>1540.4999984689057</v>
      </c>
      <c r="D27" s="1">
        <v>0</v>
      </c>
      <c r="E27">
        <f t="shared" si="0"/>
        <v>15.26669355975875</v>
      </c>
      <c r="F27">
        <f t="shared" si="1"/>
        <v>0.35902643989988303</v>
      </c>
      <c r="G27">
        <f t="shared" si="2"/>
        <v>306.65808973047405</v>
      </c>
      <c r="H27">
        <f t="shared" si="3"/>
        <v>4.6584815447957331</v>
      </c>
      <c r="I27">
        <f t="shared" si="4"/>
        <v>0.98302873311025096</v>
      </c>
      <c r="J27">
        <f t="shared" si="5"/>
        <v>11.133804321289063</v>
      </c>
      <c r="K27" s="1">
        <v>3.5063186239999999</v>
      </c>
      <c r="L27">
        <f t="shared" si="6"/>
        <v>1.9675257728005802</v>
      </c>
      <c r="M27" s="1">
        <v>1</v>
      </c>
      <c r="N27">
        <f t="shared" si="7"/>
        <v>3.9350515456011603</v>
      </c>
      <c r="O27" s="1">
        <v>6.1683406829833984</v>
      </c>
      <c r="P27" s="1">
        <v>11.133804321289063</v>
      </c>
      <c r="Q27" s="1">
        <v>3.7673275470733643</v>
      </c>
      <c r="R27" s="1">
        <v>399.75567626953125</v>
      </c>
      <c r="S27" s="1">
        <v>387.78079223632812</v>
      </c>
      <c r="T27" s="1">
        <v>1.6761852502822876</v>
      </c>
      <c r="U27" s="1">
        <v>4.9274806976318359</v>
      </c>
      <c r="V27" s="1">
        <v>12.400087356567383</v>
      </c>
      <c r="W27" s="1">
        <v>36.452526092529297</v>
      </c>
      <c r="X27" s="1">
        <v>499.91256713867187</v>
      </c>
      <c r="Y27" s="1">
        <v>1501.0623779296875</v>
      </c>
      <c r="Z27" s="1">
        <v>194.03607177734375</v>
      </c>
      <c r="AA27" s="1">
        <v>70.264801025390625</v>
      </c>
      <c r="AB27" s="1">
        <v>-2.6925911903381348</v>
      </c>
      <c r="AC27" s="1">
        <v>0.21921913325786591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1.4257476879507682</v>
      </c>
      <c r="AL27">
        <f t="shared" si="9"/>
        <v>4.6584815447957327E-3</v>
      </c>
      <c r="AM27">
        <f t="shared" si="10"/>
        <v>284.28380432128904</v>
      </c>
      <c r="AN27">
        <f t="shared" si="11"/>
        <v>279.31834068298338</v>
      </c>
      <c r="AO27">
        <f t="shared" si="12"/>
        <v>240.16997510053261</v>
      </c>
      <c r="AP27">
        <f t="shared" si="13"/>
        <v>-0.11849019134910625</v>
      </c>
      <c r="AQ27">
        <f t="shared" si="14"/>
        <v>1.3292571838858049</v>
      </c>
      <c r="AR27">
        <f t="shared" si="15"/>
        <v>18.917824636057386</v>
      </c>
      <c r="AS27">
        <f t="shared" si="16"/>
        <v>13.99034393842555</v>
      </c>
      <c r="AT27">
        <f t="shared" si="17"/>
        <v>8.6510725021362305</v>
      </c>
      <c r="AU27">
        <f t="shared" si="18"/>
        <v>1.1255064502856162</v>
      </c>
      <c r="AV27">
        <f t="shared" si="19"/>
        <v>0.32900835802470163</v>
      </c>
      <c r="AW27">
        <f t="shared" si="20"/>
        <v>0.34622845077555392</v>
      </c>
      <c r="AX27">
        <f t="shared" si="21"/>
        <v>0.77927799951006227</v>
      </c>
      <c r="AY27">
        <f t="shared" si="22"/>
        <v>0.20813173619746955</v>
      </c>
      <c r="AZ27">
        <f t="shared" si="23"/>
        <v>21.547269657738145</v>
      </c>
      <c r="BA27">
        <f t="shared" si="24"/>
        <v>0.79080267994188103</v>
      </c>
      <c r="BB27">
        <f t="shared" si="25"/>
        <v>31.412219182801838</v>
      </c>
      <c r="BC27">
        <f t="shared" si="26"/>
        <v>382.54324043634892</v>
      </c>
      <c r="BD27">
        <f t="shared" si="27"/>
        <v>1.2536118106512584E-2</v>
      </c>
    </row>
    <row r="28" spans="1:56" x14ac:dyDescent="0.25">
      <c r="A28" s="1">
        <v>9</v>
      </c>
      <c r="B28" s="1" t="s">
        <v>81</v>
      </c>
      <c r="C28" s="1">
        <v>1540.9999984577298</v>
      </c>
      <c r="D28" s="1">
        <v>0</v>
      </c>
      <c r="E28">
        <f t="shared" si="0"/>
        <v>15.173845091718846</v>
      </c>
      <c r="F28">
        <f t="shared" si="1"/>
        <v>0.35918238498177396</v>
      </c>
      <c r="G28">
        <f t="shared" si="2"/>
        <v>307.1544060984827</v>
      </c>
      <c r="H28">
        <f t="shared" si="3"/>
        <v>4.656649642290323</v>
      </c>
      <c r="I28">
        <f t="shared" si="4"/>
        <v>0.98226141959905755</v>
      </c>
      <c r="J28">
        <f t="shared" si="5"/>
        <v>11.124035835266113</v>
      </c>
      <c r="K28" s="1">
        <v>3.5063186239999999</v>
      </c>
      <c r="L28">
        <f t="shared" si="6"/>
        <v>1.9675257728005802</v>
      </c>
      <c r="M28" s="1">
        <v>1</v>
      </c>
      <c r="N28">
        <f t="shared" si="7"/>
        <v>3.9350515456011603</v>
      </c>
      <c r="O28" s="1">
        <v>6.1679520606994629</v>
      </c>
      <c r="P28" s="1">
        <v>11.124035835266113</v>
      </c>
      <c r="Q28" s="1">
        <v>3.7679784297943115</v>
      </c>
      <c r="R28" s="1">
        <v>399.71087646484375</v>
      </c>
      <c r="S28" s="1">
        <v>387.80123901367187</v>
      </c>
      <c r="T28" s="1">
        <v>1.6760193109512329</v>
      </c>
      <c r="U28" s="1">
        <v>4.9261245727539062</v>
      </c>
      <c r="V28" s="1">
        <v>12.399235725402832</v>
      </c>
      <c r="W28" s="1">
        <v>36.443599700927734</v>
      </c>
      <c r="X28" s="1">
        <v>499.899658203125</v>
      </c>
      <c r="Y28" s="1">
        <v>1501.0850830078125</v>
      </c>
      <c r="Z28" s="1">
        <v>194.08229064941406</v>
      </c>
      <c r="AA28" s="1">
        <v>70.265045166015625</v>
      </c>
      <c r="AB28" s="1">
        <v>-2.6925911903381348</v>
      </c>
      <c r="AC28" s="1">
        <v>0.21921913325786591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1.4257108717428555</v>
      </c>
      <c r="AL28">
        <f t="shared" si="9"/>
        <v>4.656649642290323E-3</v>
      </c>
      <c r="AM28">
        <f t="shared" si="10"/>
        <v>284.27403583526609</v>
      </c>
      <c r="AN28">
        <f t="shared" si="11"/>
        <v>279.31795206069944</v>
      </c>
      <c r="AO28">
        <f t="shared" si="12"/>
        <v>240.17360791295141</v>
      </c>
      <c r="AP28">
        <f t="shared" si="13"/>
        <v>-0.11689282088604354</v>
      </c>
      <c r="AQ28">
        <f t="shared" si="14"/>
        <v>1.3283957851970303</v>
      </c>
      <c r="AR28">
        <f t="shared" si="15"/>
        <v>18.905499627281561</v>
      </c>
      <c r="AS28">
        <f t="shared" si="16"/>
        <v>13.979375054527654</v>
      </c>
      <c r="AT28">
        <f t="shared" si="17"/>
        <v>8.6459939479827881</v>
      </c>
      <c r="AU28">
        <f t="shared" si="18"/>
        <v>1.1251196289339374</v>
      </c>
      <c r="AV28">
        <f t="shared" si="19"/>
        <v>0.32913931146349401</v>
      </c>
      <c r="AW28">
        <f t="shared" si="20"/>
        <v>0.34613436559797267</v>
      </c>
      <c r="AX28">
        <f t="shared" si="21"/>
        <v>0.77898526333596463</v>
      </c>
      <c r="AY28">
        <f t="shared" si="22"/>
        <v>0.2082155859423192</v>
      </c>
      <c r="AZ28">
        <f t="shared" si="23"/>
        <v>21.582218217450592</v>
      </c>
      <c r="BA28">
        <f t="shared" si="24"/>
        <v>0.79204080647007424</v>
      </c>
      <c r="BB28">
        <f t="shared" si="25"/>
        <v>31.424280241567093</v>
      </c>
      <c r="BC28">
        <f t="shared" si="26"/>
        <v>382.59554078165775</v>
      </c>
      <c r="BD28">
        <f t="shared" si="27"/>
        <v>1.2462956560605063E-2</v>
      </c>
    </row>
    <row r="29" spans="1:56" x14ac:dyDescent="0.25">
      <c r="A29" s="1">
        <v>10</v>
      </c>
      <c r="B29" s="1" t="s">
        <v>82</v>
      </c>
      <c r="C29" s="1">
        <v>1541.4999984465539</v>
      </c>
      <c r="D29" s="1">
        <v>0</v>
      </c>
      <c r="E29">
        <f t="shared" si="0"/>
        <v>15.155549214987024</v>
      </c>
      <c r="F29">
        <f t="shared" si="1"/>
        <v>0.35887814962149461</v>
      </c>
      <c r="G29">
        <f t="shared" si="2"/>
        <v>307.17007120350934</v>
      </c>
      <c r="H29">
        <f t="shared" si="3"/>
        <v>4.6541902180021868</v>
      </c>
      <c r="I29">
        <f t="shared" si="4"/>
        <v>0.98250552278194037</v>
      </c>
      <c r="J29">
        <f t="shared" si="5"/>
        <v>11.126094818115234</v>
      </c>
      <c r="K29" s="1">
        <v>3.5063186239999999</v>
      </c>
      <c r="L29">
        <f t="shared" si="6"/>
        <v>1.9675257728005802</v>
      </c>
      <c r="M29" s="1">
        <v>1</v>
      </c>
      <c r="N29">
        <f t="shared" si="7"/>
        <v>3.9350515456011603</v>
      </c>
      <c r="O29" s="1">
        <v>6.1681118011474609</v>
      </c>
      <c r="P29" s="1">
        <v>11.126094818115234</v>
      </c>
      <c r="Q29" s="1">
        <v>3.7680482864379883</v>
      </c>
      <c r="R29" s="1">
        <v>399.684326171875</v>
      </c>
      <c r="S29" s="1">
        <v>387.78829956054687</v>
      </c>
      <c r="T29" s="1">
        <v>1.676855206489563</v>
      </c>
      <c r="U29" s="1">
        <v>4.9252285957336426</v>
      </c>
      <c r="V29" s="1">
        <v>12.405295372009277</v>
      </c>
      <c r="W29" s="1">
        <v>36.436607360839844</v>
      </c>
      <c r="X29" s="1">
        <v>499.9024658203125</v>
      </c>
      <c r="Y29" s="1">
        <v>1501.129638671875</v>
      </c>
      <c r="Z29" s="1">
        <v>194.151611328125</v>
      </c>
      <c r="AA29" s="1">
        <v>70.265121459960937</v>
      </c>
      <c r="AB29" s="1">
        <v>-2.6925911903381348</v>
      </c>
      <c r="AC29" s="1">
        <v>0.21921913325786591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1.4257188790504864</v>
      </c>
      <c r="AL29">
        <f t="shared" si="9"/>
        <v>4.6541902180021865E-3</v>
      </c>
      <c r="AM29">
        <f t="shared" si="10"/>
        <v>284.27609481811521</v>
      </c>
      <c r="AN29">
        <f t="shared" si="11"/>
        <v>279.31811180114744</v>
      </c>
      <c r="AO29">
        <f t="shared" si="12"/>
        <v>240.18073681904207</v>
      </c>
      <c r="AP29">
        <f t="shared" si="13"/>
        <v>-0.11602160172209945</v>
      </c>
      <c r="AQ29">
        <f t="shared" si="14"/>
        <v>1.3285773082792376</v>
      </c>
      <c r="AR29">
        <f t="shared" si="15"/>
        <v>18.908062502052296</v>
      </c>
      <c r="AS29">
        <f t="shared" si="16"/>
        <v>13.982833906318653</v>
      </c>
      <c r="AT29">
        <f t="shared" si="17"/>
        <v>8.6471033096313477</v>
      </c>
      <c r="AU29">
        <f t="shared" si="18"/>
        <v>1.1252041163570066</v>
      </c>
      <c r="AV29">
        <f t="shared" si="19"/>
        <v>0.3288838238133564</v>
      </c>
      <c r="AW29">
        <f t="shared" si="20"/>
        <v>0.34607178549729722</v>
      </c>
      <c r="AX29">
        <f t="shared" si="21"/>
        <v>0.77913233085970934</v>
      </c>
      <c r="AY29">
        <f t="shared" si="22"/>
        <v>0.20805199744986999</v>
      </c>
      <c r="AZ29">
        <f t="shared" si="23"/>
        <v>21.583342361979433</v>
      </c>
      <c r="BA29">
        <f t="shared" si="24"/>
        <v>0.79210763076555823</v>
      </c>
      <c r="BB29">
        <f t="shared" si="25"/>
        <v>31.411693044256793</v>
      </c>
      <c r="BC29">
        <f t="shared" si="26"/>
        <v>382.58887810364018</v>
      </c>
      <c r="BD29">
        <f t="shared" si="27"/>
        <v>1.244315993235272E-2</v>
      </c>
    </row>
    <row r="30" spans="1:56" x14ac:dyDescent="0.25">
      <c r="A30" s="1">
        <v>11</v>
      </c>
      <c r="B30" s="1" t="s">
        <v>82</v>
      </c>
      <c r="C30" s="1">
        <v>1541.9999984353781</v>
      </c>
      <c r="D30" s="1">
        <v>0</v>
      </c>
      <c r="E30">
        <f t="shared" si="0"/>
        <v>15.0446942713659</v>
      </c>
      <c r="F30">
        <f t="shared" si="1"/>
        <v>0.35893106141542447</v>
      </c>
      <c r="G30">
        <f t="shared" si="2"/>
        <v>307.70894526530998</v>
      </c>
      <c r="H30">
        <f t="shared" si="3"/>
        <v>4.6549785920443894</v>
      </c>
      <c r="I30">
        <f t="shared" si="4"/>
        <v>0.98254071853489378</v>
      </c>
      <c r="J30">
        <f t="shared" si="5"/>
        <v>11.126372337341309</v>
      </c>
      <c r="K30" s="1">
        <v>3.5063186239999999</v>
      </c>
      <c r="L30">
        <f t="shared" si="6"/>
        <v>1.9675257728005802</v>
      </c>
      <c r="M30" s="1">
        <v>1</v>
      </c>
      <c r="N30">
        <f t="shared" si="7"/>
        <v>3.9350515456011603</v>
      </c>
      <c r="O30" s="1">
        <v>6.168391227722168</v>
      </c>
      <c r="P30" s="1">
        <v>11.126372337341309</v>
      </c>
      <c r="Q30" s="1">
        <v>3.7684412002563477</v>
      </c>
      <c r="R30" s="1">
        <v>399.6082763671875</v>
      </c>
      <c r="S30" s="1">
        <v>387.790771484375</v>
      </c>
      <c r="T30" s="1">
        <v>1.6764160394668579</v>
      </c>
      <c r="U30" s="1">
        <v>4.9250679016113281</v>
      </c>
      <c r="V30" s="1">
        <v>12.401826858520508</v>
      </c>
      <c r="W30" s="1">
        <v>36.434776306152344</v>
      </c>
      <c r="X30" s="1">
        <v>499.94436645507812</v>
      </c>
      <c r="Y30" s="1">
        <v>1501.13232421875</v>
      </c>
      <c r="Z30" s="1">
        <v>194.23403930664062</v>
      </c>
      <c r="AA30" s="1">
        <v>70.265235900878906</v>
      </c>
      <c r="AB30" s="1">
        <v>-2.6925911903381348</v>
      </c>
      <c r="AC30" s="1">
        <v>0.21921913325786591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1.4258383794132854</v>
      </c>
      <c r="AL30">
        <f t="shared" si="9"/>
        <v>4.6549785920443889E-3</v>
      </c>
      <c r="AM30">
        <f t="shared" si="10"/>
        <v>284.27637233734129</v>
      </c>
      <c r="AN30">
        <f t="shared" si="11"/>
        <v>279.31839122772215</v>
      </c>
      <c r="AO30">
        <f t="shared" si="12"/>
        <v>240.18116650653246</v>
      </c>
      <c r="AP30">
        <f t="shared" si="13"/>
        <v>-0.11633194528441815</v>
      </c>
      <c r="AQ30">
        <f t="shared" si="14"/>
        <v>1.3286017764694604</v>
      </c>
      <c r="AR30">
        <f t="shared" si="15"/>
        <v>18.908379932626708</v>
      </c>
      <c r="AS30">
        <f t="shared" si="16"/>
        <v>13.98331203101538</v>
      </c>
      <c r="AT30">
        <f t="shared" si="17"/>
        <v>8.6473817825317383</v>
      </c>
      <c r="AU30">
        <f t="shared" si="18"/>
        <v>1.1252253253397089</v>
      </c>
      <c r="AV30">
        <f t="shared" si="19"/>
        <v>0.32892826013758841</v>
      </c>
      <c r="AW30">
        <f t="shared" si="20"/>
        <v>0.34606105793456665</v>
      </c>
      <c r="AX30">
        <f t="shared" si="21"/>
        <v>0.77916426740514222</v>
      </c>
      <c r="AY30">
        <f t="shared" si="22"/>
        <v>0.20808044976277285</v>
      </c>
      <c r="AZ30">
        <f t="shared" si="23"/>
        <v>21.621241627877641</v>
      </c>
      <c r="BA30">
        <f t="shared" si="24"/>
        <v>0.79349218158923696</v>
      </c>
      <c r="BB30">
        <f t="shared" si="25"/>
        <v>31.411338986016613</v>
      </c>
      <c r="BC30">
        <f t="shared" si="26"/>
        <v>382.62938108555085</v>
      </c>
      <c r="BD30">
        <f t="shared" si="27"/>
        <v>1.235069796151371E-2</v>
      </c>
    </row>
    <row r="31" spans="1:56" x14ac:dyDescent="0.25">
      <c r="A31" s="1">
        <v>12</v>
      </c>
      <c r="B31" s="1" t="s">
        <v>83</v>
      </c>
      <c r="C31" s="1">
        <v>1542.4999984242022</v>
      </c>
      <c r="D31" s="1">
        <v>0</v>
      </c>
      <c r="E31">
        <f t="shared" si="0"/>
        <v>14.997608866468317</v>
      </c>
      <c r="F31">
        <f t="shared" si="1"/>
        <v>0.35904144509477337</v>
      </c>
      <c r="G31">
        <f t="shared" si="2"/>
        <v>307.98853743892448</v>
      </c>
      <c r="H31">
        <f t="shared" si="3"/>
        <v>4.654969484557796</v>
      </c>
      <c r="I31">
        <f t="shared" si="4"/>
        <v>0.98226690344154566</v>
      </c>
      <c r="J31">
        <f t="shared" si="5"/>
        <v>11.123204231262207</v>
      </c>
      <c r="K31" s="1">
        <v>3.5063186239999999</v>
      </c>
      <c r="L31">
        <f t="shared" si="6"/>
        <v>1.9675257728005802</v>
      </c>
      <c r="M31" s="1">
        <v>1</v>
      </c>
      <c r="N31">
        <f t="shared" si="7"/>
        <v>3.9350515456011603</v>
      </c>
      <c r="O31" s="1">
        <v>6.1689295768737793</v>
      </c>
      <c r="P31" s="1">
        <v>11.123204231262207</v>
      </c>
      <c r="Q31" s="1">
        <v>3.7686495780944824</v>
      </c>
      <c r="R31" s="1">
        <v>399.60870361328125</v>
      </c>
      <c r="S31" s="1">
        <v>387.82479858398437</v>
      </c>
      <c r="T31" s="1">
        <v>1.6765185594558716</v>
      </c>
      <c r="U31" s="1">
        <v>4.9249753952026367</v>
      </c>
      <c r="V31" s="1">
        <v>12.40216064453125</v>
      </c>
      <c r="W31" s="1">
        <v>36.432842254638672</v>
      </c>
      <c r="X31" s="1">
        <v>499.97344970703125</v>
      </c>
      <c r="Y31" s="1">
        <v>1501.1143798828125</v>
      </c>
      <c r="Z31" s="1">
        <v>194.28947448730469</v>
      </c>
      <c r="AA31" s="1">
        <v>70.26544189453125</v>
      </c>
      <c r="AB31" s="1">
        <v>-2.6925911903381348</v>
      </c>
      <c r="AC31" s="1">
        <v>0.21921913325786591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1.4259213246760292</v>
      </c>
      <c r="AL31">
        <f t="shared" si="9"/>
        <v>4.6549694845577959E-3</v>
      </c>
      <c r="AM31">
        <f t="shared" si="10"/>
        <v>284.27320423126218</v>
      </c>
      <c r="AN31">
        <f t="shared" si="11"/>
        <v>279.31892957687376</v>
      </c>
      <c r="AO31">
        <f t="shared" si="12"/>
        <v>240.17829541284664</v>
      </c>
      <c r="AP31">
        <f t="shared" si="13"/>
        <v>-0.11602653218274435</v>
      </c>
      <c r="AQ31">
        <f t="shared" si="14"/>
        <v>1.3283224759051526</v>
      </c>
      <c r="AR31">
        <f t="shared" si="15"/>
        <v>18.90434956488242</v>
      </c>
      <c r="AS31">
        <f t="shared" si="16"/>
        <v>13.979374169679783</v>
      </c>
      <c r="AT31">
        <f t="shared" si="17"/>
        <v>8.6460669040679932</v>
      </c>
      <c r="AU31">
        <f t="shared" si="18"/>
        <v>1.1251251849949726</v>
      </c>
      <c r="AV31">
        <f t="shared" si="19"/>
        <v>0.32902095891176436</v>
      </c>
      <c r="AW31">
        <f t="shared" si="20"/>
        <v>0.34605557246360696</v>
      </c>
      <c r="AX31">
        <f t="shared" si="21"/>
        <v>0.77906961253136564</v>
      </c>
      <c r="AY31">
        <f t="shared" si="22"/>
        <v>0.20813980453497283</v>
      </c>
      <c r="AZ31">
        <f t="shared" si="23"/>
        <v>21.640950681596411</v>
      </c>
      <c r="BA31">
        <f t="shared" si="24"/>
        <v>0.79414348583031324</v>
      </c>
      <c r="BB31">
        <f t="shared" si="25"/>
        <v>31.417941597791454</v>
      </c>
      <c r="BC31">
        <f t="shared" si="26"/>
        <v>382.67956179734932</v>
      </c>
      <c r="BD31">
        <f t="shared" si="27"/>
        <v>1.2313017116987946E-2</v>
      </c>
    </row>
    <row r="32" spans="1:56" x14ac:dyDescent="0.25">
      <c r="A32" s="1">
        <v>13</v>
      </c>
      <c r="B32" s="1" t="s">
        <v>83</v>
      </c>
      <c r="C32" s="1">
        <v>1542.9999984130263</v>
      </c>
      <c r="D32" s="1">
        <v>0</v>
      </c>
      <c r="E32">
        <f t="shared" si="0"/>
        <v>15.002922401489574</v>
      </c>
      <c r="F32">
        <f t="shared" si="1"/>
        <v>0.35953085630334347</v>
      </c>
      <c r="G32">
        <f t="shared" si="2"/>
        <v>308.04716740754071</v>
      </c>
      <c r="H32">
        <f t="shared" si="3"/>
        <v>4.655383287988367</v>
      </c>
      <c r="I32">
        <f t="shared" si="4"/>
        <v>0.98114274331157247</v>
      </c>
      <c r="J32">
        <f t="shared" si="5"/>
        <v>11.110738754272461</v>
      </c>
      <c r="K32" s="1">
        <v>3.5063186239999999</v>
      </c>
      <c r="L32">
        <f t="shared" si="6"/>
        <v>1.9675257728005802</v>
      </c>
      <c r="M32" s="1">
        <v>1</v>
      </c>
      <c r="N32">
        <f t="shared" si="7"/>
        <v>3.9350515456011603</v>
      </c>
      <c r="O32" s="1">
        <v>6.1685481071472168</v>
      </c>
      <c r="P32" s="1">
        <v>11.110738754272461</v>
      </c>
      <c r="Q32" s="1">
        <v>3.7680072784423828</v>
      </c>
      <c r="R32" s="1">
        <v>399.59689331054687</v>
      </c>
      <c r="S32" s="1">
        <v>387.80929565429687</v>
      </c>
      <c r="T32" s="1">
        <v>1.6765915155410767</v>
      </c>
      <c r="U32" s="1">
        <v>4.9253096580505371</v>
      </c>
      <c r="V32" s="1">
        <v>12.403106689453125</v>
      </c>
      <c r="W32" s="1">
        <v>36.436508178710938</v>
      </c>
      <c r="X32" s="1">
        <v>499.97750854492187</v>
      </c>
      <c r="Y32" s="1">
        <v>1501.072509765625</v>
      </c>
      <c r="Z32" s="1">
        <v>194.33021545410156</v>
      </c>
      <c r="AA32" s="1">
        <v>70.265892028808594</v>
      </c>
      <c r="AB32" s="1">
        <v>-2.6925911903381348</v>
      </c>
      <c r="AC32" s="1">
        <v>0.21921913325786591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1.4259329004577135</v>
      </c>
      <c r="AL32">
        <f t="shared" si="9"/>
        <v>4.6553832879883666E-3</v>
      </c>
      <c r="AM32">
        <f t="shared" si="10"/>
        <v>284.26073875427244</v>
      </c>
      <c r="AN32">
        <f t="shared" si="11"/>
        <v>279.31854810714719</v>
      </c>
      <c r="AO32">
        <f t="shared" si="12"/>
        <v>240.17159619424638</v>
      </c>
      <c r="AP32">
        <f t="shared" si="13"/>
        <v>-0.11517350985219531</v>
      </c>
      <c r="AQ32">
        <f t="shared" si="14"/>
        <v>1.3272240199525998</v>
      </c>
      <c r="AR32">
        <f t="shared" si="15"/>
        <v>18.888595613479808</v>
      </c>
      <c r="AS32">
        <f t="shared" si="16"/>
        <v>13.963285955429271</v>
      </c>
      <c r="AT32">
        <f t="shared" si="17"/>
        <v>8.6396434307098389</v>
      </c>
      <c r="AU32">
        <f t="shared" si="18"/>
        <v>1.1246360901075647</v>
      </c>
      <c r="AV32">
        <f t="shared" si="19"/>
        <v>0.32943190265958716</v>
      </c>
      <c r="AW32">
        <f t="shared" si="20"/>
        <v>0.34608127664102722</v>
      </c>
      <c r="AX32">
        <f t="shared" si="21"/>
        <v>0.77855481346653743</v>
      </c>
      <c r="AY32">
        <f t="shared" si="22"/>
        <v>0.20840293559561557</v>
      </c>
      <c r="AZ32">
        <f t="shared" si="23"/>
        <v>21.645209004838581</v>
      </c>
      <c r="BA32">
        <f t="shared" si="24"/>
        <v>0.79432641470807297</v>
      </c>
      <c r="BB32">
        <f t="shared" si="25"/>
        <v>31.448082807969978</v>
      </c>
      <c r="BC32">
        <f t="shared" si="26"/>
        <v>382.66223595068209</v>
      </c>
      <c r="BD32">
        <f t="shared" si="27"/>
        <v>1.2329754590792693E-2</v>
      </c>
    </row>
    <row r="33" spans="1:114" x14ac:dyDescent="0.25">
      <c r="A33" s="1">
        <v>14</v>
      </c>
      <c r="B33" s="1" t="s">
        <v>84</v>
      </c>
      <c r="C33" s="1">
        <v>1543.4999984018505</v>
      </c>
      <c r="D33" s="1">
        <v>0</v>
      </c>
      <c r="E33">
        <f t="shared" si="0"/>
        <v>15.033349434676719</v>
      </c>
      <c r="F33">
        <f t="shared" si="1"/>
        <v>0.36005684976777208</v>
      </c>
      <c r="G33">
        <f t="shared" si="2"/>
        <v>307.98560428038456</v>
      </c>
      <c r="H33">
        <f t="shared" si="3"/>
        <v>4.6573985812089775</v>
      </c>
      <c r="I33">
        <f t="shared" si="4"/>
        <v>0.98026451219304722</v>
      </c>
      <c r="J33">
        <f t="shared" si="5"/>
        <v>11.101729393005371</v>
      </c>
      <c r="K33" s="1">
        <v>3.5063186239999999</v>
      </c>
      <c r="L33">
        <f t="shared" si="6"/>
        <v>1.9675257728005802</v>
      </c>
      <c r="M33" s="1">
        <v>1</v>
      </c>
      <c r="N33">
        <f t="shared" si="7"/>
        <v>3.9350515456011603</v>
      </c>
      <c r="O33" s="1">
        <v>6.1677947044372559</v>
      </c>
      <c r="P33" s="1">
        <v>11.101729393005371</v>
      </c>
      <c r="Q33" s="1">
        <v>3.7685925960540771</v>
      </c>
      <c r="R33" s="1">
        <v>399.596435546875</v>
      </c>
      <c r="S33" s="1">
        <v>387.78790283203125</v>
      </c>
      <c r="T33" s="1">
        <v>1.6766093969345093</v>
      </c>
      <c r="U33" s="1">
        <v>4.9264874458312988</v>
      </c>
      <c r="V33" s="1">
        <v>12.403959274291992</v>
      </c>
      <c r="W33" s="1">
        <v>36.447338104248047</v>
      </c>
      <c r="X33" s="1">
        <v>500.01483154296875</v>
      </c>
      <c r="Y33" s="1">
        <v>1501.0155029296875</v>
      </c>
      <c r="Z33" s="1">
        <v>194.32376098632812</v>
      </c>
      <c r="AA33" s="1">
        <v>70.266311645507813</v>
      </c>
      <c r="AB33" s="1">
        <v>-2.6925911903381348</v>
      </c>
      <c r="AC33" s="1">
        <v>0.21921913325786591</v>
      </c>
      <c r="AD33" s="1">
        <v>0.66666668653488159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1.4260393454276354</v>
      </c>
      <c r="AL33">
        <f t="shared" si="9"/>
        <v>4.6573985812089777E-3</v>
      </c>
      <c r="AM33">
        <f t="shared" si="10"/>
        <v>284.25172939300535</v>
      </c>
      <c r="AN33">
        <f t="shared" si="11"/>
        <v>279.31779470443723</v>
      </c>
      <c r="AO33">
        <f t="shared" si="12"/>
        <v>240.16247510070025</v>
      </c>
      <c r="AP33">
        <f t="shared" si="13"/>
        <v>-0.11531769386283103</v>
      </c>
      <c r="AQ33">
        <f t="shared" si="14"/>
        <v>1.326430614379511</v>
      </c>
      <c r="AR33">
        <f t="shared" si="15"/>
        <v>18.877191406763</v>
      </c>
      <c r="AS33">
        <f t="shared" si="16"/>
        <v>13.950703960931701</v>
      </c>
      <c r="AT33">
        <f t="shared" si="17"/>
        <v>8.6347620487213135</v>
      </c>
      <c r="AU33">
        <f t="shared" si="18"/>
        <v>1.1242645382036496</v>
      </c>
      <c r="AV33">
        <f t="shared" si="19"/>
        <v>0.32987345900527743</v>
      </c>
      <c r="AW33">
        <f t="shared" si="20"/>
        <v>0.34616610218646382</v>
      </c>
      <c r="AX33">
        <f t="shared" si="21"/>
        <v>0.77809843601718576</v>
      </c>
      <c r="AY33">
        <f t="shared" si="22"/>
        <v>0.20868567709654232</v>
      </c>
      <c r="AZ33">
        <f t="shared" si="23"/>
        <v>21.641012452695549</v>
      </c>
      <c r="BA33">
        <f t="shared" si="24"/>
        <v>0.7942114801187784</v>
      </c>
      <c r="BB33">
        <f t="shared" si="25"/>
        <v>31.477223857405935</v>
      </c>
      <c r="BC33">
        <f t="shared" si="26"/>
        <v>382.63040451171048</v>
      </c>
      <c r="BD33">
        <f t="shared" si="27"/>
        <v>1.2367237415066512E-2</v>
      </c>
    </row>
    <row r="34" spans="1:114" x14ac:dyDescent="0.25">
      <c r="A34" s="1">
        <v>15</v>
      </c>
      <c r="B34" s="1" t="s">
        <v>84</v>
      </c>
      <c r="C34" s="1">
        <v>1543.9999983906746</v>
      </c>
      <c r="D34" s="1">
        <v>0</v>
      </c>
      <c r="E34">
        <f t="shared" si="0"/>
        <v>14.958597417299915</v>
      </c>
      <c r="F34">
        <f t="shared" si="1"/>
        <v>0.3606695699509529</v>
      </c>
      <c r="G34">
        <f t="shared" si="2"/>
        <v>308.48914737078582</v>
      </c>
      <c r="H34">
        <f t="shared" si="3"/>
        <v>4.6584551944559305</v>
      </c>
      <c r="I34">
        <f t="shared" si="4"/>
        <v>0.97896090056333573</v>
      </c>
      <c r="J34">
        <f t="shared" si="5"/>
        <v>11.086996078491211</v>
      </c>
      <c r="K34" s="1">
        <v>3.5063186239999999</v>
      </c>
      <c r="L34">
        <f t="shared" si="6"/>
        <v>1.9675257728005802</v>
      </c>
      <c r="M34" s="1">
        <v>1</v>
      </c>
      <c r="N34">
        <f t="shared" si="7"/>
        <v>3.9350515456011603</v>
      </c>
      <c r="O34" s="1">
        <v>6.1660637855529785</v>
      </c>
      <c r="P34" s="1">
        <v>11.086996078491211</v>
      </c>
      <c r="Q34" s="1">
        <v>3.7681756019592285</v>
      </c>
      <c r="R34" s="1">
        <v>399.57192993164062</v>
      </c>
      <c r="S34" s="1">
        <v>387.81576538085937</v>
      </c>
      <c r="T34" s="1">
        <v>1.6761080026626587</v>
      </c>
      <c r="U34" s="1">
        <v>4.9266324043273926</v>
      </c>
      <c r="V34" s="1">
        <v>12.401618957519531</v>
      </c>
      <c r="W34" s="1">
        <v>36.452434539794922</v>
      </c>
      <c r="X34" s="1">
        <v>500.02874755859375</v>
      </c>
      <c r="Y34" s="1">
        <v>1501.041015625</v>
      </c>
      <c r="Z34" s="1">
        <v>194.29055786132812</v>
      </c>
      <c r="AA34" s="1">
        <v>70.265670776367188</v>
      </c>
      <c r="AB34" s="1">
        <v>-2.6925911903381348</v>
      </c>
      <c r="AC34" s="1">
        <v>0.21921913325786591</v>
      </c>
      <c r="AD34" s="1">
        <v>0.66666668653488159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8"/>
        <v>1.4260790338219809</v>
      </c>
      <c r="AL34">
        <f t="shared" si="9"/>
        <v>4.6584551944559302E-3</v>
      </c>
      <c r="AM34">
        <f t="shared" si="10"/>
        <v>284.23699607849119</v>
      </c>
      <c r="AN34">
        <f t="shared" si="11"/>
        <v>279.31606378555296</v>
      </c>
      <c r="AO34">
        <f t="shared" si="12"/>
        <v>240.16655713185901</v>
      </c>
      <c r="AP34">
        <f t="shared" si="13"/>
        <v>-0.11453536746672546</v>
      </c>
      <c r="AQ34">
        <f t="shared" si="14"/>
        <v>1.3251340311219866</v>
      </c>
      <c r="AR34">
        <f t="shared" si="15"/>
        <v>18.858910994238677</v>
      </c>
      <c r="AS34">
        <f t="shared" si="16"/>
        <v>13.932278589911284</v>
      </c>
      <c r="AT34">
        <f t="shared" si="17"/>
        <v>8.6265299320220947</v>
      </c>
      <c r="AU34">
        <f t="shared" si="18"/>
        <v>1.1236381864863554</v>
      </c>
      <c r="AV34">
        <f t="shared" si="19"/>
        <v>0.3303876835832234</v>
      </c>
      <c r="AW34">
        <f t="shared" si="20"/>
        <v>0.3461731305586509</v>
      </c>
      <c r="AX34">
        <f t="shared" si="21"/>
        <v>0.77746505592770454</v>
      </c>
      <c r="AY34">
        <f t="shared" si="22"/>
        <v>0.20901496183867241</v>
      </c>
      <c r="AZ34">
        <f t="shared" si="23"/>
        <v>21.676196867237856</v>
      </c>
      <c r="BA34">
        <f t="shared" si="24"/>
        <v>0.7954528281433586</v>
      </c>
      <c r="BB34">
        <f t="shared" si="25"/>
        <v>31.511790911728866</v>
      </c>
      <c r="BC34">
        <f t="shared" si="26"/>
        <v>382.6839122705922</v>
      </c>
      <c r="BD34">
        <f t="shared" si="27"/>
        <v>1.2317533584045191E-2</v>
      </c>
      <c r="BE34">
        <f>AVERAGE(E20:E34)</f>
        <v>15.142647115121795</v>
      </c>
      <c r="BF34">
        <f>AVERAGE(O20:O34)</f>
        <v>6.1682769457499189</v>
      </c>
      <c r="BG34">
        <f>AVERAGE(P20:P34)</f>
        <v>11.129429690043132</v>
      </c>
      <c r="BH34" t="e">
        <f>AVERAGE(B20:B34)</f>
        <v>#DIV/0!</v>
      </c>
      <c r="BI34">
        <f t="shared" ref="BI34:DJ34" si="28">AVERAGE(C20:C34)</f>
        <v>1540.5333318014939</v>
      </c>
      <c r="BJ34">
        <f t="shared" si="28"/>
        <v>0</v>
      </c>
      <c r="BK34">
        <f t="shared" si="28"/>
        <v>15.142647115121795</v>
      </c>
      <c r="BL34">
        <f t="shared" si="28"/>
        <v>0.3592191576442848</v>
      </c>
      <c r="BM34">
        <f t="shared" si="28"/>
        <v>307.2781763132835</v>
      </c>
      <c r="BN34">
        <f t="shared" si="28"/>
        <v>4.6587388051134777</v>
      </c>
      <c r="BO34">
        <f t="shared" si="28"/>
        <v>0.98261660315183519</v>
      </c>
      <c r="BP34">
        <f t="shared" si="28"/>
        <v>11.129429690043132</v>
      </c>
      <c r="BQ34">
        <f t="shared" si="28"/>
        <v>3.5063186240000004</v>
      </c>
      <c r="BR34">
        <f t="shared" si="28"/>
        <v>1.9675257728005808</v>
      </c>
      <c r="BS34">
        <f t="shared" si="28"/>
        <v>1</v>
      </c>
      <c r="BT34">
        <f t="shared" si="28"/>
        <v>3.9350515456011617</v>
      </c>
      <c r="BU34">
        <f t="shared" si="28"/>
        <v>6.1682769457499189</v>
      </c>
      <c r="BV34">
        <f t="shared" si="28"/>
        <v>11.129429690043132</v>
      </c>
      <c r="BW34">
        <f t="shared" si="28"/>
        <v>3.767090352376302</v>
      </c>
      <c r="BX34">
        <f t="shared" si="28"/>
        <v>399.65996297200519</v>
      </c>
      <c r="BY34">
        <f t="shared" si="28"/>
        <v>387.77262573242189</v>
      </c>
      <c r="BZ34">
        <f t="shared" si="28"/>
        <v>1.6764914671579996</v>
      </c>
      <c r="CA34">
        <f t="shared" si="28"/>
        <v>4.9278040250142414</v>
      </c>
      <c r="CB34">
        <f t="shared" si="28"/>
        <v>12.402564175923665</v>
      </c>
      <c r="CC34">
        <f t="shared" si="28"/>
        <v>36.455541483561198</v>
      </c>
      <c r="CD34">
        <f t="shared" si="28"/>
        <v>499.93738606770836</v>
      </c>
      <c r="CE34">
        <f t="shared" si="28"/>
        <v>1501.0205240885416</v>
      </c>
      <c r="CF34">
        <f t="shared" si="28"/>
        <v>194.07659912109375</v>
      </c>
      <c r="CG34">
        <f t="shared" si="28"/>
        <v>70.265692138671881</v>
      </c>
      <c r="CH34">
        <f t="shared" si="28"/>
        <v>-2.6925911903381348</v>
      </c>
      <c r="CI34">
        <f t="shared" si="28"/>
        <v>0.21921913325786591</v>
      </c>
      <c r="CJ34">
        <f t="shared" si="28"/>
        <v>0.95555555820465088</v>
      </c>
      <c r="CK34">
        <f t="shared" si="28"/>
        <v>-0.21956524252891541</v>
      </c>
      <c r="CL34">
        <f t="shared" si="28"/>
        <v>2.737391471862793</v>
      </c>
      <c r="CM34">
        <f t="shared" si="28"/>
        <v>1</v>
      </c>
      <c r="CN34">
        <f t="shared" si="28"/>
        <v>0</v>
      </c>
      <c r="CO34">
        <f t="shared" si="28"/>
        <v>0.15999999642372131</v>
      </c>
      <c r="CP34">
        <f t="shared" si="28"/>
        <v>111115</v>
      </c>
      <c r="CQ34">
        <f t="shared" si="28"/>
        <v>1.4258184713897475</v>
      </c>
      <c r="CR34">
        <f t="shared" si="28"/>
        <v>4.6587388051134802E-3</v>
      </c>
      <c r="CS34">
        <f t="shared" si="28"/>
        <v>284.27942969004317</v>
      </c>
      <c r="CT34">
        <f t="shared" si="28"/>
        <v>279.31827694574997</v>
      </c>
      <c r="CU34">
        <f t="shared" si="28"/>
        <v>240.16327848609896</v>
      </c>
      <c r="CV34">
        <f t="shared" si="28"/>
        <v>-0.11826860122864427</v>
      </c>
      <c r="CW34">
        <f t="shared" si="28"/>
        <v>1.3288721648863302</v>
      </c>
      <c r="CX34">
        <f t="shared" si="28"/>
        <v>18.91210520831557</v>
      </c>
      <c r="CY34">
        <f t="shared" si="28"/>
        <v>13.984301183301328</v>
      </c>
      <c r="CZ34">
        <f t="shared" si="28"/>
        <v>8.6488533178965259</v>
      </c>
      <c r="DA34">
        <f t="shared" si="28"/>
        <v>1.1253375956990486</v>
      </c>
      <c r="DB34">
        <f t="shared" si="28"/>
        <v>0.32917013831461034</v>
      </c>
      <c r="DC34">
        <f t="shared" si="28"/>
        <v>0.3462555617344949</v>
      </c>
      <c r="DD34">
        <f t="shared" si="28"/>
        <v>0.77908203396455356</v>
      </c>
      <c r="DE34">
        <f t="shared" si="28"/>
        <v>0.20823532892979504</v>
      </c>
      <c r="DF34">
        <f t="shared" si="28"/>
        <v>21.591113740134947</v>
      </c>
      <c r="DG34">
        <f t="shared" si="28"/>
        <v>0.79241834547879819</v>
      </c>
      <c r="DH34">
        <f t="shared" si="28"/>
        <v>31.424394905088395</v>
      </c>
      <c r="DI34">
        <f t="shared" si="28"/>
        <v>382.57763060503493</v>
      </c>
      <c r="DJ34">
        <f t="shared" si="28"/>
        <v>1.243791374588043E-2</v>
      </c>
    </row>
    <row r="35" spans="1:114" x14ac:dyDescent="0.25">
      <c r="A35" s="1" t="s">
        <v>9</v>
      </c>
      <c r="B35" s="1" t="s">
        <v>85</v>
      </c>
    </row>
    <row r="36" spans="1:114" x14ac:dyDescent="0.25">
      <c r="A36" s="1" t="s">
        <v>9</v>
      </c>
      <c r="B36" s="1" t="s">
        <v>86</v>
      </c>
    </row>
    <row r="37" spans="1:114" x14ac:dyDescent="0.25">
      <c r="A37" s="1">
        <v>16</v>
      </c>
      <c r="B37" s="1" t="s">
        <v>87</v>
      </c>
      <c r="C37" s="1">
        <v>1719.9999994188547</v>
      </c>
      <c r="D37" s="1">
        <v>0</v>
      </c>
      <c r="E37">
        <f t="shared" ref="E37:E51" si="29">(R37-S37*(1000-T37)/(1000-U37))*AK37</f>
        <v>16.377331374781235</v>
      </c>
      <c r="F37">
        <f t="shared" ref="F37:F51" si="30">IF(AV37&lt;&gt;0,1/(1/AV37-1/N37),0)</f>
        <v>0.36860816040033795</v>
      </c>
      <c r="G37">
        <f t="shared" ref="G37:G51" si="31">((AY37-AL37/2)*S37-E37)/(AY37+AL37/2)</f>
        <v>301.97050780416737</v>
      </c>
      <c r="H37">
        <f t="shared" ref="H37:H51" si="32">AL37*1000</f>
        <v>5.1031203383978623</v>
      </c>
      <c r="I37">
        <f t="shared" ref="I37:I51" si="33">(AQ37-AW37)</f>
        <v>1.0490462638600884</v>
      </c>
      <c r="J37">
        <f t="shared" ref="J37:J51" si="34">(P37+AP37*D37)</f>
        <v>13.008503913879395</v>
      </c>
      <c r="K37" s="1">
        <v>3.5063186239999999</v>
      </c>
      <c r="L37">
        <f t="shared" ref="L37:L51" si="35">(K37*AE37+AF37)</f>
        <v>1.9675257728005802</v>
      </c>
      <c r="M37" s="1">
        <v>1</v>
      </c>
      <c r="N37">
        <f t="shared" ref="N37:N51" si="36">L37*(M37+1)*(M37+1)/(M37*M37+1)</f>
        <v>3.9350515456011603</v>
      </c>
      <c r="O37" s="1">
        <v>10.161960601806641</v>
      </c>
      <c r="P37" s="1">
        <v>13.008503913879395</v>
      </c>
      <c r="Q37" s="1">
        <v>9.0450057983398437</v>
      </c>
      <c r="R37" s="1">
        <v>399.8726806640625</v>
      </c>
      <c r="S37" s="1">
        <v>387.00335693359375</v>
      </c>
      <c r="T37" s="1">
        <v>2.9190409183502197</v>
      </c>
      <c r="U37" s="1">
        <v>6.4743809700012207</v>
      </c>
      <c r="V37" s="1">
        <v>16.461885452270508</v>
      </c>
      <c r="W37" s="1">
        <v>36.512172698974609</v>
      </c>
      <c r="X37" s="1">
        <v>500.01739501953125</v>
      </c>
      <c r="Y37" s="1">
        <v>1500.645263671875</v>
      </c>
      <c r="Z37" s="1">
        <v>196.44091796875</v>
      </c>
      <c r="AA37" s="1">
        <v>70.263969421386719</v>
      </c>
      <c r="AB37" s="1">
        <v>-3.1116280555725098</v>
      </c>
      <c r="AC37" s="1">
        <v>0.2070116251707077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ref="AK37:AK51" si="37">X37*0.000001/(K37*0.0001)</f>
        <v>1.4260466564476464</v>
      </c>
      <c r="AL37">
        <f t="shared" ref="AL37:AL51" si="38">(U37-T37)/(1000-U37)*AK37</f>
        <v>5.1031203383978619E-3</v>
      </c>
      <c r="AM37">
        <f t="shared" ref="AM37:AM51" si="39">(P37+273.15)</f>
        <v>286.15850391387937</v>
      </c>
      <c r="AN37">
        <f t="shared" ref="AN37:AN51" si="40">(O37+273.15)</f>
        <v>283.31196060180662</v>
      </c>
      <c r="AO37">
        <f t="shared" ref="AO37:AO51" si="41">(Y37*AG37+Z37*AH37)*AI37</f>
        <v>240.10323682077433</v>
      </c>
      <c r="AP37">
        <f t="shared" ref="AP37:AP51" si="42">((AO37+0.00000010773*(AN37^4-AM37^4))-AL37*44100)/(L37*51.4+0.00000043092*AM37^3)</f>
        <v>-0.11922747448602512</v>
      </c>
      <c r="AQ37">
        <f t="shared" ref="AQ37:AQ51" si="43">0.61365*EXP(17.502*J37/(240.97+J37))</f>
        <v>1.5039619703586622</v>
      </c>
      <c r="AR37">
        <f t="shared" ref="AR37:AR51" si="44">AQ37*1000/AA37</f>
        <v>21.404454982312615</v>
      </c>
      <c r="AS37">
        <f t="shared" ref="AS37:AS51" si="45">(AR37-U37)</f>
        <v>14.930074012311394</v>
      </c>
      <c r="AT37">
        <f t="shared" ref="AT37:AT51" si="46">IF(D37,P37,(O37+P37)/2)</f>
        <v>11.585232257843018</v>
      </c>
      <c r="AU37">
        <f t="shared" ref="AU37:AU51" si="47">0.61365*EXP(17.502*AT37/(240.97+AT37))</f>
        <v>1.3696051547177526</v>
      </c>
      <c r="AV37">
        <f t="shared" ref="AV37:AV51" si="48">IF(AS37&lt;&gt;0,(1000-(AR37+U37)/2)/AS37*AL37,0)</f>
        <v>0.33703689659333985</v>
      </c>
      <c r="AW37">
        <f t="shared" ref="AW37:AW51" si="49">U37*AA37/1000</f>
        <v>0.45491570649857388</v>
      </c>
      <c r="AX37">
        <f t="shared" ref="AX37:AX51" si="50">(AU37-AW37)</f>
        <v>0.91468944821917875</v>
      </c>
      <c r="AY37">
        <f t="shared" ref="AY37:AY51" si="51">1/(1.6/F37+1.37/N37)</f>
        <v>0.21327392685692445</v>
      </c>
      <c r="AZ37">
        <f t="shared" ref="AZ37:AZ51" si="52">G37*AA37*0.001</f>
        <v>21.217646526512635</v>
      </c>
      <c r="BA37">
        <f t="shared" ref="BA37:BA51" si="53">G37/S37</f>
        <v>0.78027878155067987</v>
      </c>
      <c r="BB37">
        <f t="shared" ref="BB37:BB51" si="54">(1-AL37*AA37/AQ37/F37)*100</f>
        <v>35.320494608879841</v>
      </c>
      <c r="BC37">
        <f t="shared" ref="BC37:BC51" si="55">(S37-E37/(N37/1.35))</f>
        <v>381.38477809168</v>
      </c>
      <c r="BD37">
        <f t="shared" ref="BD37:BD51" si="56">E37*BB37/100/BC37</f>
        <v>1.5167239957116116E-2</v>
      </c>
    </row>
    <row r="38" spans="1:114" x14ac:dyDescent="0.25">
      <c r="A38" s="1">
        <v>17</v>
      </c>
      <c r="B38" s="1" t="s">
        <v>88</v>
      </c>
      <c r="C38" s="1">
        <v>1719.9999994188547</v>
      </c>
      <c r="D38" s="1">
        <v>0</v>
      </c>
      <c r="E38">
        <f t="shared" si="29"/>
        <v>16.377331374781235</v>
      </c>
      <c r="F38">
        <f t="shared" si="30"/>
        <v>0.36860816040033795</v>
      </c>
      <c r="G38">
        <f t="shared" si="31"/>
        <v>301.97050780416737</v>
      </c>
      <c r="H38">
        <f t="shared" si="32"/>
        <v>5.1031203383978623</v>
      </c>
      <c r="I38">
        <f t="shared" si="33"/>
        <v>1.0490462638600884</v>
      </c>
      <c r="J38">
        <f t="shared" si="34"/>
        <v>13.008503913879395</v>
      </c>
      <c r="K38" s="1">
        <v>3.5063186239999999</v>
      </c>
      <c r="L38">
        <f t="shared" si="35"/>
        <v>1.9675257728005802</v>
      </c>
      <c r="M38" s="1">
        <v>1</v>
      </c>
      <c r="N38">
        <f t="shared" si="36"/>
        <v>3.9350515456011603</v>
      </c>
      <c r="O38" s="1">
        <v>10.161960601806641</v>
      </c>
      <c r="P38" s="1">
        <v>13.008503913879395</v>
      </c>
      <c r="Q38" s="1">
        <v>9.0450057983398437</v>
      </c>
      <c r="R38" s="1">
        <v>399.8726806640625</v>
      </c>
      <c r="S38" s="1">
        <v>387.00335693359375</v>
      </c>
      <c r="T38" s="1">
        <v>2.9190409183502197</v>
      </c>
      <c r="U38" s="1">
        <v>6.4743809700012207</v>
      </c>
      <c r="V38" s="1">
        <v>16.461885452270508</v>
      </c>
      <c r="W38" s="1">
        <v>36.512172698974609</v>
      </c>
      <c r="X38" s="1">
        <v>500.01739501953125</v>
      </c>
      <c r="Y38" s="1">
        <v>1500.645263671875</v>
      </c>
      <c r="Z38" s="1">
        <v>196.44091796875</v>
      </c>
      <c r="AA38" s="1">
        <v>70.263969421386719</v>
      </c>
      <c r="AB38" s="1">
        <v>-3.1116280555725098</v>
      </c>
      <c r="AC38" s="1">
        <v>0.2070116251707077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1.4260466564476464</v>
      </c>
      <c r="AL38">
        <f t="shared" si="38"/>
        <v>5.1031203383978619E-3</v>
      </c>
      <c r="AM38">
        <f t="shared" si="39"/>
        <v>286.15850391387937</v>
      </c>
      <c r="AN38">
        <f t="shared" si="40"/>
        <v>283.31196060180662</v>
      </c>
      <c r="AO38">
        <f t="shared" si="41"/>
        <v>240.10323682077433</v>
      </c>
      <c r="AP38">
        <f t="shared" si="42"/>
        <v>-0.11922747448602512</v>
      </c>
      <c r="AQ38">
        <f t="shared" si="43"/>
        <v>1.5039619703586622</v>
      </c>
      <c r="AR38">
        <f t="shared" si="44"/>
        <v>21.404454982312615</v>
      </c>
      <c r="AS38">
        <f t="shared" si="45"/>
        <v>14.930074012311394</v>
      </c>
      <c r="AT38">
        <f t="shared" si="46"/>
        <v>11.585232257843018</v>
      </c>
      <c r="AU38">
        <f t="shared" si="47"/>
        <v>1.3696051547177526</v>
      </c>
      <c r="AV38">
        <f t="shared" si="48"/>
        <v>0.33703689659333985</v>
      </c>
      <c r="AW38">
        <f t="shared" si="49"/>
        <v>0.45491570649857388</v>
      </c>
      <c r="AX38">
        <f t="shared" si="50"/>
        <v>0.91468944821917875</v>
      </c>
      <c r="AY38">
        <f t="shared" si="51"/>
        <v>0.21327392685692445</v>
      </c>
      <c r="AZ38">
        <f t="shared" si="52"/>
        <v>21.217646526512635</v>
      </c>
      <c r="BA38">
        <f t="shared" si="53"/>
        <v>0.78027878155067987</v>
      </c>
      <c r="BB38">
        <f t="shared" si="54"/>
        <v>35.320494608879841</v>
      </c>
      <c r="BC38">
        <f t="shared" si="55"/>
        <v>381.38477809168</v>
      </c>
      <c r="BD38">
        <f t="shared" si="56"/>
        <v>1.5167239957116116E-2</v>
      </c>
    </row>
    <row r="39" spans="1:114" x14ac:dyDescent="0.25">
      <c r="A39" s="1">
        <v>18</v>
      </c>
      <c r="B39" s="1" t="s">
        <v>88</v>
      </c>
      <c r="C39" s="1">
        <v>1719.9999994188547</v>
      </c>
      <c r="D39" s="1">
        <v>0</v>
      </c>
      <c r="E39">
        <f t="shared" si="29"/>
        <v>16.377331374781235</v>
      </c>
      <c r="F39">
        <f t="shared" si="30"/>
        <v>0.36860816040033795</v>
      </c>
      <c r="G39">
        <f t="shared" si="31"/>
        <v>301.97050780416737</v>
      </c>
      <c r="H39">
        <f t="shared" si="32"/>
        <v>5.1031203383978623</v>
      </c>
      <c r="I39">
        <f t="shared" si="33"/>
        <v>1.0490462638600884</v>
      </c>
      <c r="J39">
        <f t="shared" si="34"/>
        <v>13.008503913879395</v>
      </c>
      <c r="K39" s="1">
        <v>3.5063186239999999</v>
      </c>
      <c r="L39">
        <f t="shared" si="35"/>
        <v>1.9675257728005802</v>
      </c>
      <c r="M39" s="1">
        <v>1</v>
      </c>
      <c r="N39">
        <f t="shared" si="36"/>
        <v>3.9350515456011603</v>
      </c>
      <c r="O39" s="1">
        <v>10.161960601806641</v>
      </c>
      <c r="P39" s="1">
        <v>13.008503913879395</v>
      </c>
      <c r="Q39" s="1">
        <v>9.0450057983398437</v>
      </c>
      <c r="R39" s="1">
        <v>399.8726806640625</v>
      </c>
      <c r="S39" s="1">
        <v>387.00335693359375</v>
      </c>
      <c r="T39" s="1">
        <v>2.9190409183502197</v>
      </c>
      <c r="U39" s="1">
        <v>6.4743809700012207</v>
      </c>
      <c r="V39" s="1">
        <v>16.461885452270508</v>
      </c>
      <c r="W39" s="1">
        <v>36.512172698974609</v>
      </c>
      <c r="X39" s="1">
        <v>500.01739501953125</v>
      </c>
      <c r="Y39" s="1">
        <v>1500.645263671875</v>
      </c>
      <c r="Z39" s="1">
        <v>196.44091796875</v>
      </c>
      <c r="AA39" s="1">
        <v>70.263969421386719</v>
      </c>
      <c r="AB39" s="1">
        <v>-3.1116280555725098</v>
      </c>
      <c r="AC39" s="1">
        <v>0.2070116251707077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1.4260466564476464</v>
      </c>
      <c r="AL39">
        <f t="shared" si="38"/>
        <v>5.1031203383978619E-3</v>
      </c>
      <c r="AM39">
        <f t="shared" si="39"/>
        <v>286.15850391387937</v>
      </c>
      <c r="AN39">
        <f t="shared" si="40"/>
        <v>283.31196060180662</v>
      </c>
      <c r="AO39">
        <f t="shared" si="41"/>
        <v>240.10323682077433</v>
      </c>
      <c r="AP39">
        <f t="shared" si="42"/>
        <v>-0.11922747448602512</v>
      </c>
      <c r="AQ39">
        <f t="shared" si="43"/>
        <v>1.5039619703586622</v>
      </c>
      <c r="AR39">
        <f t="shared" si="44"/>
        <v>21.404454982312615</v>
      </c>
      <c r="AS39">
        <f t="shared" si="45"/>
        <v>14.930074012311394</v>
      </c>
      <c r="AT39">
        <f t="shared" si="46"/>
        <v>11.585232257843018</v>
      </c>
      <c r="AU39">
        <f t="shared" si="47"/>
        <v>1.3696051547177526</v>
      </c>
      <c r="AV39">
        <f t="shared" si="48"/>
        <v>0.33703689659333985</v>
      </c>
      <c r="AW39">
        <f t="shared" si="49"/>
        <v>0.45491570649857388</v>
      </c>
      <c r="AX39">
        <f t="shared" si="50"/>
        <v>0.91468944821917875</v>
      </c>
      <c r="AY39">
        <f t="shared" si="51"/>
        <v>0.21327392685692445</v>
      </c>
      <c r="AZ39">
        <f t="shared" si="52"/>
        <v>21.217646526512635</v>
      </c>
      <c r="BA39">
        <f t="shared" si="53"/>
        <v>0.78027878155067987</v>
      </c>
      <c r="BB39">
        <f t="shared" si="54"/>
        <v>35.320494608879841</v>
      </c>
      <c r="BC39">
        <f t="shared" si="55"/>
        <v>381.38477809168</v>
      </c>
      <c r="BD39">
        <f t="shared" si="56"/>
        <v>1.5167239957116116E-2</v>
      </c>
    </row>
    <row r="40" spans="1:114" x14ac:dyDescent="0.25">
      <c r="A40" s="1">
        <v>19</v>
      </c>
      <c r="B40" s="1" t="s">
        <v>88</v>
      </c>
      <c r="C40" s="1">
        <v>1720.4999994076788</v>
      </c>
      <c r="D40" s="1">
        <v>0</v>
      </c>
      <c r="E40">
        <f t="shared" si="29"/>
        <v>16.339338882255397</v>
      </c>
      <c r="F40">
        <f t="shared" si="30"/>
        <v>0.36843501725821054</v>
      </c>
      <c r="G40">
        <f t="shared" si="31"/>
        <v>302.10739372017503</v>
      </c>
      <c r="H40">
        <f t="shared" si="32"/>
        <v>5.0992869282599838</v>
      </c>
      <c r="I40">
        <f t="shared" si="33"/>
        <v>1.048713830128154</v>
      </c>
      <c r="J40">
        <f t="shared" si="34"/>
        <v>13.003804206848145</v>
      </c>
      <c r="K40" s="1">
        <v>3.5063186239999999</v>
      </c>
      <c r="L40">
        <f t="shared" si="35"/>
        <v>1.9675257728005802</v>
      </c>
      <c r="M40" s="1">
        <v>1</v>
      </c>
      <c r="N40">
        <f t="shared" si="36"/>
        <v>3.9350515456011603</v>
      </c>
      <c r="O40" s="1">
        <v>10.162188529968262</v>
      </c>
      <c r="P40" s="1">
        <v>13.003804206848145</v>
      </c>
      <c r="Q40" s="1">
        <v>9.0448312759399414</v>
      </c>
      <c r="R40" s="1">
        <v>399.837158203125</v>
      </c>
      <c r="S40" s="1">
        <v>386.99435424804687</v>
      </c>
      <c r="T40" s="1">
        <v>2.9195253849029541</v>
      </c>
      <c r="U40" s="1">
        <v>6.472531795501709</v>
      </c>
      <c r="V40" s="1">
        <v>16.464378356933594</v>
      </c>
      <c r="W40" s="1">
        <v>36.501213073730469</v>
      </c>
      <c r="X40" s="1">
        <v>499.97088623046875</v>
      </c>
      <c r="Y40" s="1">
        <v>1500.7406005859375</v>
      </c>
      <c r="Z40" s="1">
        <v>196.44448852539062</v>
      </c>
      <c r="AA40" s="1">
        <v>70.264015197753906</v>
      </c>
      <c r="AB40" s="1">
        <v>-3.1116280555725098</v>
      </c>
      <c r="AC40" s="1">
        <v>0.2070116251707077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1.4259140136560184</v>
      </c>
      <c r="AL40">
        <f t="shared" si="38"/>
        <v>5.0992869282599834E-3</v>
      </c>
      <c r="AM40">
        <f t="shared" si="39"/>
        <v>286.15380420684812</v>
      </c>
      <c r="AN40">
        <f t="shared" si="40"/>
        <v>283.31218852996824</v>
      </c>
      <c r="AO40">
        <f t="shared" si="41"/>
        <v>240.11849072668338</v>
      </c>
      <c r="AP40">
        <f t="shared" si="42"/>
        <v>-0.11712426171626265</v>
      </c>
      <c r="AQ40">
        <f t="shared" si="43"/>
        <v>1.5034999025752314</v>
      </c>
      <c r="AR40">
        <f t="shared" si="44"/>
        <v>21.397864872135756</v>
      </c>
      <c r="AS40">
        <f t="shared" si="45"/>
        <v>14.925333076634047</v>
      </c>
      <c r="AT40">
        <f t="shared" si="46"/>
        <v>11.582996368408203</v>
      </c>
      <c r="AU40">
        <f t="shared" si="47"/>
        <v>1.3694026871972571</v>
      </c>
      <c r="AV40">
        <f t="shared" si="48"/>
        <v>0.336892136861283</v>
      </c>
      <c r="AW40">
        <f t="shared" si="49"/>
        <v>0.45478607244707747</v>
      </c>
      <c r="AX40">
        <f t="shared" si="50"/>
        <v>0.91461661475017964</v>
      </c>
      <c r="AY40">
        <f t="shared" si="51"/>
        <v>0.21318118280535434</v>
      </c>
      <c r="AZ40">
        <f t="shared" si="52"/>
        <v>21.227278503708199</v>
      </c>
      <c r="BA40">
        <f t="shared" si="53"/>
        <v>0.78065064878578838</v>
      </c>
      <c r="BB40">
        <f t="shared" si="54"/>
        <v>35.318794006318264</v>
      </c>
      <c r="BC40">
        <f t="shared" si="55"/>
        <v>381.38880950856242</v>
      </c>
      <c r="BD40">
        <f t="shared" si="56"/>
        <v>1.5131166143165221E-2</v>
      </c>
    </row>
    <row r="41" spans="1:114" x14ac:dyDescent="0.25">
      <c r="A41" s="1">
        <v>20</v>
      </c>
      <c r="B41" s="1" t="s">
        <v>89</v>
      </c>
      <c r="C41" s="1">
        <v>1720.999999396503</v>
      </c>
      <c r="D41" s="1">
        <v>0</v>
      </c>
      <c r="E41">
        <f t="shared" si="29"/>
        <v>16.273103760913187</v>
      </c>
      <c r="F41">
        <f t="shared" si="30"/>
        <v>0.36878913082613118</v>
      </c>
      <c r="G41">
        <f t="shared" si="31"/>
        <v>302.53611754270082</v>
      </c>
      <c r="H41">
        <f t="shared" si="32"/>
        <v>5.1004677168952721</v>
      </c>
      <c r="I41">
        <f t="shared" si="33"/>
        <v>1.0480459087045806</v>
      </c>
      <c r="J41">
        <f t="shared" si="34"/>
        <v>12.997799873352051</v>
      </c>
      <c r="K41" s="1">
        <v>3.5063186239999999</v>
      </c>
      <c r="L41">
        <f t="shared" si="35"/>
        <v>1.9675257728005802</v>
      </c>
      <c r="M41" s="1">
        <v>1</v>
      </c>
      <c r="N41">
        <f t="shared" si="36"/>
        <v>3.9350515456011603</v>
      </c>
      <c r="O41" s="1">
        <v>10.163172721862793</v>
      </c>
      <c r="P41" s="1">
        <v>12.997799873352051</v>
      </c>
      <c r="Q41" s="1">
        <v>9.0442237854003906</v>
      </c>
      <c r="R41" s="1">
        <v>399.84219360351562</v>
      </c>
      <c r="S41" s="1">
        <v>387.04483032226562</v>
      </c>
      <c r="T41" s="1">
        <v>2.919633150100708</v>
      </c>
      <c r="U41" s="1">
        <v>6.473599910736084</v>
      </c>
      <c r="V41" s="1">
        <v>16.464000701904297</v>
      </c>
      <c r="W41" s="1">
        <v>36.505050659179688</v>
      </c>
      <c r="X41" s="1">
        <v>499.95098876953125</v>
      </c>
      <c r="Y41" s="1">
        <v>1500.7086181640625</v>
      </c>
      <c r="Z41" s="1">
        <v>196.5859375</v>
      </c>
      <c r="AA41" s="1">
        <v>70.264434814453125</v>
      </c>
      <c r="AB41" s="1">
        <v>-3.1116280555725098</v>
      </c>
      <c r="AC41" s="1">
        <v>0.2070116251707077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1.4258572662149804</v>
      </c>
      <c r="AL41">
        <f t="shared" si="38"/>
        <v>5.1004677168952723E-3</v>
      </c>
      <c r="AM41">
        <f t="shared" si="39"/>
        <v>286.14779987335203</v>
      </c>
      <c r="AN41">
        <f t="shared" si="40"/>
        <v>283.31317272186277</v>
      </c>
      <c r="AO41">
        <f t="shared" si="41"/>
        <v>240.11337353929775</v>
      </c>
      <c r="AP41">
        <f t="shared" si="42"/>
        <v>-0.11700734592635689</v>
      </c>
      <c r="AQ41">
        <f t="shared" si="43"/>
        <v>1.5029097476473459</v>
      </c>
      <c r="AR41">
        <f t="shared" si="44"/>
        <v>21.389338028777587</v>
      </c>
      <c r="AS41">
        <f t="shared" si="45"/>
        <v>14.915738118041503</v>
      </c>
      <c r="AT41">
        <f t="shared" si="46"/>
        <v>11.580486297607422</v>
      </c>
      <c r="AU41">
        <f t="shared" si="47"/>
        <v>1.3691754229964421</v>
      </c>
      <c r="AV41">
        <f t="shared" si="48"/>
        <v>0.33718818803091732</v>
      </c>
      <c r="AW41">
        <f t="shared" si="49"/>
        <v>0.45486383894276516</v>
      </c>
      <c r="AX41">
        <f t="shared" si="50"/>
        <v>0.91431158405367696</v>
      </c>
      <c r="AY41">
        <f t="shared" si="51"/>
        <v>0.21337085667525521</v>
      </c>
      <c r="AZ41">
        <f t="shared" si="52"/>
        <v>21.257529310096832</v>
      </c>
      <c r="BA41">
        <f t="shared" si="53"/>
        <v>0.78165652617243275</v>
      </c>
      <c r="BB41">
        <f t="shared" si="54"/>
        <v>35.340171804263278</v>
      </c>
      <c r="BC41">
        <f t="shared" si="55"/>
        <v>381.46200889727294</v>
      </c>
      <c r="BD41">
        <f t="shared" si="56"/>
        <v>1.5076056574067558E-2</v>
      </c>
    </row>
    <row r="42" spans="1:114" x14ac:dyDescent="0.25">
      <c r="A42" s="1">
        <v>21</v>
      </c>
      <c r="B42" s="1" t="s">
        <v>89</v>
      </c>
      <c r="C42" s="1">
        <v>1721.4999993853271</v>
      </c>
      <c r="D42" s="1">
        <v>0</v>
      </c>
      <c r="E42">
        <f t="shared" si="29"/>
        <v>16.1876203510813</v>
      </c>
      <c r="F42">
        <f t="shared" si="30"/>
        <v>0.36890687839797159</v>
      </c>
      <c r="G42">
        <f t="shared" si="31"/>
        <v>303.00012012257974</v>
      </c>
      <c r="H42">
        <f t="shared" si="32"/>
        <v>5.1006859976496104</v>
      </c>
      <c r="I42">
        <f t="shared" si="33"/>
        <v>1.0477869357301299</v>
      </c>
      <c r="J42">
        <f t="shared" si="34"/>
        <v>12.995343208312988</v>
      </c>
      <c r="K42" s="1">
        <v>3.5063186239999999</v>
      </c>
      <c r="L42">
        <f t="shared" si="35"/>
        <v>1.9675257728005802</v>
      </c>
      <c r="M42" s="1">
        <v>1</v>
      </c>
      <c r="N42">
        <f t="shared" si="36"/>
        <v>3.9350515456011603</v>
      </c>
      <c r="O42" s="1">
        <v>10.164402008056641</v>
      </c>
      <c r="P42" s="1">
        <v>12.995343208312988</v>
      </c>
      <c r="Q42" s="1">
        <v>9.0436744689941406</v>
      </c>
      <c r="R42" s="1">
        <v>399.82754516601562</v>
      </c>
      <c r="S42" s="1">
        <v>387.08978271484375</v>
      </c>
      <c r="T42" s="1">
        <v>2.9196932315826416</v>
      </c>
      <c r="U42" s="1">
        <v>6.4738478660583496</v>
      </c>
      <c r="V42" s="1">
        <v>16.462993621826172</v>
      </c>
      <c r="W42" s="1">
        <v>36.503463745117187</v>
      </c>
      <c r="X42" s="1">
        <v>499.94583129882812</v>
      </c>
      <c r="Y42" s="1">
        <v>1500.6983642578125</v>
      </c>
      <c r="Z42" s="1">
        <v>196.57109069824219</v>
      </c>
      <c r="AA42" s="1">
        <v>70.264457702636719</v>
      </c>
      <c r="AB42" s="1">
        <v>-3.1116280555725098</v>
      </c>
      <c r="AC42" s="1">
        <v>0.2070116251707077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1.4258425571390059</v>
      </c>
      <c r="AL42">
        <f t="shared" si="38"/>
        <v>5.1006859976496103E-3</v>
      </c>
      <c r="AM42">
        <f t="shared" si="39"/>
        <v>286.14534320831297</v>
      </c>
      <c r="AN42">
        <f t="shared" si="40"/>
        <v>283.31440200805662</v>
      </c>
      <c r="AO42">
        <f t="shared" si="41"/>
        <v>240.11173291433443</v>
      </c>
      <c r="AP42">
        <f t="shared" si="42"/>
        <v>-0.11677761507669082</v>
      </c>
      <c r="AQ42">
        <f t="shared" si="43"/>
        <v>1.5026683452880918</v>
      </c>
      <c r="AR42">
        <f t="shared" si="44"/>
        <v>21.385895435889818</v>
      </c>
      <c r="AS42">
        <f t="shared" si="45"/>
        <v>14.912047569831469</v>
      </c>
      <c r="AT42">
        <f t="shared" si="46"/>
        <v>11.579872608184814</v>
      </c>
      <c r="AU42">
        <f t="shared" si="47"/>
        <v>1.3691198640226507</v>
      </c>
      <c r="AV42">
        <f t="shared" si="48"/>
        <v>0.33728661827406403</v>
      </c>
      <c r="AW42">
        <f t="shared" si="49"/>
        <v>0.45488140955796191</v>
      </c>
      <c r="AX42">
        <f t="shared" si="50"/>
        <v>0.91423845446468888</v>
      </c>
      <c r="AY42">
        <f t="shared" si="51"/>
        <v>0.21343391981921861</v>
      </c>
      <c r="AZ42">
        <f t="shared" si="52"/>
        <v>21.290139124246849</v>
      </c>
      <c r="BA42">
        <f t="shared" si="53"/>
        <v>0.78276444807583545</v>
      </c>
      <c r="BB42">
        <f t="shared" si="54"/>
        <v>35.347637859005175</v>
      </c>
      <c r="BC42">
        <f t="shared" si="55"/>
        <v>381.53628812380373</v>
      </c>
      <c r="BD42">
        <f t="shared" si="56"/>
        <v>1.4997109312533183E-2</v>
      </c>
    </row>
    <row r="43" spans="1:114" x14ac:dyDescent="0.25">
      <c r="A43" s="1">
        <v>22</v>
      </c>
      <c r="B43" s="1" t="s">
        <v>90</v>
      </c>
      <c r="C43" s="1">
        <v>1721.9999993741512</v>
      </c>
      <c r="D43" s="1">
        <v>0</v>
      </c>
      <c r="E43">
        <f t="shared" si="29"/>
        <v>16.18424686631586</v>
      </c>
      <c r="F43">
        <f t="shared" si="30"/>
        <v>0.36896465459460476</v>
      </c>
      <c r="G43">
        <f t="shared" si="31"/>
        <v>303.02614154480983</v>
      </c>
      <c r="H43">
        <f t="shared" si="32"/>
        <v>5.1018810044845617</v>
      </c>
      <c r="I43">
        <f t="shared" si="33"/>
        <v>1.0478794569392147</v>
      </c>
      <c r="J43">
        <f t="shared" si="34"/>
        <v>12.99738597869873</v>
      </c>
      <c r="K43" s="1">
        <v>3.5063186239999999</v>
      </c>
      <c r="L43">
        <f t="shared" si="35"/>
        <v>1.9675257728005802</v>
      </c>
      <c r="M43" s="1">
        <v>1</v>
      </c>
      <c r="N43">
        <f t="shared" si="36"/>
        <v>3.9350515456011603</v>
      </c>
      <c r="O43" s="1">
        <v>10.1654052734375</v>
      </c>
      <c r="P43" s="1">
        <v>12.99738597869873</v>
      </c>
      <c r="Q43" s="1">
        <v>9.0441904067993164</v>
      </c>
      <c r="R43" s="1">
        <v>399.826171875</v>
      </c>
      <c r="S43" s="1">
        <v>387.09005737304687</v>
      </c>
      <c r="T43" s="1">
        <v>2.9203000068664551</v>
      </c>
      <c r="U43" s="1">
        <v>6.4753913879394531</v>
      </c>
      <c r="V43" s="1">
        <v>16.465299606323242</v>
      </c>
      <c r="W43" s="1">
        <v>36.509696960449219</v>
      </c>
      <c r="X43" s="1">
        <v>499.930419921875</v>
      </c>
      <c r="Y43" s="1">
        <v>1500.73291015625</v>
      </c>
      <c r="Z43" s="1">
        <v>196.65596008300781</v>
      </c>
      <c r="AA43" s="1">
        <v>70.264419555664063</v>
      </c>
      <c r="AB43" s="1">
        <v>-3.1116280555725098</v>
      </c>
      <c r="AC43" s="1">
        <v>0.2070116251707077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1.4257986039829873</v>
      </c>
      <c r="AL43">
        <f t="shared" si="38"/>
        <v>5.101881004484562E-3</v>
      </c>
      <c r="AM43">
        <f t="shared" si="39"/>
        <v>286.14738597869871</v>
      </c>
      <c r="AN43">
        <f t="shared" si="40"/>
        <v>283.31540527343748</v>
      </c>
      <c r="AO43">
        <f t="shared" si="41"/>
        <v>240.11726025796088</v>
      </c>
      <c r="AP43">
        <f t="shared" si="42"/>
        <v>-0.11729853135628564</v>
      </c>
      <c r="AQ43">
        <f t="shared" si="43"/>
        <v>1.5028690742085262</v>
      </c>
      <c r="AR43">
        <f t="shared" si="44"/>
        <v>21.388763811219427</v>
      </c>
      <c r="AS43">
        <f t="shared" si="45"/>
        <v>14.913372423279974</v>
      </c>
      <c r="AT43">
        <f t="shared" si="46"/>
        <v>11.581395626068115</v>
      </c>
      <c r="AU43">
        <f t="shared" si="47"/>
        <v>1.3692577506259533</v>
      </c>
      <c r="AV43">
        <f t="shared" si="48"/>
        <v>0.33733491390405529</v>
      </c>
      <c r="AW43">
        <f t="shared" si="49"/>
        <v>0.45498961726931159</v>
      </c>
      <c r="AX43">
        <f t="shared" si="50"/>
        <v>0.91426813335664181</v>
      </c>
      <c r="AY43">
        <f t="shared" si="51"/>
        <v>0.21346486245125984</v>
      </c>
      <c r="AZ43">
        <f t="shared" si="52"/>
        <v>21.291955945838563</v>
      </c>
      <c r="BA43">
        <f t="shared" si="53"/>
        <v>0.78283111584231968</v>
      </c>
      <c r="BB43">
        <f t="shared" si="54"/>
        <v>35.351288147543237</v>
      </c>
      <c r="BC43">
        <f t="shared" si="55"/>
        <v>381.53772012502526</v>
      </c>
      <c r="BD43">
        <f t="shared" si="56"/>
        <v>1.4995476049776267E-2</v>
      </c>
    </row>
    <row r="44" spans="1:114" x14ac:dyDescent="0.25">
      <c r="A44" s="1">
        <v>23</v>
      </c>
      <c r="B44" s="1" t="s">
        <v>90</v>
      </c>
      <c r="C44" s="1">
        <v>1722.4999993629754</v>
      </c>
      <c r="D44" s="1">
        <v>0</v>
      </c>
      <c r="E44">
        <f t="shared" si="29"/>
        <v>16.080972062821449</v>
      </c>
      <c r="F44">
        <f t="shared" si="30"/>
        <v>0.36884612305389414</v>
      </c>
      <c r="G44">
        <f t="shared" si="31"/>
        <v>303.55410273767512</v>
      </c>
      <c r="H44">
        <f t="shared" si="32"/>
        <v>5.1030664597975042</v>
      </c>
      <c r="I44">
        <f t="shared" si="33"/>
        <v>1.0484283952469555</v>
      </c>
      <c r="J44">
        <f t="shared" si="34"/>
        <v>13.003483772277832</v>
      </c>
      <c r="K44" s="1">
        <v>3.5063186239999999</v>
      </c>
      <c r="L44">
        <f t="shared" si="35"/>
        <v>1.9675257728005802</v>
      </c>
      <c r="M44" s="1">
        <v>1</v>
      </c>
      <c r="N44">
        <f t="shared" si="36"/>
        <v>3.9350515456011603</v>
      </c>
      <c r="O44" s="1">
        <v>10.166397094726562</v>
      </c>
      <c r="P44" s="1">
        <v>13.003483772277832</v>
      </c>
      <c r="Q44" s="1">
        <v>9.0439186096191406</v>
      </c>
      <c r="R44" s="1">
        <v>399.83343505859375</v>
      </c>
      <c r="S44" s="1">
        <v>387.16824340820312</v>
      </c>
      <c r="T44" s="1">
        <v>2.9199237823486328</v>
      </c>
      <c r="U44" s="1">
        <v>6.4760937690734863</v>
      </c>
      <c r="V44" s="1">
        <v>16.462123870849609</v>
      </c>
      <c r="W44" s="1">
        <v>36.511318206787109</v>
      </c>
      <c r="X44" s="1">
        <v>499.89456176757812</v>
      </c>
      <c r="Y44" s="1">
        <v>1500.75</v>
      </c>
      <c r="Z44" s="1">
        <v>196.5618896484375</v>
      </c>
      <c r="AA44" s="1">
        <v>70.264579772949219</v>
      </c>
      <c r="AB44" s="1">
        <v>-3.1116280555725098</v>
      </c>
      <c r="AC44" s="1">
        <v>0.2070116251707077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1.425696336738786</v>
      </c>
      <c r="AL44">
        <f t="shared" si="38"/>
        <v>5.1030664597975037E-3</v>
      </c>
      <c r="AM44">
        <f t="shared" si="39"/>
        <v>286.15348377227781</v>
      </c>
      <c r="AN44">
        <f t="shared" si="40"/>
        <v>283.31639709472654</v>
      </c>
      <c r="AO44">
        <f t="shared" si="41"/>
        <v>240.11999463289976</v>
      </c>
      <c r="AP44">
        <f t="shared" si="42"/>
        <v>-0.11820942426611389</v>
      </c>
      <c r="AQ44">
        <f t="shared" si="43"/>
        <v>1.5034684025011189</v>
      </c>
      <c r="AR44">
        <f t="shared" si="44"/>
        <v>21.397244633916262</v>
      </c>
      <c r="AS44">
        <f t="shared" si="45"/>
        <v>14.921150864842776</v>
      </c>
      <c r="AT44">
        <f t="shared" si="46"/>
        <v>11.584940433502197</v>
      </c>
      <c r="AU44">
        <f t="shared" si="47"/>
        <v>1.3695787275194602</v>
      </c>
      <c r="AV44">
        <f t="shared" si="48"/>
        <v>0.33723583094989934</v>
      </c>
      <c r="AW44">
        <f t="shared" si="49"/>
        <v>0.45504000725416338</v>
      </c>
      <c r="AX44">
        <f t="shared" si="50"/>
        <v>0.91453872026529681</v>
      </c>
      <c r="AY44">
        <f t="shared" si="51"/>
        <v>0.2134013808974736</v>
      </c>
      <c r="AZ44">
        <f t="shared" si="52"/>
        <v>21.329101467217395</v>
      </c>
      <c r="BA44">
        <f t="shared" si="53"/>
        <v>0.78403667631807528</v>
      </c>
      <c r="BB44">
        <f t="shared" si="54"/>
        <v>35.34112419130431</v>
      </c>
      <c r="BC44">
        <f t="shared" si="55"/>
        <v>381.65133669599578</v>
      </c>
      <c r="BD44">
        <f t="shared" si="56"/>
        <v>1.4891068788310381E-2</v>
      </c>
    </row>
    <row r="45" spans="1:114" x14ac:dyDescent="0.25">
      <c r="A45" s="1">
        <v>24</v>
      </c>
      <c r="B45" s="1" t="s">
        <v>91</v>
      </c>
      <c r="C45" s="1">
        <v>1722.9999993517995</v>
      </c>
      <c r="D45" s="1">
        <v>0</v>
      </c>
      <c r="E45">
        <f t="shared" si="29"/>
        <v>16.074329070214873</v>
      </c>
      <c r="F45">
        <f t="shared" si="30"/>
        <v>0.36891592167063292</v>
      </c>
      <c r="G45">
        <f t="shared" si="31"/>
        <v>303.61263979650744</v>
      </c>
      <c r="H45">
        <f t="shared" si="32"/>
        <v>5.1053641574466697</v>
      </c>
      <c r="I45">
        <f t="shared" si="33"/>
        <v>1.0487289541960025</v>
      </c>
      <c r="J45">
        <f t="shared" si="34"/>
        <v>13.007257461547852</v>
      </c>
      <c r="K45" s="1">
        <v>3.5063186239999999</v>
      </c>
      <c r="L45">
        <f t="shared" si="35"/>
        <v>1.9675257728005802</v>
      </c>
      <c r="M45" s="1">
        <v>1</v>
      </c>
      <c r="N45">
        <f t="shared" si="36"/>
        <v>3.9350515456011603</v>
      </c>
      <c r="O45" s="1">
        <v>10.167852401733398</v>
      </c>
      <c r="P45" s="1">
        <v>13.007257461547852</v>
      </c>
      <c r="Q45" s="1">
        <v>9.0432119369506836</v>
      </c>
      <c r="R45" s="1">
        <v>399.84783935546875</v>
      </c>
      <c r="S45" s="1">
        <v>387.18563842773437</v>
      </c>
      <c r="T45" s="1">
        <v>2.9189715385437012</v>
      </c>
      <c r="U45" s="1">
        <v>6.477015495300293</v>
      </c>
      <c r="V45" s="1">
        <v>16.455360412597656</v>
      </c>
      <c r="W45" s="1">
        <v>36.513416290283203</v>
      </c>
      <c r="X45" s="1">
        <v>499.85577392578125</v>
      </c>
      <c r="Y45" s="1">
        <v>1500.71484375</v>
      </c>
      <c r="Z45" s="1">
        <v>196.53761291503906</v>
      </c>
      <c r="AA45" s="1">
        <v>70.265457153320313</v>
      </c>
      <c r="AB45" s="1">
        <v>-3.1116280555725098</v>
      </c>
      <c r="AC45" s="1">
        <v>0.2070116251707077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1.4255857140431434</v>
      </c>
      <c r="AL45">
        <f t="shared" si="38"/>
        <v>5.1053641574466697E-3</v>
      </c>
      <c r="AM45">
        <f t="shared" si="39"/>
        <v>286.15725746154783</v>
      </c>
      <c r="AN45">
        <f t="shared" si="40"/>
        <v>283.31785240173338</v>
      </c>
      <c r="AO45">
        <f t="shared" si="41"/>
        <v>240.11436963302549</v>
      </c>
      <c r="AP45">
        <f t="shared" si="42"/>
        <v>-0.1193849206457341</v>
      </c>
      <c r="AQ45">
        <f t="shared" si="43"/>
        <v>1.503839408962417</v>
      </c>
      <c r="AR45">
        <f t="shared" si="44"/>
        <v>21.402257522939273</v>
      </c>
      <c r="AS45">
        <f t="shared" si="45"/>
        <v>14.92524202763898</v>
      </c>
      <c r="AT45">
        <f t="shared" si="46"/>
        <v>11.587554931640625</v>
      </c>
      <c r="AU45">
        <f t="shared" si="47"/>
        <v>1.369815508765738</v>
      </c>
      <c r="AV45">
        <f t="shared" si="48"/>
        <v>0.33729417771066678</v>
      </c>
      <c r="AW45">
        <f t="shared" si="49"/>
        <v>0.45511045476641449</v>
      </c>
      <c r="AX45">
        <f t="shared" si="50"/>
        <v>0.91470505399932356</v>
      </c>
      <c r="AY45">
        <f t="shared" si="51"/>
        <v>0.21343876308377183</v>
      </c>
      <c r="AZ45">
        <f t="shared" si="52"/>
        <v>21.333480932827968</v>
      </c>
      <c r="BA45">
        <f t="shared" si="53"/>
        <v>0.78415263807150404</v>
      </c>
      <c r="BB45">
        <f t="shared" si="54"/>
        <v>35.339398431928259</v>
      </c>
      <c r="BC45">
        <f t="shared" si="55"/>
        <v>381.67101073015107</v>
      </c>
      <c r="BD45">
        <f t="shared" si="56"/>
        <v>1.4883423251127601E-2</v>
      </c>
    </row>
    <row r="46" spans="1:114" x14ac:dyDescent="0.25">
      <c r="A46" s="1">
        <v>25</v>
      </c>
      <c r="B46" s="1" t="s">
        <v>91</v>
      </c>
      <c r="C46" s="1">
        <v>1723.4999993406236</v>
      </c>
      <c r="D46" s="1">
        <v>0</v>
      </c>
      <c r="E46">
        <f t="shared" si="29"/>
        <v>16.057216415426119</v>
      </c>
      <c r="F46">
        <f t="shared" si="30"/>
        <v>0.3688427306697441</v>
      </c>
      <c r="G46">
        <f t="shared" si="31"/>
        <v>303.66604403121141</v>
      </c>
      <c r="H46">
        <f t="shared" si="32"/>
        <v>5.1063896917331739</v>
      </c>
      <c r="I46">
        <f t="shared" si="33"/>
        <v>1.0491285686146901</v>
      </c>
      <c r="J46">
        <f t="shared" si="34"/>
        <v>13.011361122131348</v>
      </c>
      <c r="K46" s="1">
        <v>3.5063186239999999</v>
      </c>
      <c r="L46">
        <f t="shared" si="35"/>
        <v>1.9675257728005802</v>
      </c>
      <c r="M46" s="1">
        <v>1</v>
      </c>
      <c r="N46">
        <f t="shared" si="36"/>
        <v>3.9350515456011603</v>
      </c>
      <c r="O46" s="1">
        <v>10.167705535888672</v>
      </c>
      <c r="P46" s="1">
        <v>13.011361122131348</v>
      </c>
      <c r="Q46" s="1">
        <v>9.0433454513549805</v>
      </c>
      <c r="R46" s="1">
        <v>399.82684326171875</v>
      </c>
      <c r="S46" s="1">
        <v>387.1763916015625</v>
      </c>
      <c r="T46" s="1">
        <v>2.918299674987793</v>
      </c>
      <c r="U46" s="1">
        <v>6.4770607948303223</v>
      </c>
      <c r="V46" s="1">
        <v>16.451759338378906</v>
      </c>
      <c r="W46" s="1">
        <v>36.514087677001953</v>
      </c>
      <c r="X46" s="1">
        <v>499.85540771484375</v>
      </c>
      <c r="Y46" s="1">
        <v>1500.6873779296875</v>
      </c>
      <c r="Z46" s="1">
        <v>196.64068603515625</v>
      </c>
      <c r="AA46" s="1">
        <v>70.265571594238281</v>
      </c>
      <c r="AB46" s="1">
        <v>-3.1116280555725098</v>
      </c>
      <c r="AC46" s="1">
        <v>0.2070116251707077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1.4255846696117134</v>
      </c>
      <c r="AL46">
        <f t="shared" si="38"/>
        <v>5.1063896917331736E-3</v>
      </c>
      <c r="AM46">
        <f t="shared" si="39"/>
        <v>286.16136112213132</v>
      </c>
      <c r="AN46">
        <f t="shared" si="40"/>
        <v>283.31770553588865</v>
      </c>
      <c r="AO46">
        <f t="shared" si="41"/>
        <v>240.10997510187372</v>
      </c>
      <c r="AP46">
        <f t="shared" si="42"/>
        <v>-0.12021604896584974</v>
      </c>
      <c r="AQ46">
        <f t="shared" si="43"/>
        <v>1.504242947614074</v>
      </c>
      <c r="AR46">
        <f t="shared" si="44"/>
        <v>21.407965714711708</v>
      </c>
      <c r="AS46">
        <f t="shared" si="45"/>
        <v>14.930904919881385</v>
      </c>
      <c r="AT46">
        <f t="shared" si="46"/>
        <v>11.58953332901001</v>
      </c>
      <c r="AU46">
        <f t="shared" si="47"/>
        <v>1.369994705683917</v>
      </c>
      <c r="AV46">
        <f t="shared" si="48"/>
        <v>0.33723299510584243</v>
      </c>
      <c r="AW46">
        <f t="shared" si="49"/>
        <v>0.4551143789993839</v>
      </c>
      <c r="AX46">
        <f t="shared" si="50"/>
        <v>0.91488032668453312</v>
      </c>
      <c r="AY46">
        <f t="shared" si="51"/>
        <v>0.21339956400464929</v>
      </c>
      <c r="AZ46">
        <f t="shared" si="52"/>
        <v>21.337268157614201</v>
      </c>
      <c r="BA46">
        <f t="shared" si="53"/>
        <v>0.7843092983409734</v>
      </c>
      <c r="BB46">
        <f t="shared" si="54"/>
        <v>35.330824258892733</v>
      </c>
      <c r="BC46">
        <f t="shared" si="55"/>
        <v>381.66763475057348</v>
      </c>
      <c r="BD46">
        <f t="shared" si="56"/>
        <v>1.4864102680102229E-2</v>
      </c>
    </row>
    <row r="47" spans="1:114" x14ac:dyDescent="0.25">
      <c r="A47" s="1">
        <v>26</v>
      </c>
      <c r="B47" s="1" t="s">
        <v>92</v>
      </c>
      <c r="C47" s="1">
        <v>1723.9999993294477</v>
      </c>
      <c r="D47" s="1">
        <v>0</v>
      </c>
      <c r="E47">
        <f t="shared" si="29"/>
        <v>16.134157480603292</v>
      </c>
      <c r="F47">
        <f t="shared" si="30"/>
        <v>0.36882834559401034</v>
      </c>
      <c r="G47">
        <f t="shared" si="31"/>
        <v>303.27658904120102</v>
      </c>
      <c r="H47">
        <f t="shared" si="32"/>
        <v>5.1071867710561696</v>
      </c>
      <c r="I47">
        <f t="shared" si="33"/>
        <v>1.0493281213227901</v>
      </c>
      <c r="J47">
        <f t="shared" si="34"/>
        <v>13.013778686523438</v>
      </c>
      <c r="K47" s="1">
        <v>3.5063186239999999</v>
      </c>
      <c r="L47">
        <f t="shared" si="35"/>
        <v>1.9675257728005802</v>
      </c>
      <c r="M47" s="1">
        <v>1</v>
      </c>
      <c r="N47">
        <f t="shared" si="36"/>
        <v>3.9350515456011603</v>
      </c>
      <c r="O47" s="1">
        <v>10.168006896972656</v>
      </c>
      <c r="P47" s="1">
        <v>13.013778686523438</v>
      </c>
      <c r="Q47" s="1">
        <v>9.043492317199707</v>
      </c>
      <c r="R47" s="1">
        <v>399.8504638671875</v>
      </c>
      <c r="S47" s="1">
        <v>387.14678955078125</v>
      </c>
      <c r="T47" s="1">
        <v>2.9185280799865723</v>
      </c>
      <c r="U47" s="1">
        <v>6.4776020050048828</v>
      </c>
      <c r="V47" s="1">
        <v>16.452724456787109</v>
      </c>
      <c r="W47" s="1">
        <v>36.51641845703125</v>
      </c>
      <c r="X47" s="1">
        <v>499.88922119140625</v>
      </c>
      <c r="Y47" s="1">
        <v>1500.6710205078125</v>
      </c>
      <c r="Z47" s="1">
        <v>196.64390563964844</v>
      </c>
      <c r="AA47" s="1">
        <v>70.265602111816406</v>
      </c>
      <c r="AB47" s="1">
        <v>-3.1116280555725098</v>
      </c>
      <c r="AC47" s="1">
        <v>0.2070116251707077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1.4256811054470966</v>
      </c>
      <c r="AL47">
        <f t="shared" si="38"/>
        <v>5.10718677105617E-3</v>
      </c>
      <c r="AM47">
        <f t="shared" si="39"/>
        <v>286.16377868652341</v>
      </c>
      <c r="AN47">
        <f t="shared" si="40"/>
        <v>283.31800689697263</v>
      </c>
      <c r="AO47">
        <f t="shared" si="41"/>
        <v>240.10735791443221</v>
      </c>
      <c r="AP47">
        <f t="shared" si="42"/>
        <v>-0.12074825649990385</v>
      </c>
      <c r="AQ47">
        <f t="shared" si="43"/>
        <v>1.5044807264451674</v>
      </c>
      <c r="AR47">
        <f t="shared" si="44"/>
        <v>21.411340417335758</v>
      </c>
      <c r="AS47">
        <f t="shared" si="45"/>
        <v>14.933738412330875</v>
      </c>
      <c r="AT47">
        <f t="shared" si="46"/>
        <v>11.590892791748047</v>
      </c>
      <c r="AU47">
        <f t="shared" si="47"/>
        <v>1.3701178534398584</v>
      </c>
      <c r="AV47">
        <f t="shared" si="48"/>
        <v>0.33722096993468675</v>
      </c>
      <c r="AW47">
        <f t="shared" si="49"/>
        <v>0.45515260512237726</v>
      </c>
      <c r="AX47">
        <f t="shared" si="50"/>
        <v>0.91496524831748105</v>
      </c>
      <c r="AY47">
        <f t="shared" si="51"/>
        <v>0.21339185961938148</v>
      </c>
      <c r="AZ47">
        <f t="shared" si="52"/>
        <v>21.309912135397891</v>
      </c>
      <c r="BA47">
        <f t="shared" si="53"/>
        <v>0.78336330618446426</v>
      </c>
      <c r="BB47">
        <f t="shared" si="54"/>
        <v>35.328401812351309</v>
      </c>
      <c r="BC47">
        <f t="shared" si="55"/>
        <v>381.61163649207157</v>
      </c>
      <c r="BD47">
        <f t="shared" si="56"/>
        <v>1.4936494170306808E-2</v>
      </c>
    </row>
    <row r="48" spans="1:114" x14ac:dyDescent="0.25">
      <c r="A48" s="1">
        <v>27</v>
      </c>
      <c r="B48" s="1" t="s">
        <v>92</v>
      </c>
      <c r="C48" s="1">
        <v>1724.4999993182719</v>
      </c>
      <c r="D48" s="1">
        <v>0</v>
      </c>
      <c r="E48">
        <f t="shared" si="29"/>
        <v>16.160664554747864</v>
      </c>
      <c r="F48">
        <f t="shared" si="30"/>
        <v>0.36925110063790312</v>
      </c>
      <c r="G48">
        <f t="shared" si="31"/>
        <v>303.29342541750816</v>
      </c>
      <c r="H48">
        <f t="shared" si="32"/>
        <v>5.1108931359689969</v>
      </c>
      <c r="I48">
        <f t="shared" si="33"/>
        <v>1.0489809485489245</v>
      </c>
      <c r="J48">
        <f t="shared" si="34"/>
        <v>13.011236190795898</v>
      </c>
      <c r="K48" s="1">
        <v>3.5063186239999999</v>
      </c>
      <c r="L48">
        <f t="shared" si="35"/>
        <v>1.9675257728005802</v>
      </c>
      <c r="M48" s="1">
        <v>1</v>
      </c>
      <c r="N48">
        <f t="shared" si="36"/>
        <v>3.9350515456011603</v>
      </c>
      <c r="O48" s="1">
        <v>10.169147491455078</v>
      </c>
      <c r="P48" s="1">
        <v>13.011236190795898</v>
      </c>
      <c r="Q48" s="1">
        <v>9.0434513092041016</v>
      </c>
      <c r="R48" s="1">
        <v>399.92874145507812</v>
      </c>
      <c r="S48" s="1">
        <v>387.20571899414062</v>
      </c>
      <c r="T48" s="1">
        <v>2.9175264835357666</v>
      </c>
      <c r="U48" s="1">
        <v>6.4790487289428711</v>
      </c>
      <c r="V48" s="1">
        <v>16.445657730102539</v>
      </c>
      <c r="W48" s="1">
        <v>36.52142333984375</v>
      </c>
      <c r="X48" s="1">
        <v>499.90737915039062</v>
      </c>
      <c r="Y48" s="1">
        <v>1500.6590576171875</v>
      </c>
      <c r="Z48" s="1">
        <v>196.69813537597656</v>
      </c>
      <c r="AA48" s="1">
        <v>70.264900207519531</v>
      </c>
      <c r="AB48" s="1">
        <v>-3.1116280555725098</v>
      </c>
      <c r="AC48" s="1">
        <v>0.2070116251707077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1.425732891838841</v>
      </c>
      <c r="AL48">
        <f t="shared" si="38"/>
        <v>5.1108931359689965E-3</v>
      </c>
      <c r="AM48">
        <f t="shared" si="39"/>
        <v>286.16123619079588</v>
      </c>
      <c r="AN48">
        <f t="shared" si="40"/>
        <v>283.31914749145506</v>
      </c>
      <c r="AO48">
        <f t="shared" si="41"/>
        <v>240.105443851975</v>
      </c>
      <c r="AP48">
        <f t="shared" si="42"/>
        <v>-0.12190394269554029</v>
      </c>
      <c r="AQ48">
        <f t="shared" si="43"/>
        <v>1.5042306609277516</v>
      </c>
      <c r="AR48">
        <f t="shared" si="44"/>
        <v>21.407995407168791</v>
      </c>
      <c r="AS48">
        <f t="shared" si="45"/>
        <v>14.92894667822592</v>
      </c>
      <c r="AT48">
        <f t="shared" si="46"/>
        <v>11.590191841125488</v>
      </c>
      <c r="AU48">
        <f t="shared" si="47"/>
        <v>1.3700543561862075</v>
      </c>
      <c r="AV48">
        <f t="shared" si="48"/>
        <v>0.337574337517764</v>
      </c>
      <c r="AW48">
        <f t="shared" si="49"/>
        <v>0.45524971237882711</v>
      </c>
      <c r="AX48">
        <f t="shared" si="50"/>
        <v>0.91480464380738047</v>
      </c>
      <c r="AY48">
        <f t="shared" si="51"/>
        <v>0.21361826091859551</v>
      </c>
      <c r="AZ48">
        <f t="shared" si="52"/>
        <v>21.310882270557979</v>
      </c>
      <c r="BA48">
        <f t="shared" si="53"/>
        <v>0.78328756663353349</v>
      </c>
      <c r="BB48">
        <f t="shared" si="54"/>
        <v>35.345464053027122</v>
      </c>
      <c r="BC48">
        <f t="shared" si="55"/>
        <v>381.66147214093286</v>
      </c>
      <c r="BD48">
        <f t="shared" si="56"/>
        <v>1.4966304691135964E-2</v>
      </c>
    </row>
    <row r="49" spans="1:114" x14ac:dyDescent="0.25">
      <c r="A49" s="1">
        <v>28</v>
      </c>
      <c r="B49" s="1" t="s">
        <v>93</v>
      </c>
      <c r="C49" s="1">
        <v>1724.999999307096</v>
      </c>
      <c r="D49" s="1">
        <v>0</v>
      </c>
      <c r="E49">
        <f t="shared" si="29"/>
        <v>16.237451076865518</v>
      </c>
      <c r="F49">
        <f t="shared" si="30"/>
        <v>0.36913760940382734</v>
      </c>
      <c r="G49">
        <f t="shared" si="31"/>
        <v>302.93884159691169</v>
      </c>
      <c r="H49">
        <f t="shared" si="32"/>
        <v>5.109283440042315</v>
      </c>
      <c r="I49">
        <f t="shared" si="33"/>
        <v>1.0489440893724251</v>
      </c>
      <c r="J49">
        <f t="shared" si="34"/>
        <v>13.009856224060059</v>
      </c>
      <c r="K49" s="1">
        <v>3.5063186239999999</v>
      </c>
      <c r="L49">
        <f t="shared" si="35"/>
        <v>1.9675257728005802</v>
      </c>
      <c r="M49" s="1">
        <v>1</v>
      </c>
      <c r="N49">
        <f t="shared" si="36"/>
        <v>3.9350515456011603</v>
      </c>
      <c r="O49" s="1">
        <v>10.169946670532227</v>
      </c>
      <c r="P49" s="1">
        <v>13.009856224060059</v>
      </c>
      <c r="Q49" s="1">
        <v>9.043543815612793</v>
      </c>
      <c r="R49" s="1">
        <v>400.00494384765625</v>
      </c>
      <c r="S49" s="1">
        <v>387.22799682617187</v>
      </c>
      <c r="T49" s="1">
        <v>2.9171364307403564</v>
      </c>
      <c r="U49" s="1">
        <v>6.4776601791381836</v>
      </c>
      <c r="V49" s="1">
        <v>16.442535400390625</v>
      </c>
      <c r="W49" s="1">
        <v>36.511543273925781</v>
      </c>
      <c r="X49" s="1">
        <v>499.89077758789062</v>
      </c>
      <c r="Y49" s="1">
        <v>1500.685791015625</v>
      </c>
      <c r="Z49" s="1">
        <v>196.63543701171875</v>
      </c>
      <c r="AA49" s="1">
        <v>70.264701843261719</v>
      </c>
      <c r="AB49" s="1">
        <v>-3.1116280555725098</v>
      </c>
      <c r="AC49" s="1">
        <v>0.2070116251707077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1.4256855442806744</v>
      </c>
      <c r="AL49">
        <f t="shared" si="38"/>
        <v>5.1092834400423151E-3</v>
      </c>
      <c r="AM49">
        <f t="shared" si="39"/>
        <v>286.15985622406004</v>
      </c>
      <c r="AN49">
        <f t="shared" si="40"/>
        <v>283.3199466705322</v>
      </c>
      <c r="AO49">
        <f t="shared" si="41"/>
        <v>240.10972119562939</v>
      </c>
      <c r="AP49">
        <f t="shared" si="42"/>
        <v>-0.12103174126211506</v>
      </c>
      <c r="AQ49">
        <f t="shared" si="43"/>
        <v>1.5040949505015389</v>
      </c>
      <c r="AR49">
        <f t="shared" si="44"/>
        <v>21.406124427265031</v>
      </c>
      <c r="AS49">
        <f t="shared" si="45"/>
        <v>14.928464248126847</v>
      </c>
      <c r="AT49">
        <f t="shared" si="46"/>
        <v>11.589901447296143</v>
      </c>
      <c r="AU49">
        <f t="shared" si="47"/>
        <v>1.3700280509399825</v>
      </c>
      <c r="AV49">
        <f t="shared" si="48"/>
        <v>0.33747948059740068</v>
      </c>
      <c r="AW49">
        <f t="shared" si="49"/>
        <v>0.45515086112911374</v>
      </c>
      <c r="AX49">
        <f t="shared" si="50"/>
        <v>0.91487718981086874</v>
      </c>
      <c r="AY49">
        <f t="shared" si="51"/>
        <v>0.21355748586061885</v>
      </c>
      <c r="AZ49">
        <f t="shared" si="52"/>
        <v>21.285907381550089</v>
      </c>
      <c r="BA49">
        <f t="shared" si="53"/>
        <v>0.78232680508610564</v>
      </c>
      <c r="BB49">
        <f t="shared" si="54"/>
        <v>35.340304480010744</v>
      </c>
      <c r="BC49">
        <f t="shared" si="55"/>
        <v>381.65740678440415</v>
      </c>
      <c r="BD49">
        <f t="shared" si="56"/>
        <v>1.5035381335068975E-2</v>
      </c>
    </row>
    <row r="50" spans="1:114" x14ac:dyDescent="0.25">
      <c r="A50" s="1">
        <v>29</v>
      </c>
      <c r="B50" s="1" t="s">
        <v>93</v>
      </c>
      <c r="C50" s="1">
        <v>1725.4999992959201</v>
      </c>
      <c r="D50" s="1">
        <v>0</v>
      </c>
      <c r="E50">
        <f t="shared" si="29"/>
        <v>16.33302701955061</v>
      </c>
      <c r="F50">
        <f t="shared" si="30"/>
        <v>0.36950115592006794</v>
      </c>
      <c r="G50">
        <f t="shared" si="31"/>
        <v>302.53831859218769</v>
      </c>
      <c r="H50">
        <f t="shared" si="32"/>
        <v>5.1130169651737623</v>
      </c>
      <c r="I50">
        <f t="shared" si="33"/>
        <v>1.0487652389322042</v>
      </c>
      <c r="J50">
        <f t="shared" si="34"/>
        <v>13.009395599365234</v>
      </c>
      <c r="K50" s="1">
        <v>3.5063186239999999</v>
      </c>
      <c r="L50">
        <f t="shared" si="35"/>
        <v>1.9675257728005802</v>
      </c>
      <c r="M50" s="1">
        <v>1</v>
      </c>
      <c r="N50">
        <f t="shared" si="36"/>
        <v>3.9350515456011603</v>
      </c>
      <c r="O50" s="1">
        <v>10.171239852905273</v>
      </c>
      <c r="P50" s="1">
        <v>13.009395599365234</v>
      </c>
      <c r="Q50" s="1">
        <v>9.0438251495361328</v>
      </c>
      <c r="R50" s="1">
        <v>400.04367065429687</v>
      </c>
      <c r="S50" s="1">
        <v>387.19873046875</v>
      </c>
      <c r="T50" s="1">
        <v>2.9164323806762695</v>
      </c>
      <c r="U50" s="1">
        <v>6.4795637130737305</v>
      </c>
      <c r="V50" s="1">
        <v>16.437139511108398</v>
      </c>
      <c r="W50" s="1">
        <v>36.519100189208984</v>
      </c>
      <c r="X50" s="1">
        <v>499.88900756835937</v>
      </c>
      <c r="Y50" s="1">
        <v>1500.6832275390625</v>
      </c>
      <c r="Z50" s="1">
        <v>196.67054748535156</v>
      </c>
      <c r="AA50" s="1">
        <v>70.264671325683594</v>
      </c>
      <c r="AB50" s="1">
        <v>-3.1116280555725098</v>
      </c>
      <c r="AC50" s="1">
        <v>0.2070116251707077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37"/>
        <v>1.4256804961954288</v>
      </c>
      <c r="AL50">
        <f t="shared" si="38"/>
        <v>5.1130169651737618E-3</v>
      </c>
      <c r="AM50">
        <f t="shared" si="39"/>
        <v>286.15939559936521</v>
      </c>
      <c r="AN50">
        <f t="shared" si="40"/>
        <v>283.32123985290525</v>
      </c>
      <c r="AO50">
        <f t="shared" si="41"/>
        <v>240.10931103938856</v>
      </c>
      <c r="AP50">
        <f t="shared" si="42"/>
        <v>-0.12235999762763762</v>
      </c>
      <c r="AQ50">
        <f t="shared" si="43"/>
        <v>1.5040496535651557</v>
      </c>
      <c r="AR50">
        <f t="shared" si="44"/>
        <v>21.405489062828448</v>
      </c>
      <c r="AS50">
        <f t="shared" si="45"/>
        <v>14.925925349754717</v>
      </c>
      <c r="AT50">
        <f t="shared" si="46"/>
        <v>11.590317726135254</v>
      </c>
      <c r="AU50">
        <f t="shared" si="47"/>
        <v>1.3700657595837897</v>
      </c>
      <c r="AV50">
        <f t="shared" si="48"/>
        <v>0.33778331815773405</v>
      </c>
      <c r="AW50">
        <f t="shared" si="49"/>
        <v>0.45528441463295166</v>
      </c>
      <c r="AX50">
        <f t="shared" si="50"/>
        <v>0.91478134495083807</v>
      </c>
      <c r="AY50">
        <f t="shared" si="51"/>
        <v>0.21375215682407037</v>
      </c>
      <c r="AZ50">
        <f t="shared" si="52"/>
        <v>21.257755519305018</v>
      </c>
      <c r="BA50">
        <f t="shared" si="53"/>
        <v>0.78135152516106954</v>
      </c>
      <c r="BB50">
        <f t="shared" si="54"/>
        <v>35.35480087479462</v>
      </c>
      <c r="BC50">
        <f t="shared" si="55"/>
        <v>381.59535114299717</v>
      </c>
      <c r="BD50">
        <f t="shared" si="56"/>
        <v>1.5132545934566718E-2</v>
      </c>
    </row>
    <row r="51" spans="1:114" x14ac:dyDescent="0.25">
      <c r="A51" s="1">
        <v>30</v>
      </c>
      <c r="B51" s="1" t="s">
        <v>94</v>
      </c>
      <c r="C51" s="1">
        <v>1725.9999992847443</v>
      </c>
      <c r="D51" s="1">
        <v>0</v>
      </c>
      <c r="E51">
        <f t="shared" si="29"/>
        <v>16.266492685158457</v>
      </c>
      <c r="F51">
        <f t="shared" si="30"/>
        <v>0.36947665558457254</v>
      </c>
      <c r="G51">
        <f t="shared" si="31"/>
        <v>302.86098170787022</v>
      </c>
      <c r="H51">
        <f t="shared" si="32"/>
        <v>5.1132862397604324</v>
      </c>
      <c r="I51">
        <f t="shared" si="33"/>
        <v>1.048886372040577</v>
      </c>
      <c r="J51">
        <f t="shared" si="34"/>
        <v>13.010391235351563</v>
      </c>
      <c r="K51" s="1">
        <v>3.5063186239999999</v>
      </c>
      <c r="L51">
        <f t="shared" si="35"/>
        <v>1.9675257728005802</v>
      </c>
      <c r="M51" s="1">
        <v>1</v>
      </c>
      <c r="N51">
        <f t="shared" si="36"/>
        <v>3.9350515456011603</v>
      </c>
      <c r="O51" s="1">
        <v>10.17233943939209</v>
      </c>
      <c r="P51" s="1">
        <v>13.010391235351563</v>
      </c>
      <c r="Q51" s="1">
        <v>9.0435190200805664</v>
      </c>
      <c r="R51" s="1">
        <v>400.01785278320312</v>
      </c>
      <c r="S51" s="1">
        <v>387.2198486328125</v>
      </c>
      <c r="T51" s="1">
        <v>2.9160113334655762</v>
      </c>
      <c r="U51" s="1">
        <v>6.4792156219482422</v>
      </c>
      <c r="V51" s="1">
        <v>16.433601379394531</v>
      </c>
      <c r="W51" s="1">
        <v>36.514549255371094</v>
      </c>
      <c r="X51" s="1">
        <v>499.9052734375</v>
      </c>
      <c r="Y51" s="1">
        <v>1500.6253662109375</v>
      </c>
      <c r="Z51" s="1">
        <v>196.64045715332031</v>
      </c>
      <c r="AA51" s="1">
        <v>70.264862060546875</v>
      </c>
      <c r="AB51" s="1">
        <v>-3.1116280555725098</v>
      </c>
      <c r="AC51" s="1">
        <v>0.2070116251707077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37"/>
        <v>1.4257268863581178</v>
      </c>
      <c r="AL51">
        <f t="shared" si="38"/>
        <v>5.1132862397604327E-3</v>
      </c>
      <c r="AM51">
        <f t="shared" si="39"/>
        <v>286.16039123535154</v>
      </c>
      <c r="AN51">
        <f t="shared" si="40"/>
        <v>283.32233943939207</v>
      </c>
      <c r="AO51">
        <f t="shared" si="41"/>
        <v>240.10005322709549</v>
      </c>
      <c r="AP51">
        <f t="shared" si="42"/>
        <v>-0.12254337999068268</v>
      </c>
      <c r="AQ51">
        <f t="shared" si="43"/>
        <v>1.5041475639773105</v>
      </c>
      <c r="AR51">
        <f t="shared" si="44"/>
        <v>21.406824405080226</v>
      </c>
      <c r="AS51">
        <f t="shared" si="45"/>
        <v>14.927608783131983</v>
      </c>
      <c r="AT51">
        <f t="shared" si="46"/>
        <v>11.591365337371826</v>
      </c>
      <c r="AU51">
        <f t="shared" si="47"/>
        <v>1.3701606615536002</v>
      </c>
      <c r="AV51">
        <f t="shared" si="48"/>
        <v>0.337762843375291</v>
      </c>
      <c r="AW51">
        <f t="shared" si="49"/>
        <v>0.45526119193673364</v>
      </c>
      <c r="AX51">
        <f t="shared" si="50"/>
        <v>0.91489946961686652</v>
      </c>
      <c r="AY51">
        <f t="shared" si="51"/>
        <v>0.21373903834261956</v>
      </c>
      <c r="AZ51">
        <f t="shared" si="52"/>
        <v>21.28048510322531</v>
      </c>
      <c r="BA51">
        <f t="shared" si="53"/>
        <v>0.78214219332300561</v>
      </c>
      <c r="BB51">
        <f t="shared" si="54"/>
        <v>35.35114245888834</v>
      </c>
      <c r="BC51">
        <f t="shared" si="55"/>
        <v>381.63929527271438</v>
      </c>
      <c r="BD51">
        <f t="shared" si="56"/>
        <v>1.5067607223427724E-2</v>
      </c>
      <c r="BE51">
        <f>AVERAGE(E37:E51)</f>
        <v>16.230707623353176</v>
      </c>
      <c r="BF51">
        <f>AVERAGE(O37:O51)</f>
        <v>10.166245714823406</v>
      </c>
      <c r="BG51">
        <f>AVERAGE(P37:P51)</f>
        <v>13.006440353393554</v>
      </c>
      <c r="BH51" t="e">
        <f>AVERAGE(B37:B51)</f>
        <v>#DIV/0!</v>
      </c>
      <c r="BI51">
        <f t="shared" ref="BI51:DJ51" si="57">AVERAGE(C37:C51)</f>
        <v>1722.5999993607402</v>
      </c>
      <c r="BJ51">
        <f t="shared" si="57"/>
        <v>0</v>
      </c>
      <c r="BK51">
        <f t="shared" si="57"/>
        <v>16.230707623353176</v>
      </c>
      <c r="BL51">
        <f t="shared" si="57"/>
        <v>0.36891465365417225</v>
      </c>
      <c r="BM51">
        <f t="shared" si="57"/>
        <v>302.82148261758931</v>
      </c>
      <c r="BN51">
        <f t="shared" si="57"/>
        <v>5.1053446348974694</v>
      </c>
      <c r="BO51">
        <f t="shared" si="57"/>
        <v>1.0487170407571278</v>
      </c>
      <c r="BP51">
        <f t="shared" si="57"/>
        <v>13.006440353393554</v>
      </c>
      <c r="BQ51">
        <f t="shared" si="57"/>
        <v>3.5063186240000004</v>
      </c>
      <c r="BR51">
        <f t="shared" si="57"/>
        <v>1.9675257728005808</v>
      </c>
      <c r="BS51">
        <f t="shared" si="57"/>
        <v>1</v>
      </c>
      <c r="BT51">
        <f t="shared" si="57"/>
        <v>3.9350515456011617</v>
      </c>
      <c r="BU51">
        <f t="shared" si="57"/>
        <v>10.166245714823406</v>
      </c>
      <c r="BV51">
        <f t="shared" si="57"/>
        <v>13.006440353393554</v>
      </c>
      <c r="BW51">
        <f t="shared" si="57"/>
        <v>9.0440163294474285</v>
      </c>
      <c r="BX51">
        <f t="shared" si="57"/>
        <v>399.88699340820312</v>
      </c>
      <c r="BY51">
        <f t="shared" si="57"/>
        <v>387.11723022460939</v>
      </c>
      <c r="BZ51">
        <f t="shared" si="57"/>
        <v>2.9186069488525392</v>
      </c>
      <c r="CA51">
        <f t="shared" si="57"/>
        <v>6.4761182785034181</v>
      </c>
      <c r="CB51">
        <f t="shared" si="57"/>
        <v>16.454882049560545</v>
      </c>
      <c r="CC51">
        <f t="shared" si="57"/>
        <v>36.511853281656904</v>
      </c>
      <c r="CD51">
        <f t="shared" si="57"/>
        <v>499.92918090820314</v>
      </c>
      <c r="CE51">
        <f t="shared" si="57"/>
        <v>1500.6861979166667</v>
      </c>
      <c r="CF51">
        <f t="shared" si="57"/>
        <v>196.57392679850261</v>
      </c>
      <c r="CG51">
        <f t="shared" si="57"/>
        <v>70.264638773600254</v>
      </c>
      <c r="CH51">
        <f t="shared" si="57"/>
        <v>-3.1116280555725098</v>
      </c>
      <c r="CI51">
        <f t="shared" si="57"/>
        <v>0.2070116251707077</v>
      </c>
      <c r="CJ51">
        <f t="shared" si="57"/>
        <v>1</v>
      </c>
      <c r="CK51">
        <f t="shared" si="57"/>
        <v>-0.21956524252891541</v>
      </c>
      <c r="CL51">
        <f t="shared" si="57"/>
        <v>2.737391471862793</v>
      </c>
      <c r="CM51">
        <f t="shared" si="57"/>
        <v>1</v>
      </c>
      <c r="CN51">
        <f t="shared" si="57"/>
        <v>0</v>
      </c>
      <c r="CO51">
        <f t="shared" si="57"/>
        <v>0.15999999642372131</v>
      </c>
      <c r="CP51">
        <f t="shared" si="57"/>
        <v>111115</v>
      </c>
      <c r="CQ51">
        <f t="shared" si="57"/>
        <v>1.4257950703233155</v>
      </c>
      <c r="CR51">
        <f t="shared" si="57"/>
        <v>5.1053446348974683E-3</v>
      </c>
      <c r="CS51">
        <f t="shared" si="57"/>
        <v>286.15644035339363</v>
      </c>
      <c r="CT51">
        <f t="shared" si="57"/>
        <v>283.31624571482348</v>
      </c>
      <c r="CU51">
        <f t="shared" si="57"/>
        <v>240.10978629979459</v>
      </c>
      <c r="CV51">
        <f t="shared" si="57"/>
        <v>-0.11948585929914993</v>
      </c>
      <c r="CW51">
        <f t="shared" si="57"/>
        <v>1.5037591530193142</v>
      </c>
      <c r="CX51">
        <f t="shared" si="57"/>
        <v>21.401364579080393</v>
      </c>
      <c r="CY51">
        <f t="shared" si="57"/>
        <v>14.925246300576978</v>
      </c>
      <c r="CZ51">
        <f t="shared" si="57"/>
        <v>11.586343034108479</v>
      </c>
      <c r="DA51">
        <f t="shared" si="57"/>
        <v>1.3697057875112078</v>
      </c>
      <c r="DB51">
        <f t="shared" si="57"/>
        <v>0.33729310001330826</v>
      </c>
      <c r="DC51">
        <f t="shared" si="57"/>
        <v>0.45504211226218683</v>
      </c>
      <c r="DD51">
        <f t="shared" si="57"/>
        <v>0.9146636752490207</v>
      </c>
      <c r="DE51">
        <f t="shared" si="57"/>
        <v>0.21343807412486943</v>
      </c>
      <c r="DF51">
        <f t="shared" si="57"/>
        <v>21.27764236207495</v>
      </c>
      <c r="DG51">
        <f t="shared" si="57"/>
        <v>0.78224727284314322</v>
      </c>
      <c r="DH51">
        <f t="shared" si="57"/>
        <v>35.336722413664461</v>
      </c>
      <c r="DI51">
        <f t="shared" si="57"/>
        <v>381.54895366263634</v>
      </c>
      <c r="DJ51">
        <f t="shared" si="57"/>
        <v>1.5031897068329135E-2</v>
      </c>
    </row>
    <row r="52" spans="1:114" x14ac:dyDescent="0.25">
      <c r="A52" s="1" t="s">
        <v>9</v>
      </c>
      <c r="B52" s="1" t="s">
        <v>95</v>
      </c>
    </row>
    <row r="53" spans="1:114" x14ac:dyDescent="0.25">
      <c r="A53" s="1" t="s">
        <v>9</v>
      </c>
      <c r="B53" s="1" t="s">
        <v>96</v>
      </c>
    </row>
    <row r="54" spans="1:114" x14ac:dyDescent="0.25">
      <c r="A54" s="1">
        <v>31</v>
      </c>
      <c r="B54" s="1" t="s">
        <v>97</v>
      </c>
      <c r="C54" s="1">
        <v>1882.9999995306134</v>
      </c>
      <c r="D54" s="1">
        <v>0</v>
      </c>
      <c r="E54">
        <f t="shared" ref="E54:E68" si="58">(R54-S54*(1000-T54)/(1000-U54))*AK54</f>
        <v>17.074486250431757</v>
      </c>
      <c r="F54">
        <f t="shared" ref="F54:F68" si="59">IF(AV54&lt;&gt;0,1/(1/AV54-1/N54),0)</f>
        <v>0.37869467279187635</v>
      </c>
      <c r="G54">
        <f t="shared" ref="G54:G68" si="60">((AY54-AL54/2)*S54-E54)/(AY54+AL54/2)</f>
        <v>299.70996234167325</v>
      </c>
      <c r="H54">
        <f t="shared" ref="H54:H68" si="61">AL54*1000</f>
        <v>5.7160075142818716</v>
      </c>
      <c r="I54">
        <f t="shared" ref="I54:I68" si="62">(AQ54-AW54)</f>
        <v>1.1437489113529673</v>
      </c>
      <c r="J54">
        <f t="shared" ref="J54:J68" si="63">(P54+AP54*D54)</f>
        <v>15.014543533325195</v>
      </c>
      <c r="K54" s="1">
        <v>3.5063186239999999</v>
      </c>
      <c r="L54">
        <f t="shared" ref="L54:L68" si="64">(K54*AE54+AF54)</f>
        <v>1.9675257728005802</v>
      </c>
      <c r="M54" s="1">
        <v>1</v>
      </c>
      <c r="N54">
        <f t="shared" ref="N54:N68" si="65">L54*(M54+1)*(M54+1)/(M54*M54+1)</f>
        <v>3.9350515456011603</v>
      </c>
      <c r="O54" s="1">
        <v>14.245200157165527</v>
      </c>
      <c r="P54" s="1">
        <v>15.014543533325195</v>
      </c>
      <c r="Q54" s="1">
        <v>14.123028755187988</v>
      </c>
      <c r="R54" s="1">
        <v>400.29037475585937</v>
      </c>
      <c r="S54" s="1">
        <v>386.76727294921875</v>
      </c>
      <c r="T54" s="1">
        <v>4.1255989074707031</v>
      </c>
      <c r="U54" s="1">
        <v>8.1012763977050781</v>
      </c>
      <c r="V54" s="1">
        <v>17.784358978271484</v>
      </c>
      <c r="W54" s="1">
        <v>34.922447204589844</v>
      </c>
      <c r="X54" s="1">
        <v>500.03494262695312</v>
      </c>
      <c r="Y54" s="1">
        <v>1499.868896484375</v>
      </c>
      <c r="Z54" s="1">
        <v>199.09872436523437</v>
      </c>
      <c r="AA54" s="1">
        <v>70.26416015625</v>
      </c>
      <c r="AB54" s="1">
        <v>-3.0658822059631348</v>
      </c>
      <c r="AC54" s="1">
        <v>0.19714014232158661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ref="AK54:AK68" si="66">X54*0.000001/(K54*0.0001)</f>
        <v>1.4260967021203406</v>
      </c>
      <c r="AL54">
        <f t="shared" ref="AL54:AL68" si="67">(U54-T54)/(1000-U54)*AK54</f>
        <v>5.7160075142818718E-3</v>
      </c>
      <c r="AM54">
        <f t="shared" ref="AM54:AM68" si="68">(P54+273.15)</f>
        <v>288.16454353332517</v>
      </c>
      <c r="AN54">
        <f t="shared" ref="AN54:AN68" si="69">(O54+273.15)</f>
        <v>287.3952001571655</v>
      </c>
      <c r="AO54">
        <f t="shared" ref="AO54:AO68" si="70">(Y54*AG54+Z54*AH54)*AI54</f>
        <v>239.97901807355083</v>
      </c>
      <c r="AP54">
        <f t="shared" ref="AP54:AP68" si="71">((AO54+0.00000010773*(AN54^4-AM54^4))-AL54*44100)/(L54*51.4+0.00000043092*AM54^3)</f>
        <v>-0.17944918788387876</v>
      </c>
      <c r="AQ54">
        <f t="shared" ref="AQ54:AQ68" si="72">0.61365*EXP(17.502*J54/(240.97+J54))</f>
        <v>1.7129782936313649</v>
      </c>
      <c r="AR54">
        <f t="shared" ref="AR54:AR68" si="73">AQ54*1000/AA54</f>
        <v>24.379118597904363</v>
      </c>
      <c r="AS54">
        <f t="shared" ref="AS54:AS68" si="74">(AR54-U54)</f>
        <v>16.277842200199284</v>
      </c>
      <c r="AT54">
        <f t="shared" ref="AT54:AT68" si="75">IF(D54,P54,(O54+P54)/2)</f>
        <v>14.629871845245361</v>
      </c>
      <c r="AU54">
        <f t="shared" ref="AU54:AU68" si="76">0.61365*EXP(17.502*AT54/(240.97+AT54))</f>
        <v>1.6710270060486383</v>
      </c>
      <c r="AV54">
        <f t="shared" ref="AV54:AV68" si="77">IF(AS54&lt;&gt;0,(1000-(AR54+U54)/2)/AS54*AL54,0)</f>
        <v>0.34544986701506147</v>
      </c>
      <c r="AW54">
        <f t="shared" ref="AW54:AW68" si="78">U54*AA54/1000</f>
        <v>0.5692293822783977</v>
      </c>
      <c r="AX54">
        <f t="shared" ref="AX54:AX68" si="79">(AU54-AW54)</f>
        <v>1.1017976237702407</v>
      </c>
      <c r="AY54">
        <f t="shared" ref="AY54:AY68" si="80">1/(1.6/F54+1.37/N54)</f>
        <v>0.21866561963878195</v>
      </c>
      <c r="AZ54">
        <f t="shared" ref="AZ54:AZ68" si="81">G54*AA54*0.001</f>
        <v>21.058868794398986</v>
      </c>
      <c r="BA54">
        <f t="shared" ref="BA54:BA68" si="82">G54/S54</f>
        <v>0.7749103486866743</v>
      </c>
      <c r="BB54">
        <f t="shared" ref="BB54:BB68" si="83">(1-AL54*AA54/AQ54/F54)*100</f>
        <v>38.086465849402643</v>
      </c>
      <c r="BC54">
        <f t="shared" ref="BC54:BC68" si="84">(S54-E54/(N54/1.35))</f>
        <v>380.90952085348061</v>
      </c>
      <c r="BD54">
        <f t="shared" ref="BD54:BD68" si="85">E54*BB54/100/BC54</f>
        <v>1.7072475269614196E-2</v>
      </c>
    </row>
    <row r="55" spans="1:114" x14ac:dyDescent="0.25">
      <c r="A55" s="1">
        <v>32</v>
      </c>
      <c r="B55" s="1" t="s">
        <v>98</v>
      </c>
      <c r="C55" s="1">
        <v>1882.9999995306134</v>
      </c>
      <c r="D55" s="1">
        <v>0</v>
      </c>
      <c r="E55">
        <f t="shared" si="58"/>
        <v>17.074486250431757</v>
      </c>
      <c r="F55">
        <f t="shared" si="59"/>
        <v>0.37869467279187635</v>
      </c>
      <c r="G55">
        <f t="shared" si="60"/>
        <v>299.70996234167325</v>
      </c>
      <c r="H55">
        <f t="shared" si="61"/>
        <v>5.7160075142818716</v>
      </c>
      <c r="I55">
        <f t="shared" si="62"/>
        <v>1.1437489113529673</v>
      </c>
      <c r="J55">
        <f t="shared" si="63"/>
        <v>15.014543533325195</v>
      </c>
      <c r="K55" s="1">
        <v>3.5063186239999999</v>
      </c>
      <c r="L55">
        <f t="shared" si="64"/>
        <v>1.9675257728005802</v>
      </c>
      <c r="M55" s="1">
        <v>1</v>
      </c>
      <c r="N55">
        <f t="shared" si="65"/>
        <v>3.9350515456011603</v>
      </c>
      <c r="O55" s="1">
        <v>14.245200157165527</v>
      </c>
      <c r="P55" s="1">
        <v>15.014543533325195</v>
      </c>
      <c r="Q55" s="1">
        <v>14.123028755187988</v>
      </c>
      <c r="R55" s="1">
        <v>400.29037475585937</v>
      </c>
      <c r="S55" s="1">
        <v>386.76727294921875</v>
      </c>
      <c r="T55" s="1">
        <v>4.1255989074707031</v>
      </c>
      <c r="U55" s="1">
        <v>8.1012763977050781</v>
      </c>
      <c r="V55" s="1">
        <v>17.784358978271484</v>
      </c>
      <c r="W55" s="1">
        <v>34.922447204589844</v>
      </c>
      <c r="X55" s="1">
        <v>500.03494262695312</v>
      </c>
      <c r="Y55" s="1">
        <v>1499.868896484375</v>
      </c>
      <c r="Z55" s="1">
        <v>199.09872436523437</v>
      </c>
      <c r="AA55" s="1">
        <v>70.26416015625</v>
      </c>
      <c r="AB55" s="1">
        <v>-3.0658822059631348</v>
      </c>
      <c r="AC55" s="1">
        <v>0.19714014232158661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1.4260967021203406</v>
      </c>
      <c r="AL55">
        <f t="shared" si="67"/>
        <v>5.7160075142818718E-3</v>
      </c>
      <c r="AM55">
        <f t="shared" si="68"/>
        <v>288.16454353332517</v>
      </c>
      <c r="AN55">
        <f t="shared" si="69"/>
        <v>287.3952001571655</v>
      </c>
      <c r="AO55">
        <f t="shared" si="70"/>
        <v>239.97901807355083</v>
      </c>
      <c r="AP55">
        <f t="shared" si="71"/>
        <v>-0.17944918788387876</v>
      </c>
      <c r="AQ55">
        <f t="shared" si="72"/>
        <v>1.7129782936313649</v>
      </c>
      <c r="AR55">
        <f t="shared" si="73"/>
        <v>24.379118597904363</v>
      </c>
      <c r="AS55">
        <f t="shared" si="74"/>
        <v>16.277842200199284</v>
      </c>
      <c r="AT55">
        <f t="shared" si="75"/>
        <v>14.629871845245361</v>
      </c>
      <c r="AU55">
        <f t="shared" si="76"/>
        <v>1.6710270060486383</v>
      </c>
      <c r="AV55">
        <f t="shared" si="77"/>
        <v>0.34544986701506147</v>
      </c>
      <c r="AW55">
        <f t="shared" si="78"/>
        <v>0.5692293822783977</v>
      </c>
      <c r="AX55">
        <f t="shared" si="79"/>
        <v>1.1017976237702407</v>
      </c>
      <c r="AY55">
        <f t="shared" si="80"/>
        <v>0.21866561963878195</v>
      </c>
      <c r="AZ55">
        <f t="shared" si="81"/>
        <v>21.058868794398986</v>
      </c>
      <c r="BA55">
        <f t="shared" si="82"/>
        <v>0.7749103486866743</v>
      </c>
      <c r="BB55">
        <f t="shared" si="83"/>
        <v>38.086465849402643</v>
      </c>
      <c r="BC55">
        <f t="shared" si="84"/>
        <v>380.90952085348061</v>
      </c>
      <c r="BD55">
        <f t="shared" si="85"/>
        <v>1.7072475269614196E-2</v>
      </c>
    </row>
    <row r="56" spans="1:114" x14ac:dyDescent="0.25">
      <c r="A56" s="1">
        <v>33</v>
      </c>
      <c r="B56" s="1" t="s">
        <v>98</v>
      </c>
      <c r="C56" s="1">
        <v>1883.4999995194376</v>
      </c>
      <c r="D56" s="1">
        <v>0</v>
      </c>
      <c r="E56">
        <f t="shared" si="58"/>
        <v>17.154241177381948</v>
      </c>
      <c r="F56">
        <f t="shared" si="59"/>
        <v>0.37887562426990828</v>
      </c>
      <c r="G56">
        <f t="shared" si="60"/>
        <v>299.33478690845521</v>
      </c>
      <c r="H56">
        <f t="shared" si="61"/>
        <v>5.7194097091356122</v>
      </c>
      <c r="I56">
        <f t="shared" si="62"/>
        <v>1.1439301481750961</v>
      </c>
      <c r="J56">
        <f t="shared" si="63"/>
        <v>15.017328262329102</v>
      </c>
      <c r="K56" s="1">
        <v>3.5063186239999999</v>
      </c>
      <c r="L56">
        <f t="shared" si="64"/>
        <v>1.9675257728005802</v>
      </c>
      <c r="M56" s="1">
        <v>1</v>
      </c>
      <c r="N56">
        <f t="shared" si="65"/>
        <v>3.9350515456011603</v>
      </c>
      <c r="O56" s="1">
        <v>14.246548652648926</v>
      </c>
      <c r="P56" s="1">
        <v>15.017328262329102</v>
      </c>
      <c r="Q56" s="1">
        <v>14.122254371643066</v>
      </c>
      <c r="R56" s="1">
        <v>400.2984619140625</v>
      </c>
      <c r="S56" s="1">
        <v>386.71804809570312</v>
      </c>
      <c r="T56" s="1">
        <v>4.1248178482055664</v>
      </c>
      <c r="U56" s="1">
        <v>8.1030483245849609</v>
      </c>
      <c r="V56" s="1">
        <v>17.77947998046875</v>
      </c>
      <c r="W56" s="1">
        <v>34.927112579345703</v>
      </c>
      <c r="X56" s="1">
        <v>500.01058959960937</v>
      </c>
      <c r="Y56" s="1">
        <v>1499.8719482421875</v>
      </c>
      <c r="Z56" s="1">
        <v>199.147705078125</v>
      </c>
      <c r="AA56" s="1">
        <v>70.264320373535156</v>
      </c>
      <c r="AB56" s="1">
        <v>-3.0658822059631348</v>
      </c>
      <c r="AC56" s="1">
        <v>0.19714014232158661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1.4260272474302362</v>
      </c>
      <c r="AL56">
        <f t="shared" si="67"/>
        <v>5.7194097091356122E-3</v>
      </c>
      <c r="AM56">
        <f t="shared" si="68"/>
        <v>288.16732826232908</v>
      </c>
      <c r="AN56">
        <f t="shared" si="69"/>
        <v>287.3965486526489</v>
      </c>
      <c r="AO56">
        <f t="shared" si="70"/>
        <v>239.97950635478992</v>
      </c>
      <c r="AP56">
        <f t="shared" si="71"/>
        <v>-0.18092452989457017</v>
      </c>
      <c r="AQ56">
        <f t="shared" si="72"/>
        <v>1.7132853316559711</v>
      </c>
      <c r="AR56">
        <f t="shared" si="73"/>
        <v>24.383432765703869</v>
      </c>
      <c r="AS56">
        <f t="shared" si="74"/>
        <v>16.280384441118908</v>
      </c>
      <c r="AT56">
        <f t="shared" si="75"/>
        <v>14.631938457489014</v>
      </c>
      <c r="AU56">
        <f t="shared" si="76"/>
        <v>1.6712499508340128</v>
      </c>
      <c r="AV56">
        <f t="shared" si="77"/>
        <v>0.34560043602184082</v>
      </c>
      <c r="AW56">
        <f t="shared" si="78"/>
        <v>0.56935518348087499</v>
      </c>
      <c r="AX56">
        <f t="shared" si="79"/>
        <v>1.1018947673531378</v>
      </c>
      <c r="AY56">
        <f t="shared" si="80"/>
        <v>0.21876214666754748</v>
      </c>
      <c r="AZ56">
        <f t="shared" si="81"/>
        <v>21.032555366279578</v>
      </c>
      <c r="BA56">
        <f t="shared" si="82"/>
        <v>0.77403883367340864</v>
      </c>
      <c r="BB56">
        <f t="shared" si="83"/>
        <v>38.090157866616238</v>
      </c>
      <c r="BC56">
        <f t="shared" si="84"/>
        <v>380.83293443935133</v>
      </c>
      <c r="BD56">
        <f t="shared" si="85"/>
        <v>1.7157333188381169E-2</v>
      </c>
    </row>
    <row r="57" spans="1:114" x14ac:dyDescent="0.25">
      <c r="A57" s="1">
        <v>34</v>
      </c>
      <c r="B57" s="1" t="s">
        <v>99</v>
      </c>
      <c r="C57" s="1">
        <v>1883.9999995082617</v>
      </c>
      <c r="D57" s="1">
        <v>0</v>
      </c>
      <c r="E57">
        <f t="shared" si="58"/>
        <v>17.118052799157308</v>
      </c>
      <c r="F57">
        <f t="shared" si="59"/>
        <v>0.37876151957279053</v>
      </c>
      <c r="G57">
        <f t="shared" si="60"/>
        <v>299.51897033046333</v>
      </c>
      <c r="H57">
        <f t="shared" si="61"/>
        <v>5.7189916361183792</v>
      </c>
      <c r="I57">
        <f t="shared" si="62"/>
        <v>1.1441683487445582</v>
      </c>
      <c r="J57">
        <f t="shared" si="63"/>
        <v>15.01970100402832</v>
      </c>
      <c r="K57" s="1">
        <v>3.5063186239999999</v>
      </c>
      <c r="L57">
        <f t="shared" si="64"/>
        <v>1.9675257728005802</v>
      </c>
      <c r="M57" s="1">
        <v>1</v>
      </c>
      <c r="N57">
        <f t="shared" si="65"/>
        <v>3.9350515456011603</v>
      </c>
      <c r="O57" s="1">
        <v>14.249556541442871</v>
      </c>
      <c r="P57" s="1">
        <v>15.01970100402832</v>
      </c>
      <c r="Q57" s="1">
        <v>14.122186660766602</v>
      </c>
      <c r="R57" s="1">
        <v>400.318359375</v>
      </c>
      <c r="S57" s="1">
        <v>386.763427734375</v>
      </c>
      <c r="T57" s="1">
        <v>4.1254258155822754</v>
      </c>
      <c r="U57" s="1">
        <v>8.1033134460449219</v>
      </c>
      <c r="V57" s="1">
        <v>17.778789520263672</v>
      </c>
      <c r="W57" s="1">
        <v>34.9217529296875</v>
      </c>
      <c r="X57" s="1">
        <v>500.01699829101562</v>
      </c>
      <c r="Y57" s="1">
        <v>1499.8441162109375</v>
      </c>
      <c r="Z57" s="1">
        <v>199.30473327636719</v>
      </c>
      <c r="AA57" s="1">
        <v>70.264915466308594</v>
      </c>
      <c r="AB57" s="1">
        <v>-3.0658822059631348</v>
      </c>
      <c r="AC57" s="1">
        <v>0.19714014232158661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1.4260455249802639</v>
      </c>
      <c r="AL57">
        <f t="shared" si="67"/>
        <v>5.718991636118379E-3</v>
      </c>
      <c r="AM57">
        <f t="shared" si="68"/>
        <v>288.1697010040283</v>
      </c>
      <c r="AN57">
        <f t="shared" si="69"/>
        <v>287.39955654144285</v>
      </c>
      <c r="AO57">
        <f t="shared" si="70"/>
        <v>239.97505322988945</v>
      </c>
      <c r="AP57">
        <f t="shared" si="71"/>
        <v>-0.18074209193374055</v>
      </c>
      <c r="AQ57">
        <f t="shared" si="72"/>
        <v>1.7135469830279064</v>
      </c>
      <c r="AR57">
        <f t="shared" si="73"/>
        <v>24.386950039803821</v>
      </c>
      <c r="AS57">
        <f t="shared" si="74"/>
        <v>16.283636593758899</v>
      </c>
      <c r="AT57">
        <f t="shared" si="75"/>
        <v>14.634628772735596</v>
      </c>
      <c r="AU57">
        <f t="shared" si="76"/>
        <v>1.6715402194567659</v>
      </c>
      <c r="AV57">
        <f t="shared" si="77"/>
        <v>0.345505491427467</v>
      </c>
      <c r="AW57">
        <f t="shared" si="78"/>
        <v>0.56937863428334823</v>
      </c>
      <c r="AX57">
        <f t="shared" si="79"/>
        <v>1.1021615851734177</v>
      </c>
      <c r="AY57">
        <f t="shared" si="80"/>
        <v>0.21870127930414374</v>
      </c>
      <c r="AZ57">
        <f t="shared" si="81"/>
        <v>21.045675130825799</v>
      </c>
      <c r="BA57">
        <f t="shared" si="82"/>
        <v>0.77442423159040197</v>
      </c>
      <c r="BB57">
        <f t="shared" si="83"/>
        <v>38.084965024336682</v>
      </c>
      <c r="BC57">
        <f t="shared" si="84"/>
        <v>380.89072924210353</v>
      </c>
      <c r="BD57">
        <f t="shared" si="85"/>
        <v>1.7116206620147619E-2</v>
      </c>
    </row>
    <row r="58" spans="1:114" x14ac:dyDescent="0.25">
      <c r="A58" s="1">
        <v>35</v>
      </c>
      <c r="B58" s="1" t="s">
        <v>99</v>
      </c>
      <c r="C58" s="1">
        <v>1884.4999994970858</v>
      </c>
      <c r="D58" s="1">
        <v>0</v>
      </c>
      <c r="E58">
        <f t="shared" si="58"/>
        <v>17.125651418127557</v>
      </c>
      <c r="F58">
        <f t="shared" si="59"/>
        <v>0.37884355827583771</v>
      </c>
      <c r="G58">
        <f t="shared" si="60"/>
        <v>299.50074649881316</v>
      </c>
      <c r="H58">
        <f t="shared" si="61"/>
        <v>5.720492070319704</v>
      </c>
      <c r="I58">
        <f t="shared" si="62"/>
        <v>1.1442284054748775</v>
      </c>
      <c r="J58">
        <f t="shared" si="63"/>
        <v>15.020891189575195</v>
      </c>
      <c r="K58" s="1">
        <v>3.5063186239999999</v>
      </c>
      <c r="L58">
        <f t="shared" si="64"/>
        <v>1.9675257728005802</v>
      </c>
      <c r="M58" s="1">
        <v>1</v>
      </c>
      <c r="N58">
        <f t="shared" si="65"/>
        <v>3.9350515456011603</v>
      </c>
      <c r="O58" s="1">
        <v>14.251705169677734</v>
      </c>
      <c r="P58" s="1">
        <v>15.020891189575195</v>
      </c>
      <c r="Q58" s="1">
        <v>14.122610092163086</v>
      </c>
      <c r="R58" s="1">
        <v>400.32565307617187</v>
      </c>
      <c r="S58" s="1">
        <v>386.76461791992187</v>
      </c>
      <c r="T58" s="1">
        <v>4.1253795623779297</v>
      </c>
      <c r="U58" s="1">
        <v>8.1044130325317383</v>
      </c>
      <c r="V58" s="1">
        <v>17.775928497314453</v>
      </c>
      <c r="W58" s="1">
        <v>34.9212646484375</v>
      </c>
      <c r="X58" s="1">
        <v>500.00360107421875</v>
      </c>
      <c r="Y58" s="1">
        <v>1499.923095703125</v>
      </c>
      <c r="Z58" s="1">
        <v>199.30880737304687</v>
      </c>
      <c r="AA58" s="1">
        <v>70.264167785644531</v>
      </c>
      <c r="AB58" s="1">
        <v>-3.0658822059631348</v>
      </c>
      <c r="AC58" s="1">
        <v>0.19714014232158661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1.4260073161971112</v>
      </c>
      <c r="AL58">
        <f t="shared" si="67"/>
        <v>5.7204920703197038E-3</v>
      </c>
      <c r="AM58">
        <f t="shared" si="68"/>
        <v>288.17089118957517</v>
      </c>
      <c r="AN58">
        <f t="shared" si="69"/>
        <v>287.40170516967771</v>
      </c>
      <c r="AO58">
        <f t="shared" si="70"/>
        <v>239.987689948357</v>
      </c>
      <c r="AP58">
        <f t="shared" si="71"/>
        <v>-0.18113514429263933</v>
      </c>
      <c r="AQ58">
        <f t="shared" si="72"/>
        <v>1.7136782425968518</v>
      </c>
      <c r="AR58">
        <f t="shared" si="73"/>
        <v>24.389077628084685</v>
      </c>
      <c r="AS58">
        <f t="shared" si="74"/>
        <v>16.284664595552947</v>
      </c>
      <c r="AT58">
        <f t="shared" si="75"/>
        <v>14.636298179626465</v>
      </c>
      <c r="AU58">
        <f t="shared" si="76"/>
        <v>1.6717203605630844</v>
      </c>
      <c r="AV58">
        <f t="shared" si="77"/>
        <v>0.34557375495630149</v>
      </c>
      <c r="AW58">
        <f t="shared" si="78"/>
        <v>0.56944983712197428</v>
      </c>
      <c r="AX58">
        <f t="shared" si="79"/>
        <v>1.1022705234411101</v>
      </c>
      <c r="AY58">
        <f t="shared" si="80"/>
        <v>0.21874504184736815</v>
      </c>
      <c r="AZ58">
        <f t="shared" si="81"/>
        <v>21.044170703918397</v>
      </c>
      <c r="BA58">
        <f t="shared" si="82"/>
        <v>0.7743747298022583</v>
      </c>
      <c r="BB58">
        <f t="shared" si="83"/>
        <v>38.08753366357589</v>
      </c>
      <c r="BC58">
        <f t="shared" si="84"/>
        <v>380.88931256583658</v>
      </c>
      <c r="BD58">
        <f t="shared" si="85"/>
        <v>1.7125023028464581E-2</v>
      </c>
    </row>
    <row r="59" spans="1:114" x14ac:dyDescent="0.25">
      <c r="A59" s="1">
        <v>36</v>
      </c>
      <c r="B59" s="1" t="s">
        <v>100</v>
      </c>
      <c r="C59" s="1">
        <v>1884.9999994859099</v>
      </c>
      <c r="D59" s="1">
        <v>0</v>
      </c>
      <c r="E59">
        <f t="shared" si="58"/>
        <v>17.124508202486165</v>
      </c>
      <c r="F59">
        <f t="shared" si="59"/>
        <v>0.37902142806056</v>
      </c>
      <c r="G59">
        <f t="shared" si="60"/>
        <v>299.5478801844917</v>
      </c>
      <c r="H59">
        <f t="shared" si="61"/>
        <v>5.7239722830006299</v>
      </c>
      <c r="I59">
        <f t="shared" si="62"/>
        <v>1.1444229538473716</v>
      </c>
      <c r="J59">
        <f t="shared" si="63"/>
        <v>15.024106025695801</v>
      </c>
      <c r="K59" s="1">
        <v>3.5063186239999999</v>
      </c>
      <c r="L59">
        <f t="shared" si="64"/>
        <v>1.9675257728005802</v>
      </c>
      <c r="M59" s="1">
        <v>1</v>
      </c>
      <c r="N59">
        <f t="shared" si="65"/>
        <v>3.9350515456011603</v>
      </c>
      <c r="O59" s="1">
        <v>14.252811431884766</v>
      </c>
      <c r="P59" s="1">
        <v>15.024106025695801</v>
      </c>
      <c r="Q59" s="1">
        <v>14.122392654418945</v>
      </c>
      <c r="R59" s="1">
        <v>400.33624267578125</v>
      </c>
      <c r="S59" s="1">
        <v>386.77490234375</v>
      </c>
      <c r="T59" s="1">
        <v>4.1252603530883789</v>
      </c>
      <c r="U59" s="1">
        <v>8.1067409515380859</v>
      </c>
      <c r="V59" s="1">
        <v>17.774030685424805</v>
      </c>
      <c r="W59" s="1">
        <v>34.928573608398437</v>
      </c>
      <c r="X59" s="1">
        <v>499.99911499023437</v>
      </c>
      <c r="Y59" s="1">
        <v>1499.983154296875</v>
      </c>
      <c r="Z59" s="1">
        <v>199.35350036621094</v>
      </c>
      <c r="AA59" s="1">
        <v>70.26373291015625</v>
      </c>
      <c r="AB59" s="1">
        <v>-3.0658822059631348</v>
      </c>
      <c r="AC59" s="1">
        <v>0.19714014232158661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1.4259945219120918</v>
      </c>
      <c r="AL59">
        <f t="shared" si="67"/>
        <v>5.7239722830006298E-3</v>
      </c>
      <c r="AM59">
        <f t="shared" si="68"/>
        <v>288.17410602569578</v>
      </c>
      <c r="AN59">
        <f t="shared" si="69"/>
        <v>287.40281143188474</v>
      </c>
      <c r="AO59">
        <f t="shared" si="70"/>
        <v>239.99729932314222</v>
      </c>
      <c r="AP59">
        <f t="shared" si="71"/>
        <v>-0.18262146920283862</v>
      </c>
      <c r="AQ59">
        <f t="shared" si="72"/>
        <v>1.7140328348380696</v>
      </c>
      <c r="AR59">
        <f t="shared" si="73"/>
        <v>24.394275166532111</v>
      </c>
      <c r="AS59">
        <f t="shared" si="74"/>
        <v>16.287534214994025</v>
      </c>
      <c r="AT59">
        <f t="shared" si="75"/>
        <v>14.638458728790283</v>
      </c>
      <c r="AU59">
        <f t="shared" si="76"/>
        <v>1.6719535248088855</v>
      </c>
      <c r="AV59">
        <f t="shared" si="77"/>
        <v>0.3457217495882387</v>
      </c>
      <c r="AW59">
        <f t="shared" si="78"/>
        <v>0.56960988099069798</v>
      </c>
      <c r="AX59">
        <f t="shared" si="79"/>
        <v>1.1023436438181875</v>
      </c>
      <c r="AY59">
        <f t="shared" si="80"/>
        <v>0.21883991935235242</v>
      </c>
      <c r="AZ59">
        <f t="shared" si="81"/>
        <v>21.047352247086611</v>
      </c>
      <c r="BA59">
        <f t="shared" si="82"/>
        <v>0.77447600237066461</v>
      </c>
      <c r="BB59">
        <f t="shared" si="83"/>
        <v>38.092133101533435</v>
      </c>
      <c r="BC59">
        <f t="shared" si="84"/>
        <v>380.89998919319697</v>
      </c>
      <c r="BD59">
        <f t="shared" si="85"/>
        <v>1.7125467688489358E-2</v>
      </c>
    </row>
    <row r="60" spans="1:114" x14ac:dyDescent="0.25">
      <c r="A60" s="1">
        <v>37</v>
      </c>
      <c r="B60" s="1" t="s">
        <v>100</v>
      </c>
      <c r="C60" s="1">
        <v>1885.4999994747341</v>
      </c>
      <c r="D60" s="1">
        <v>0</v>
      </c>
      <c r="E60">
        <f t="shared" si="58"/>
        <v>17.111909075288565</v>
      </c>
      <c r="F60">
        <f t="shared" si="59"/>
        <v>0.37887888294231381</v>
      </c>
      <c r="G60">
        <f t="shared" si="60"/>
        <v>299.5751877640476</v>
      </c>
      <c r="H60">
        <f t="shared" si="61"/>
        <v>5.7247607966116716</v>
      </c>
      <c r="I60">
        <f t="shared" si="62"/>
        <v>1.1449602377511672</v>
      </c>
      <c r="J60">
        <f t="shared" si="63"/>
        <v>15.02924633026123</v>
      </c>
      <c r="K60" s="1">
        <v>3.5063186239999999</v>
      </c>
      <c r="L60">
        <f t="shared" si="64"/>
        <v>1.9675257728005802</v>
      </c>
      <c r="M60" s="1">
        <v>1</v>
      </c>
      <c r="N60">
        <f t="shared" si="65"/>
        <v>3.9350515456011603</v>
      </c>
      <c r="O60" s="1">
        <v>14.254164695739746</v>
      </c>
      <c r="P60" s="1">
        <v>15.02924633026123</v>
      </c>
      <c r="Q60" s="1">
        <v>14.122236251831055</v>
      </c>
      <c r="R60" s="1">
        <v>400.330322265625</v>
      </c>
      <c r="S60" s="1">
        <v>386.77655029296875</v>
      </c>
      <c r="T60" s="1">
        <v>4.1248879432678223</v>
      </c>
      <c r="U60" s="1">
        <v>8.1072225570678711</v>
      </c>
      <c r="V60" s="1">
        <v>17.770742416381836</v>
      </c>
      <c r="W60" s="1">
        <v>34.927341461181641</v>
      </c>
      <c r="X60" s="1">
        <v>499.96051025390625</v>
      </c>
      <c r="Y60" s="1">
        <v>1499.9664306640625</v>
      </c>
      <c r="Z60" s="1">
        <v>199.25717163085937</v>
      </c>
      <c r="AA60" s="1">
        <v>70.263236999511719</v>
      </c>
      <c r="AB60" s="1">
        <v>-3.0658822059631348</v>
      </c>
      <c r="AC60" s="1">
        <v>0.19714014232158661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1.4258844214321642</v>
      </c>
      <c r="AL60">
        <f t="shared" si="67"/>
        <v>5.7247607966116713E-3</v>
      </c>
      <c r="AM60">
        <f t="shared" si="68"/>
        <v>288.17924633026121</v>
      </c>
      <c r="AN60">
        <f t="shared" si="69"/>
        <v>287.40416469573972</v>
      </c>
      <c r="AO60">
        <f t="shared" si="70"/>
        <v>239.99462354195202</v>
      </c>
      <c r="AP60">
        <f t="shared" si="71"/>
        <v>-0.18330804980552107</v>
      </c>
      <c r="AQ60">
        <f t="shared" si="72"/>
        <v>1.7145999376862144</v>
      </c>
      <c r="AR60">
        <f t="shared" si="73"/>
        <v>24.402518456388933</v>
      </c>
      <c r="AS60">
        <f t="shared" si="74"/>
        <v>16.295295899321061</v>
      </c>
      <c r="AT60">
        <f t="shared" si="75"/>
        <v>14.641705513000488</v>
      </c>
      <c r="AU60">
        <f t="shared" si="76"/>
        <v>1.6723039681677634</v>
      </c>
      <c r="AV60">
        <f t="shared" si="77"/>
        <v>0.3456031474344321</v>
      </c>
      <c r="AW60">
        <f t="shared" si="78"/>
        <v>0.56963969993504726</v>
      </c>
      <c r="AX60">
        <f t="shared" si="79"/>
        <v>1.1026642682327161</v>
      </c>
      <c r="AY60">
        <f t="shared" si="80"/>
        <v>0.21876388491428919</v>
      </c>
      <c r="AZ60">
        <f t="shared" si="81"/>
        <v>21.0491224170385</v>
      </c>
      <c r="BA60">
        <f t="shared" si="82"/>
        <v>0.77454330552648709</v>
      </c>
      <c r="BB60">
        <f t="shared" si="83"/>
        <v>38.081233702201175</v>
      </c>
      <c r="BC60">
        <f t="shared" si="84"/>
        <v>380.90595953095868</v>
      </c>
      <c r="BD60">
        <f t="shared" si="85"/>
        <v>1.7107703155637234E-2</v>
      </c>
    </row>
    <row r="61" spans="1:114" x14ac:dyDescent="0.25">
      <c r="A61" s="1">
        <v>38</v>
      </c>
      <c r="B61" s="1" t="s">
        <v>101</v>
      </c>
      <c r="C61" s="1">
        <v>1885.9999994635582</v>
      </c>
      <c r="D61" s="1">
        <v>0</v>
      </c>
      <c r="E61">
        <f t="shared" si="58"/>
        <v>17.148822289178508</v>
      </c>
      <c r="F61">
        <f t="shared" si="59"/>
        <v>0.37894893232567101</v>
      </c>
      <c r="G61">
        <f t="shared" si="60"/>
        <v>299.44211103981291</v>
      </c>
      <c r="H61">
        <f t="shared" si="61"/>
        <v>5.7268589259455904</v>
      </c>
      <c r="I61">
        <f t="shared" si="62"/>
        <v>1.1451848446377189</v>
      </c>
      <c r="J61">
        <f t="shared" si="63"/>
        <v>15.032266616821289</v>
      </c>
      <c r="K61" s="1">
        <v>3.5063186239999999</v>
      </c>
      <c r="L61">
        <f t="shared" si="64"/>
        <v>1.9675257728005802</v>
      </c>
      <c r="M61" s="1">
        <v>1</v>
      </c>
      <c r="N61">
        <f t="shared" si="65"/>
        <v>3.9350515456011603</v>
      </c>
      <c r="O61" s="1">
        <v>14.255476951599121</v>
      </c>
      <c r="P61" s="1">
        <v>15.032266616821289</v>
      </c>
      <c r="Q61" s="1">
        <v>14.122039794921875</v>
      </c>
      <c r="R61" s="1">
        <v>400.37979125976562</v>
      </c>
      <c r="S61" s="1">
        <v>386.79913330078125</v>
      </c>
      <c r="T61" s="1">
        <v>4.1248698234558105</v>
      </c>
      <c r="U61" s="1">
        <v>8.1087570190429687</v>
      </c>
      <c r="V61" s="1">
        <v>17.769182205200195</v>
      </c>
      <c r="W61" s="1">
        <v>34.931037902832031</v>
      </c>
      <c r="X61" s="1">
        <v>499.94805908203125</v>
      </c>
      <c r="Y61" s="1">
        <v>1499.9453125</v>
      </c>
      <c r="Z61" s="1">
        <v>199.29750061035156</v>
      </c>
      <c r="AA61" s="1">
        <v>70.263343811035156</v>
      </c>
      <c r="AB61" s="1">
        <v>-3.0658822059631348</v>
      </c>
      <c r="AC61" s="1">
        <v>0.19714014232158661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1.4258489107635393</v>
      </c>
      <c r="AL61">
        <f t="shared" si="67"/>
        <v>5.7268589259455906E-3</v>
      </c>
      <c r="AM61">
        <f t="shared" si="68"/>
        <v>288.18226661682127</v>
      </c>
      <c r="AN61">
        <f t="shared" si="69"/>
        <v>287.4054769515991</v>
      </c>
      <c r="AO61">
        <f t="shared" si="70"/>
        <v>239.99124463577755</v>
      </c>
      <c r="AP61">
        <f t="shared" si="71"/>
        <v>-0.18432713594212952</v>
      </c>
      <c r="AQ61">
        <f t="shared" si="72"/>
        <v>1.7149332269468796</v>
      </c>
      <c r="AR61">
        <f t="shared" si="73"/>
        <v>24.407224790766961</v>
      </c>
      <c r="AS61">
        <f t="shared" si="74"/>
        <v>16.298467771723992</v>
      </c>
      <c r="AT61">
        <f t="shared" si="75"/>
        <v>14.643871784210205</v>
      </c>
      <c r="AU61">
        <f t="shared" si="76"/>
        <v>1.6725378216883862</v>
      </c>
      <c r="AV61">
        <f t="shared" si="77"/>
        <v>0.34566143176893099</v>
      </c>
      <c r="AW61">
        <f t="shared" si="78"/>
        <v>0.56974838230916069</v>
      </c>
      <c r="AX61">
        <f t="shared" si="79"/>
        <v>1.1027894393792255</v>
      </c>
      <c r="AY61">
        <f t="shared" si="80"/>
        <v>0.21880125022840496</v>
      </c>
      <c r="AZ61">
        <f t="shared" si="81"/>
        <v>21.039803999492541</v>
      </c>
      <c r="BA61">
        <f t="shared" si="82"/>
        <v>0.7741540382588239</v>
      </c>
      <c r="BB61">
        <f t="shared" si="83"/>
        <v>38.081932097166963</v>
      </c>
      <c r="BC61">
        <f t="shared" si="84"/>
        <v>380.9158787049754</v>
      </c>
      <c r="BD61">
        <f t="shared" si="85"/>
        <v>1.7144475262704482E-2</v>
      </c>
    </row>
    <row r="62" spans="1:114" x14ac:dyDescent="0.25">
      <c r="A62" s="1">
        <v>39</v>
      </c>
      <c r="B62" s="1" t="s">
        <v>101</v>
      </c>
      <c r="C62" s="1">
        <v>1886.4999994523823</v>
      </c>
      <c r="D62" s="1">
        <v>0</v>
      </c>
      <c r="E62">
        <f t="shared" si="58"/>
        <v>17.134003030357825</v>
      </c>
      <c r="F62">
        <f t="shared" si="59"/>
        <v>0.37898632632688684</v>
      </c>
      <c r="G62">
        <f t="shared" si="60"/>
        <v>299.55138259015837</v>
      </c>
      <c r="H62">
        <f t="shared" si="61"/>
        <v>5.7295166399469872</v>
      </c>
      <c r="I62">
        <f t="shared" si="62"/>
        <v>1.145612601850178</v>
      </c>
      <c r="J62">
        <f t="shared" si="63"/>
        <v>15.037702560424805</v>
      </c>
      <c r="K62" s="1">
        <v>3.5063186239999999</v>
      </c>
      <c r="L62">
        <f t="shared" si="64"/>
        <v>1.9675257728005802</v>
      </c>
      <c r="M62" s="1">
        <v>1</v>
      </c>
      <c r="N62">
        <f t="shared" si="65"/>
        <v>3.9350515456011603</v>
      </c>
      <c r="O62" s="1">
        <v>14.257696151733398</v>
      </c>
      <c r="P62" s="1">
        <v>15.037702560424805</v>
      </c>
      <c r="Q62" s="1">
        <v>14.122661590576172</v>
      </c>
      <c r="R62" s="1">
        <v>400.41006469726562</v>
      </c>
      <c r="S62" s="1">
        <v>386.83883666992187</v>
      </c>
      <c r="T62" s="1">
        <v>4.1254172325134277</v>
      </c>
      <c r="U62" s="1">
        <v>8.1111679077148437</v>
      </c>
      <c r="V62" s="1">
        <v>17.769077301025391</v>
      </c>
      <c r="W62" s="1">
        <v>34.936576843261719</v>
      </c>
      <c r="X62" s="1">
        <v>499.94500732421875</v>
      </c>
      <c r="Y62" s="1">
        <v>1499.879150390625</v>
      </c>
      <c r="Z62" s="1">
        <v>199.44241333007812</v>
      </c>
      <c r="AA62" s="1">
        <v>70.263694763183594</v>
      </c>
      <c r="AB62" s="1">
        <v>-3.0658822059631348</v>
      </c>
      <c r="AC62" s="1">
        <v>0.19714014232158661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1.4258402071682881</v>
      </c>
      <c r="AL62">
        <f t="shared" si="67"/>
        <v>5.7295166399469874E-3</v>
      </c>
      <c r="AM62">
        <f t="shared" si="68"/>
        <v>288.18770256042478</v>
      </c>
      <c r="AN62">
        <f t="shared" si="69"/>
        <v>287.40769615173338</v>
      </c>
      <c r="AO62">
        <f t="shared" si="70"/>
        <v>239.98065869851416</v>
      </c>
      <c r="AP62">
        <f t="shared" si="71"/>
        <v>-0.18577219980351128</v>
      </c>
      <c r="AQ62">
        <f t="shared" si="72"/>
        <v>1.7155332278907842</v>
      </c>
      <c r="AR62">
        <f t="shared" si="73"/>
        <v>24.415642155921475</v>
      </c>
      <c r="AS62">
        <f t="shared" si="74"/>
        <v>16.304474248206631</v>
      </c>
      <c r="AT62">
        <f t="shared" si="75"/>
        <v>14.647699356079102</v>
      </c>
      <c r="AU62">
        <f t="shared" si="76"/>
        <v>1.6729510863471877</v>
      </c>
      <c r="AV62">
        <f t="shared" si="77"/>
        <v>0.34569254453665943</v>
      </c>
      <c r="AW62">
        <f t="shared" si="78"/>
        <v>0.56992062604060634</v>
      </c>
      <c r="AX62">
        <f t="shared" si="79"/>
        <v>1.1030304603065813</v>
      </c>
      <c r="AY62">
        <f t="shared" si="80"/>
        <v>0.21882119627727514</v>
      </c>
      <c r="AZ62">
        <f t="shared" si="81"/>
        <v>21.047586912204515</v>
      </c>
      <c r="BA62">
        <f t="shared" si="82"/>
        <v>0.77435705568972302</v>
      </c>
      <c r="BB62">
        <f t="shared" si="83"/>
        <v>38.080663665880962</v>
      </c>
      <c r="BC62">
        <f t="shared" si="84"/>
        <v>380.96066612426785</v>
      </c>
      <c r="BD62">
        <f t="shared" si="85"/>
        <v>1.7127075435037355E-2</v>
      </c>
    </row>
    <row r="63" spans="1:114" x14ac:dyDescent="0.25">
      <c r="A63" s="1">
        <v>40</v>
      </c>
      <c r="B63" s="1" t="s">
        <v>102</v>
      </c>
      <c r="C63" s="1">
        <v>1886.9999994412065</v>
      </c>
      <c r="D63" s="1">
        <v>0</v>
      </c>
      <c r="E63">
        <f t="shared" si="58"/>
        <v>17.181679519621856</v>
      </c>
      <c r="F63">
        <f t="shared" si="59"/>
        <v>0.37903417622659635</v>
      </c>
      <c r="G63">
        <f t="shared" si="60"/>
        <v>299.33649405858324</v>
      </c>
      <c r="H63">
        <f t="shared" si="61"/>
        <v>5.7319172341327578</v>
      </c>
      <c r="I63">
        <f t="shared" si="62"/>
        <v>1.1459524180577398</v>
      </c>
      <c r="J63">
        <f t="shared" si="63"/>
        <v>15.041168212890625</v>
      </c>
      <c r="K63" s="1">
        <v>3.5063186239999999</v>
      </c>
      <c r="L63">
        <f t="shared" si="64"/>
        <v>1.9675257728005802</v>
      </c>
      <c r="M63" s="1">
        <v>1</v>
      </c>
      <c r="N63">
        <f t="shared" si="65"/>
        <v>3.9350515456011603</v>
      </c>
      <c r="O63" s="1">
        <v>14.258975028991699</v>
      </c>
      <c r="P63" s="1">
        <v>15.041168212890625</v>
      </c>
      <c r="Q63" s="1">
        <v>14.122522354125977</v>
      </c>
      <c r="R63" s="1">
        <v>400.43743896484375</v>
      </c>
      <c r="S63" s="1">
        <v>386.83248901367187</v>
      </c>
      <c r="T63" s="1">
        <v>4.1244916915893555</v>
      </c>
      <c r="U63" s="1">
        <v>8.1118097305297852</v>
      </c>
      <c r="V63" s="1">
        <v>17.7635498046875</v>
      </c>
      <c r="W63" s="1">
        <v>34.936313629150391</v>
      </c>
      <c r="X63" s="1">
        <v>499.95755004882812</v>
      </c>
      <c r="Y63" s="1">
        <v>1499.9300537109375</v>
      </c>
      <c r="Z63" s="1">
        <v>199.42263793945313</v>
      </c>
      <c r="AA63" s="1">
        <v>70.263412475585937</v>
      </c>
      <c r="AB63" s="1">
        <v>-3.0658822059631348</v>
      </c>
      <c r="AC63" s="1">
        <v>0.19714014232158661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1.4258759789447706</v>
      </c>
      <c r="AL63">
        <f t="shared" si="67"/>
        <v>5.7319172341327579E-3</v>
      </c>
      <c r="AM63">
        <f t="shared" si="68"/>
        <v>288.1911682128906</v>
      </c>
      <c r="AN63">
        <f t="shared" si="69"/>
        <v>287.40897502899168</v>
      </c>
      <c r="AO63">
        <f t="shared" si="70"/>
        <v>239.98880322958212</v>
      </c>
      <c r="AP63">
        <f t="shared" si="71"/>
        <v>-0.18685178160892568</v>
      </c>
      <c r="AQ63">
        <f t="shared" si="72"/>
        <v>1.7159158510774257</v>
      </c>
      <c r="AR63">
        <f t="shared" si="73"/>
        <v>24.421185800983494</v>
      </c>
      <c r="AS63">
        <f t="shared" si="74"/>
        <v>16.309376070453709</v>
      </c>
      <c r="AT63">
        <f t="shared" si="75"/>
        <v>14.650071620941162</v>
      </c>
      <c r="AU63">
        <f t="shared" si="76"/>
        <v>1.6732072658935924</v>
      </c>
      <c r="AV63">
        <f t="shared" si="77"/>
        <v>0.34573235609333602</v>
      </c>
      <c r="AW63">
        <f t="shared" si="78"/>
        <v>0.56996343301968588</v>
      </c>
      <c r="AX63">
        <f t="shared" si="79"/>
        <v>1.1032438328739065</v>
      </c>
      <c r="AY63">
        <f t="shared" si="80"/>
        <v>0.21884671908982975</v>
      </c>
      <c r="AZ63">
        <f t="shared" si="81"/>
        <v>21.032403551034015</v>
      </c>
      <c r="BA63">
        <f t="shared" si="82"/>
        <v>0.77381425438648654</v>
      </c>
      <c r="BB63">
        <f t="shared" si="83"/>
        <v>38.076600224633872</v>
      </c>
      <c r="BC63">
        <f t="shared" si="84"/>
        <v>380.93796207223482</v>
      </c>
      <c r="BD63">
        <f t="shared" si="85"/>
        <v>1.7173923509685947E-2</v>
      </c>
    </row>
    <row r="64" spans="1:114" x14ac:dyDescent="0.25">
      <c r="A64" s="1">
        <v>41</v>
      </c>
      <c r="B64" s="1" t="s">
        <v>102</v>
      </c>
      <c r="C64" s="1">
        <v>1887.4999994300306</v>
      </c>
      <c r="D64" s="1">
        <v>0</v>
      </c>
      <c r="E64">
        <f t="shared" si="58"/>
        <v>17.112401897011104</v>
      </c>
      <c r="F64">
        <f t="shared" si="59"/>
        <v>0.37882448883272729</v>
      </c>
      <c r="G64">
        <f t="shared" si="60"/>
        <v>299.64762575728986</v>
      </c>
      <c r="H64">
        <f t="shared" si="61"/>
        <v>5.7310084823230998</v>
      </c>
      <c r="I64">
        <f t="shared" si="62"/>
        <v>1.1463494184277381</v>
      </c>
      <c r="J64">
        <f t="shared" si="63"/>
        <v>15.044862747192383</v>
      </c>
      <c r="K64" s="1">
        <v>3.5063186239999999</v>
      </c>
      <c r="L64">
        <f t="shared" si="64"/>
        <v>1.9675257728005802</v>
      </c>
      <c r="M64" s="1">
        <v>1</v>
      </c>
      <c r="N64">
        <f t="shared" si="65"/>
        <v>3.9350515456011603</v>
      </c>
      <c r="O64" s="1">
        <v>14.261299133300781</v>
      </c>
      <c r="P64" s="1">
        <v>15.044862747192383</v>
      </c>
      <c r="Q64" s="1">
        <v>14.123459815979004</v>
      </c>
      <c r="R64" s="1">
        <v>400.43112182617187</v>
      </c>
      <c r="S64" s="1">
        <v>386.87484741210937</v>
      </c>
      <c r="T64" s="1">
        <v>4.1252589225769043</v>
      </c>
      <c r="U64" s="1">
        <v>8.1119403839111328</v>
      </c>
      <c r="V64" s="1">
        <v>17.764232635498047</v>
      </c>
      <c r="W64" s="1">
        <v>34.931724548339844</v>
      </c>
      <c r="X64" s="1">
        <v>499.95803833007812</v>
      </c>
      <c r="Y64" s="1">
        <v>1499.9346923828125</v>
      </c>
      <c r="Z64" s="1">
        <v>199.45063781738281</v>
      </c>
      <c r="AA64" s="1">
        <v>70.263633728027344</v>
      </c>
      <c r="AB64" s="1">
        <v>-3.0658822059631348</v>
      </c>
      <c r="AC64" s="1">
        <v>0.19714014232158661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1.4258773715200108</v>
      </c>
      <c r="AL64">
        <f t="shared" si="67"/>
        <v>5.7310084823231E-3</v>
      </c>
      <c r="AM64">
        <f t="shared" si="68"/>
        <v>288.19486274719236</v>
      </c>
      <c r="AN64">
        <f t="shared" si="69"/>
        <v>287.41129913330076</v>
      </c>
      <c r="AO64">
        <f t="shared" si="70"/>
        <v>239.98954541706553</v>
      </c>
      <c r="AP64">
        <f t="shared" si="71"/>
        <v>-0.18661343934076408</v>
      </c>
      <c r="AQ64">
        <f t="shared" si="72"/>
        <v>1.7163238263864635</v>
      </c>
      <c r="AR64">
        <f t="shared" si="73"/>
        <v>24.426915252204527</v>
      </c>
      <c r="AS64">
        <f t="shared" si="74"/>
        <v>16.314974868293394</v>
      </c>
      <c r="AT64">
        <f t="shared" si="75"/>
        <v>14.653080940246582</v>
      </c>
      <c r="AU64">
        <f t="shared" si="76"/>
        <v>1.6735322901931311</v>
      </c>
      <c r="AV64">
        <f t="shared" si="77"/>
        <v>0.34555788770792012</v>
      </c>
      <c r="AW64">
        <f t="shared" si="78"/>
        <v>0.56997440795872534</v>
      </c>
      <c r="AX64">
        <f t="shared" si="79"/>
        <v>1.1035578822344059</v>
      </c>
      <c r="AY64">
        <f t="shared" si="80"/>
        <v>0.21873486961482899</v>
      </c>
      <c r="AZ64">
        <f t="shared" si="81"/>
        <v>21.054331023683226</v>
      </c>
      <c r="BA64">
        <f t="shared" si="82"/>
        <v>0.77453374847627987</v>
      </c>
      <c r="BB64">
        <f t="shared" si="83"/>
        <v>38.06667739495564</v>
      </c>
      <c r="BC64">
        <f t="shared" si="84"/>
        <v>381.00408757751723</v>
      </c>
      <c r="BD64">
        <f t="shared" si="85"/>
        <v>1.7097251806617836E-2</v>
      </c>
    </row>
    <row r="65" spans="1:114" x14ac:dyDescent="0.25">
      <c r="A65" s="1">
        <v>42</v>
      </c>
      <c r="B65" s="1" t="s">
        <v>103</v>
      </c>
      <c r="C65" s="1">
        <v>1887.9999994188547</v>
      </c>
      <c r="D65" s="1">
        <v>0</v>
      </c>
      <c r="E65">
        <f t="shared" si="58"/>
        <v>17.170414893822507</v>
      </c>
      <c r="F65">
        <f t="shared" si="59"/>
        <v>0.37890869749258577</v>
      </c>
      <c r="G65">
        <f t="shared" si="60"/>
        <v>299.3497124246403</v>
      </c>
      <c r="H65">
        <f t="shared" si="61"/>
        <v>5.7332265616902225</v>
      </c>
      <c r="I65">
        <f t="shared" si="62"/>
        <v>1.1465508340606134</v>
      </c>
      <c r="J65">
        <f t="shared" si="63"/>
        <v>15.047310829162598</v>
      </c>
      <c r="K65" s="1">
        <v>3.5063186239999999</v>
      </c>
      <c r="L65">
        <f t="shared" si="64"/>
        <v>1.9675257728005802</v>
      </c>
      <c r="M65" s="1">
        <v>1</v>
      </c>
      <c r="N65">
        <f t="shared" si="65"/>
        <v>3.9350515456011603</v>
      </c>
      <c r="O65" s="1">
        <v>14.261652946472168</v>
      </c>
      <c r="P65" s="1">
        <v>15.047310829162598</v>
      </c>
      <c r="Q65" s="1">
        <v>14.123137474060059</v>
      </c>
      <c r="R65" s="1">
        <v>400.42129516601562</v>
      </c>
      <c r="S65" s="1">
        <v>386.82308959960937</v>
      </c>
      <c r="T65" s="1">
        <v>4.1245002746582031</v>
      </c>
      <c r="U65" s="1">
        <v>8.1129703521728516</v>
      </c>
      <c r="V65" s="1">
        <v>17.760456085205078</v>
      </c>
      <c r="W65" s="1">
        <v>34.935153961181641</v>
      </c>
      <c r="X65" s="1">
        <v>499.92672729492187</v>
      </c>
      <c r="Y65" s="1">
        <v>1499.9849853515625</v>
      </c>
      <c r="Z65" s="1">
        <v>199.32400512695312</v>
      </c>
      <c r="AA65" s="1">
        <v>70.263214111328125</v>
      </c>
      <c r="AB65" s="1">
        <v>-3.0658822059631348</v>
      </c>
      <c r="AC65" s="1">
        <v>0.19714014232158661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1.4257880726327334</v>
      </c>
      <c r="AL65">
        <f t="shared" si="67"/>
        <v>5.7332265616902222E-3</v>
      </c>
      <c r="AM65">
        <f t="shared" si="68"/>
        <v>288.19731082916257</v>
      </c>
      <c r="AN65">
        <f t="shared" si="69"/>
        <v>287.41165294647215</v>
      </c>
      <c r="AO65">
        <f t="shared" si="70"/>
        <v>239.99759229188567</v>
      </c>
      <c r="AP65">
        <f t="shared" si="71"/>
        <v>-0.18761260762186602</v>
      </c>
      <c r="AQ65">
        <f t="shared" si="72"/>
        <v>1.7165942069941917</v>
      </c>
      <c r="AR65">
        <f t="shared" si="73"/>
        <v>24.430909241845164</v>
      </c>
      <c r="AS65">
        <f t="shared" si="74"/>
        <v>16.317938889672313</v>
      </c>
      <c r="AT65">
        <f t="shared" si="75"/>
        <v>14.654481887817383</v>
      </c>
      <c r="AU65">
        <f t="shared" si="76"/>
        <v>1.6736836197501552</v>
      </c>
      <c r="AV65">
        <f t="shared" si="77"/>
        <v>0.34562795475385211</v>
      </c>
      <c r="AW65">
        <f t="shared" si="78"/>
        <v>0.57004337293357821</v>
      </c>
      <c r="AX65">
        <f t="shared" si="79"/>
        <v>1.1036402468165769</v>
      </c>
      <c r="AY65">
        <f t="shared" si="80"/>
        <v>0.21877978853817701</v>
      </c>
      <c r="AZ65">
        <f t="shared" si="81"/>
        <v>21.033272938257003</v>
      </c>
      <c r="BA65">
        <f t="shared" si="82"/>
        <v>0.77386722890427628</v>
      </c>
      <c r="BB65">
        <f t="shared" si="83"/>
        <v>38.066603240612316</v>
      </c>
      <c r="BC65">
        <f t="shared" si="84"/>
        <v>380.93242721868774</v>
      </c>
      <c r="BD65">
        <f t="shared" si="85"/>
        <v>1.7158407227552946E-2</v>
      </c>
    </row>
    <row r="66" spans="1:114" x14ac:dyDescent="0.25">
      <c r="A66" s="1">
        <v>43</v>
      </c>
      <c r="B66" s="1" t="s">
        <v>103</v>
      </c>
      <c r="C66" s="1">
        <v>1888.4999994076788</v>
      </c>
      <c r="D66" s="1">
        <v>0</v>
      </c>
      <c r="E66">
        <f t="shared" si="58"/>
        <v>17.198697052114099</v>
      </c>
      <c r="F66">
        <f t="shared" si="59"/>
        <v>0.3789295923950991</v>
      </c>
      <c r="G66">
        <f t="shared" si="60"/>
        <v>299.21886172926054</v>
      </c>
      <c r="H66">
        <f t="shared" si="61"/>
        <v>5.7338125849895407</v>
      </c>
      <c r="I66">
        <f t="shared" si="62"/>
        <v>1.146624742980928</v>
      </c>
      <c r="J66">
        <f t="shared" si="63"/>
        <v>15.048357009887695</v>
      </c>
      <c r="K66" s="1">
        <v>3.5063186239999999</v>
      </c>
      <c r="L66">
        <f t="shared" si="64"/>
        <v>1.9675257728005802</v>
      </c>
      <c r="M66" s="1">
        <v>1</v>
      </c>
      <c r="N66">
        <f t="shared" si="65"/>
        <v>3.9350515456011603</v>
      </c>
      <c r="O66" s="1">
        <v>14.263567924499512</v>
      </c>
      <c r="P66" s="1">
        <v>15.048357009887695</v>
      </c>
      <c r="Q66" s="1">
        <v>14.122745513916016</v>
      </c>
      <c r="R66" s="1">
        <v>400.43426513671875</v>
      </c>
      <c r="S66" s="1">
        <v>386.816162109375</v>
      </c>
      <c r="T66" s="1">
        <v>4.124598503112793</v>
      </c>
      <c r="U66" s="1">
        <v>8.1134538650512695</v>
      </c>
      <c r="V66" s="1">
        <v>17.758916854858398</v>
      </c>
      <c r="W66" s="1">
        <v>34.933376312255859</v>
      </c>
      <c r="X66" s="1">
        <v>499.92929077148437</v>
      </c>
      <c r="Y66" s="1">
        <v>1499.93798828125</v>
      </c>
      <c r="Z66" s="1">
        <v>199.32583618164062</v>
      </c>
      <c r="AA66" s="1">
        <v>70.26416015625</v>
      </c>
      <c r="AB66" s="1">
        <v>-3.0658822059631348</v>
      </c>
      <c r="AC66" s="1">
        <v>0.19714014232158661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1.4257953836527446</v>
      </c>
      <c r="AL66">
        <f t="shared" si="67"/>
        <v>5.7338125849895408E-3</v>
      </c>
      <c r="AM66">
        <f t="shared" si="68"/>
        <v>288.19835700988767</v>
      </c>
      <c r="AN66">
        <f t="shared" si="69"/>
        <v>287.41356792449949</v>
      </c>
      <c r="AO66">
        <f t="shared" si="70"/>
        <v>239.99007276080374</v>
      </c>
      <c r="AP66">
        <f t="shared" si="71"/>
        <v>-0.18783281735949325</v>
      </c>
      <c r="AQ66">
        <f t="shared" si="72"/>
        <v>1.7167097647752358</v>
      </c>
      <c r="AR66">
        <f t="shared" si="73"/>
        <v>24.43222492032497</v>
      </c>
      <c r="AS66">
        <f t="shared" si="74"/>
        <v>16.3187710552737</v>
      </c>
      <c r="AT66">
        <f t="shared" si="75"/>
        <v>14.655962467193604</v>
      </c>
      <c r="AU66">
        <f t="shared" si="76"/>
        <v>1.6738435641591531</v>
      </c>
      <c r="AV66">
        <f t="shared" si="77"/>
        <v>0.34564534023923343</v>
      </c>
      <c r="AW66">
        <f t="shared" si="78"/>
        <v>0.57008502179430798</v>
      </c>
      <c r="AX66">
        <f t="shared" si="79"/>
        <v>1.1037585423648451</v>
      </c>
      <c r="AY66">
        <f t="shared" si="80"/>
        <v>0.21879093414595294</v>
      </c>
      <c r="AZ66">
        <f t="shared" si="81"/>
        <v>21.024362022315586</v>
      </c>
      <c r="BA66">
        <f t="shared" si="82"/>
        <v>0.77354281190726015</v>
      </c>
      <c r="BB66">
        <f t="shared" si="83"/>
        <v>38.067023455217651</v>
      </c>
      <c r="BC66">
        <f t="shared" si="84"/>
        <v>380.91579695499507</v>
      </c>
      <c r="BD66">
        <f t="shared" si="85"/>
        <v>1.7187609684755679E-2</v>
      </c>
    </row>
    <row r="67" spans="1:114" x14ac:dyDescent="0.25">
      <c r="A67" s="1">
        <v>44</v>
      </c>
      <c r="B67" s="1" t="s">
        <v>104</v>
      </c>
      <c r="C67" s="1">
        <v>1888.999999396503</v>
      </c>
      <c r="D67" s="1">
        <v>0</v>
      </c>
      <c r="E67">
        <f t="shared" si="58"/>
        <v>17.257994374306257</v>
      </c>
      <c r="F67">
        <f t="shared" si="59"/>
        <v>0.37894073912525278</v>
      </c>
      <c r="G67">
        <f t="shared" si="60"/>
        <v>298.93705705388771</v>
      </c>
      <c r="H67">
        <f t="shared" si="61"/>
        <v>5.7342522731377299</v>
      </c>
      <c r="I67">
        <f t="shared" si="62"/>
        <v>1.1466836625689365</v>
      </c>
      <c r="J67">
        <f t="shared" si="63"/>
        <v>15.049113273620605</v>
      </c>
      <c r="K67" s="1">
        <v>3.5063186239999999</v>
      </c>
      <c r="L67">
        <f t="shared" si="64"/>
        <v>1.9675257728005802</v>
      </c>
      <c r="M67" s="1">
        <v>1</v>
      </c>
      <c r="N67">
        <f t="shared" si="65"/>
        <v>3.9350515456011603</v>
      </c>
      <c r="O67" s="1">
        <v>14.265995025634766</v>
      </c>
      <c r="P67" s="1">
        <v>15.049113273620605</v>
      </c>
      <c r="Q67" s="1">
        <v>14.123447418212891</v>
      </c>
      <c r="R67" s="1">
        <v>400.45907592773437</v>
      </c>
      <c r="S67" s="1">
        <v>386.79977416992187</v>
      </c>
      <c r="T67" s="1">
        <v>4.1247553825378418</v>
      </c>
      <c r="U67" s="1">
        <v>8.1137857437133789</v>
      </c>
      <c r="V67" s="1">
        <v>17.756841659545898</v>
      </c>
      <c r="W67" s="1">
        <v>34.929393768310547</v>
      </c>
      <c r="X67" s="1">
        <v>499.94552612304688</v>
      </c>
      <c r="Y67" s="1">
        <v>1499.89599609375</v>
      </c>
      <c r="Z67" s="1">
        <v>199.3714599609375</v>
      </c>
      <c r="AA67" s="1">
        <v>70.264320373535156</v>
      </c>
      <c r="AB67" s="1">
        <v>-3.0658822059631348</v>
      </c>
      <c r="AC67" s="1">
        <v>0.19714014232158661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1.4258416867794808</v>
      </c>
      <c r="AL67">
        <f t="shared" si="67"/>
        <v>5.7342522731377299E-3</v>
      </c>
      <c r="AM67">
        <f t="shared" si="68"/>
        <v>288.19911327362058</v>
      </c>
      <c r="AN67">
        <f t="shared" si="69"/>
        <v>287.41599502563474</v>
      </c>
      <c r="AO67">
        <f t="shared" si="70"/>
        <v>239.98335401095392</v>
      </c>
      <c r="AP67">
        <f t="shared" si="71"/>
        <v>-0.18791413626670023</v>
      </c>
      <c r="AQ67">
        <f t="shared" si="72"/>
        <v>1.7167933035074356</v>
      </c>
      <c r="AR67">
        <f t="shared" si="73"/>
        <v>24.433358130851012</v>
      </c>
      <c r="AS67">
        <f t="shared" si="74"/>
        <v>16.319572387137633</v>
      </c>
      <c r="AT67">
        <f t="shared" si="75"/>
        <v>14.657554149627686</v>
      </c>
      <c r="AU67">
        <f t="shared" si="76"/>
        <v>1.6740155258194926</v>
      </c>
      <c r="AV67">
        <f t="shared" si="77"/>
        <v>0.34565461474408704</v>
      </c>
      <c r="AW67">
        <f t="shared" si="78"/>
        <v>0.57010964093849903</v>
      </c>
      <c r="AX67">
        <f t="shared" si="79"/>
        <v>1.1039058848809935</v>
      </c>
      <c r="AY67">
        <f t="shared" si="80"/>
        <v>0.21879687991583549</v>
      </c>
      <c r="AZ67">
        <f t="shared" si="81"/>
        <v>21.004609148356124</v>
      </c>
      <c r="BA67">
        <f t="shared" si="82"/>
        <v>0.77284703098757268</v>
      </c>
      <c r="BB67">
        <f t="shared" si="83"/>
        <v>38.066968719381308</v>
      </c>
      <c r="BC67">
        <f t="shared" si="84"/>
        <v>380.87906585509489</v>
      </c>
      <c r="BD67">
        <f t="shared" si="85"/>
        <v>1.7248507227118504E-2</v>
      </c>
    </row>
    <row r="68" spans="1:114" x14ac:dyDescent="0.25">
      <c r="A68" s="1">
        <v>45</v>
      </c>
      <c r="B68" s="1" t="s">
        <v>104</v>
      </c>
      <c r="C68" s="1">
        <v>1889.4999993853271</v>
      </c>
      <c r="D68" s="1">
        <v>0</v>
      </c>
      <c r="E68">
        <f t="shared" si="58"/>
        <v>17.278615380488155</v>
      </c>
      <c r="F68">
        <f t="shared" si="59"/>
        <v>0.37900192587828629</v>
      </c>
      <c r="G68">
        <f t="shared" si="60"/>
        <v>298.88559304796212</v>
      </c>
      <c r="H68">
        <f t="shared" si="61"/>
        <v>5.7369130747906043</v>
      </c>
      <c r="I68">
        <f t="shared" si="62"/>
        <v>1.1470464716612583</v>
      </c>
      <c r="J68">
        <f t="shared" si="63"/>
        <v>15.053147315979004</v>
      </c>
      <c r="K68" s="1">
        <v>3.5063186239999999</v>
      </c>
      <c r="L68">
        <f t="shared" si="64"/>
        <v>1.9675257728005802</v>
      </c>
      <c r="M68" s="1">
        <v>1</v>
      </c>
      <c r="N68">
        <f t="shared" si="65"/>
        <v>3.9350515456011603</v>
      </c>
      <c r="O68" s="1">
        <v>14.267826080322266</v>
      </c>
      <c r="P68" s="1">
        <v>15.053147315979004</v>
      </c>
      <c r="Q68" s="1">
        <v>14.123831748962402</v>
      </c>
      <c r="R68" s="1">
        <v>400.50698852539062</v>
      </c>
      <c r="S68" s="1">
        <v>386.8333740234375</v>
      </c>
      <c r="T68" s="1">
        <v>4.1243538856506348</v>
      </c>
      <c r="U68" s="1">
        <v>8.1149368286132812</v>
      </c>
      <c r="V68" s="1">
        <v>17.753070831298828</v>
      </c>
      <c r="W68" s="1">
        <v>34.930328369140625</v>
      </c>
      <c r="X68" s="1">
        <v>499.98233032226562</v>
      </c>
      <c r="Y68" s="1">
        <v>1499.9722900390625</v>
      </c>
      <c r="Z68" s="1">
        <v>199.50967407226562</v>
      </c>
      <c r="AA68" s="1">
        <v>70.264564514160156</v>
      </c>
      <c r="AB68" s="1">
        <v>-3.0658822059631348</v>
      </c>
      <c r="AC68" s="1">
        <v>0.19714014232158661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66"/>
        <v>1.4259466521382103</v>
      </c>
      <c r="AL68">
        <f t="shared" si="67"/>
        <v>5.736913074790604E-3</v>
      </c>
      <c r="AM68">
        <f t="shared" si="68"/>
        <v>288.20314731597898</v>
      </c>
      <c r="AN68">
        <f t="shared" si="69"/>
        <v>287.41782608032224</v>
      </c>
      <c r="AO68">
        <f t="shared" si="70"/>
        <v>239.99556104193107</v>
      </c>
      <c r="AP68">
        <f t="shared" si="71"/>
        <v>-0.18906205387281272</v>
      </c>
      <c r="AQ68">
        <f t="shared" si="72"/>
        <v>1.7172389739836904</v>
      </c>
      <c r="AR68">
        <f t="shared" si="73"/>
        <v>24.439615983638831</v>
      </c>
      <c r="AS68">
        <f t="shared" si="74"/>
        <v>16.324679155025549</v>
      </c>
      <c r="AT68">
        <f t="shared" si="75"/>
        <v>14.660486698150635</v>
      </c>
      <c r="AU68">
        <f t="shared" si="76"/>
        <v>1.6743323921784539</v>
      </c>
      <c r="AV68">
        <f t="shared" si="77"/>
        <v>0.34570552360393303</v>
      </c>
      <c r="AW68">
        <f t="shared" si="78"/>
        <v>0.57019250232243213</v>
      </c>
      <c r="AX68">
        <f t="shared" si="79"/>
        <v>1.1041398898560217</v>
      </c>
      <c r="AY68">
        <f t="shared" si="80"/>
        <v>0.2188295170263227</v>
      </c>
      <c r="AZ68">
        <f t="shared" si="81"/>
        <v>21.001066035071553</v>
      </c>
      <c r="BA68">
        <f t="shared" si="82"/>
        <v>0.77264686327155729</v>
      </c>
      <c r="BB68">
        <f t="shared" si="83"/>
        <v>38.064096815137326</v>
      </c>
      <c r="BC68">
        <f t="shared" si="84"/>
        <v>380.90559125023992</v>
      </c>
      <c r="BD68">
        <f t="shared" si="85"/>
        <v>1.7266611564185269E-2</v>
      </c>
      <c r="BE68">
        <f>AVERAGE(E54:E68)</f>
        <v>17.151064240680359</v>
      </c>
      <c r="BF68">
        <f>AVERAGE(O54:O68)</f>
        <v>14.255845069885254</v>
      </c>
      <c r="BG68">
        <f>AVERAGE(P54:P68)</f>
        <v>15.032952562967937</v>
      </c>
      <c r="BH68" t="e">
        <f>AVERAGE(B54:B68)</f>
        <v>#DIV/0!</v>
      </c>
      <c r="BI68">
        <f t="shared" ref="BI68:DJ68" si="86">AVERAGE(C54:C68)</f>
        <v>1886.0333327961464</v>
      </c>
      <c r="BJ68">
        <f t="shared" si="86"/>
        <v>0</v>
      </c>
      <c r="BK68">
        <f t="shared" si="86"/>
        <v>17.151064240680359</v>
      </c>
      <c r="BL68">
        <f t="shared" si="86"/>
        <v>0.37888968248721794</v>
      </c>
      <c r="BM68">
        <f t="shared" si="86"/>
        <v>299.41775560474758</v>
      </c>
      <c r="BN68">
        <f t="shared" si="86"/>
        <v>5.726476486713751</v>
      </c>
      <c r="BO68">
        <f t="shared" si="86"/>
        <v>1.1452808607296077</v>
      </c>
      <c r="BP68">
        <f t="shared" si="86"/>
        <v>15.032952562967937</v>
      </c>
      <c r="BQ68">
        <f t="shared" si="86"/>
        <v>3.5063186240000004</v>
      </c>
      <c r="BR68">
        <f t="shared" si="86"/>
        <v>1.9675257728005808</v>
      </c>
      <c r="BS68">
        <f t="shared" si="86"/>
        <v>1</v>
      </c>
      <c r="BT68">
        <f t="shared" si="86"/>
        <v>3.9350515456011617</v>
      </c>
      <c r="BU68">
        <f t="shared" si="86"/>
        <v>14.255845069885254</v>
      </c>
      <c r="BV68">
        <f t="shared" si="86"/>
        <v>15.032952562967937</v>
      </c>
      <c r="BW68">
        <f t="shared" si="86"/>
        <v>14.122772216796875</v>
      </c>
      <c r="BX68">
        <f t="shared" si="86"/>
        <v>400.37798868815105</v>
      </c>
      <c r="BY68">
        <f t="shared" si="86"/>
        <v>386.79665323893227</v>
      </c>
      <c r="BZ68">
        <f t="shared" si="86"/>
        <v>4.1250143369038899</v>
      </c>
      <c r="CA68">
        <f t="shared" si="86"/>
        <v>8.1084075291951496</v>
      </c>
      <c r="CB68">
        <f t="shared" si="86"/>
        <v>17.769534428914387</v>
      </c>
      <c r="CC68">
        <f t="shared" si="86"/>
        <v>34.928989664713541</v>
      </c>
      <c r="CD68">
        <f t="shared" si="86"/>
        <v>499.97688191731771</v>
      </c>
      <c r="CE68">
        <f t="shared" si="86"/>
        <v>1499.9204671223958</v>
      </c>
      <c r="CF68">
        <f t="shared" si="86"/>
        <v>199.3142354329427</v>
      </c>
      <c r="CG68">
        <f t="shared" si="86"/>
        <v>70.263935852050778</v>
      </c>
      <c r="CH68">
        <f t="shared" si="86"/>
        <v>-3.0658822059631348</v>
      </c>
      <c r="CI68">
        <f t="shared" si="86"/>
        <v>0.19714014232158661</v>
      </c>
      <c r="CJ68">
        <f t="shared" si="86"/>
        <v>1</v>
      </c>
      <c r="CK68">
        <f t="shared" si="86"/>
        <v>-0.21956524252891541</v>
      </c>
      <c r="CL68">
        <f t="shared" si="86"/>
        <v>2.737391471862793</v>
      </c>
      <c r="CM68">
        <f t="shared" si="86"/>
        <v>1</v>
      </c>
      <c r="CN68">
        <f t="shared" si="86"/>
        <v>0</v>
      </c>
      <c r="CO68">
        <f t="shared" si="86"/>
        <v>0.15999999642372131</v>
      </c>
      <c r="CP68">
        <f t="shared" si="86"/>
        <v>111115</v>
      </c>
      <c r="CQ68">
        <f t="shared" si="86"/>
        <v>1.4259311133194885</v>
      </c>
      <c r="CR68">
        <f t="shared" si="86"/>
        <v>5.7264764867137512E-3</v>
      </c>
      <c r="CS68">
        <f t="shared" si="86"/>
        <v>288.18295256296801</v>
      </c>
      <c r="CT68">
        <f t="shared" si="86"/>
        <v>287.40584506988529</v>
      </c>
      <c r="CU68">
        <f t="shared" si="86"/>
        <v>239.98726937544973</v>
      </c>
      <c r="CV68">
        <f t="shared" si="86"/>
        <v>-0.18424105551421802</v>
      </c>
      <c r="CW68">
        <f t="shared" si="86"/>
        <v>1.7150094865753234</v>
      </c>
      <c r="CX68">
        <f t="shared" si="86"/>
        <v>24.408104501923905</v>
      </c>
      <c r="CY68">
        <f t="shared" si="86"/>
        <v>16.299696972728757</v>
      </c>
      <c r="CZ68">
        <f t="shared" si="86"/>
        <v>14.644398816426595</v>
      </c>
      <c r="DA68">
        <f t="shared" si="86"/>
        <v>1.6725950401304892</v>
      </c>
      <c r="DB68">
        <f t="shared" si="86"/>
        <v>0.34561213112709038</v>
      </c>
      <c r="DC68">
        <f t="shared" si="86"/>
        <v>0.56972862584571571</v>
      </c>
      <c r="DD68">
        <f t="shared" si="86"/>
        <v>1.1028664142847737</v>
      </c>
      <c r="DE68">
        <f t="shared" si="86"/>
        <v>0.21876964441332611</v>
      </c>
      <c r="DF68">
        <f t="shared" si="86"/>
        <v>21.038269938957423</v>
      </c>
      <c r="DG68">
        <f t="shared" si="86"/>
        <v>0.7740960554812365</v>
      </c>
      <c r="DH68">
        <f t="shared" si="86"/>
        <v>38.078634711336989</v>
      </c>
      <c r="DI68">
        <f t="shared" si="86"/>
        <v>380.91262949576145</v>
      </c>
      <c r="DJ68">
        <f t="shared" si="86"/>
        <v>1.7145369729200426E-2</v>
      </c>
    </row>
    <row r="69" spans="1:114" x14ac:dyDescent="0.25">
      <c r="A69" s="1" t="s">
        <v>9</v>
      </c>
      <c r="B69" s="1" t="s">
        <v>105</v>
      </c>
    </row>
    <row r="70" spans="1:114" x14ac:dyDescent="0.25">
      <c r="A70" s="1" t="s">
        <v>9</v>
      </c>
      <c r="B70" s="1" t="s">
        <v>106</v>
      </c>
    </row>
    <row r="71" spans="1:114" x14ac:dyDescent="0.25">
      <c r="A71" s="1">
        <v>46</v>
      </c>
      <c r="B71" s="1" t="s">
        <v>107</v>
      </c>
      <c r="C71" s="1">
        <v>2058.4999995864928</v>
      </c>
      <c r="D71" s="1">
        <v>0</v>
      </c>
      <c r="E71">
        <f t="shared" ref="E71:E85" si="87">(R71-S71*(1000-T71)/(1000-U71))*AK71</f>
        <v>18.14568302734726</v>
      </c>
      <c r="F71">
        <f t="shared" ref="F71:F85" si="88">IF(AV71&lt;&gt;0,1/(1/AV71-1/N71),0)</f>
        <v>0.37632942651233398</v>
      </c>
      <c r="G71">
        <f t="shared" ref="G71:G85" si="89">((AY71-AL71/2)*S71-E71)/(AY71+AL71/2)</f>
        <v>291.93703890305568</v>
      </c>
      <c r="H71">
        <f t="shared" ref="H71:H85" si="90">AL71*1000</f>
        <v>6.2434392112300596</v>
      </c>
      <c r="I71">
        <f t="shared" ref="I71:I85" si="91">(AQ71-AW71)</f>
        <v>1.252284564560147</v>
      </c>
      <c r="J71">
        <f t="shared" ref="J71:J85" si="92">(P71+AP71*D71)</f>
        <v>17.427570343017578</v>
      </c>
      <c r="K71" s="1">
        <v>3.5063186239999999</v>
      </c>
      <c r="L71">
        <f t="shared" ref="L71:L85" si="93">(K71*AE71+AF71)</f>
        <v>1.9675257728005802</v>
      </c>
      <c r="M71" s="1">
        <v>1</v>
      </c>
      <c r="N71">
        <f t="shared" ref="N71:N85" si="94">L71*(M71+1)*(M71+1)/(M71*M71+1)</f>
        <v>3.9350515456011603</v>
      </c>
      <c r="O71" s="1">
        <v>18.469741821289063</v>
      </c>
      <c r="P71" s="1">
        <v>17.427570343017578</v>
      </c>
      <c r="Q71" s="1">
        <v>19.0091552734375</v>
      </c>
      <c r="R71" s="1">
        <v>399.53683471679687</v>
      </c>
      <c r="S71" s="1">
        <v>385.12460327148437</v>
      </c>
      <c r="T71" s="1">
        <v>6.2789478302001953</v>
      </c>
      <c r="U71" s="1">
        <v>10.611126899719238</v>
      </c>
      <c r="V71" s="1">
        <v>20.681703567504883</v>
      </c>
      <c r="W71" s="1">
        <v>34.95111083984375</v>
      </c>
      <c r="X71" s="1">
        <v>499.96072387695312</v>
      </c>
      <c r="Y71" s="1">
        <v>1499.38330078125</v>
      </c>
      <c r="Z71" s="1">
        <v>200.21780395507812</v>
      </c>
      <c r="AA71" s="1">
        <v>70.265731811523438</v>
      </c>
      <c r="AB71" s="1">
        <v>-3.0811104774475098</v>
      </c>
      <c r="AC71" s="1">
        <v>0.17026655375957489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ref="AK71:AK85" si="95">X71*0.000001/(K71*0.0001)</f>
        <v>1.4258850306838318</v>
      </c>
      <c r="AL71">
        <f t="shared" ref="AL71:AL85" si="96">(U71-T71)/(1000-U71)*AK71</f>
        <v>6.2434392112300594E-3</v>
      </c>
      <c r="AM71">
        <f t="shared" ref="AM71:AM85" si="97">(P71+273.15)</f>
        <v>290.57757034301756</v>
      </c>
      <c r="AN71">
        <f t="shared" ref="AN71:AN85" si="98">(O71+273.15)</f>
        <v>291.61974182128904</v>
      </c>
      <c r="AO71">
        <f t="shared" ref="AO71:AO85" si="99">(Y71*AG71+Z71*AH71)*AI71</f>
        <v>239.90132276278746</v>
      </c>
      <c r="AP71">
        <f t="shared" ref="AP71:AP85" si="100">((AO71+0.00000010773*(AN71^4-AM71^4))-AL71*44100)/(L71*51.4+0.00000043092*AM71^3)</f>
        <v>-0.21804551407415287</v>
      </c>
      <c r="AQ71">
        <f t="shared" ref="AQ71:AQ85" si="101">0.61365*EXP(17.502*J71/(240.97+J71))</f>
        <v>1.997883161513861</v>
      </c>
      <c r="AR71">
        <f t="shared" ref="AR71:AR85" si="102">AQ71*1000/AA71</f>
        <v>28.43325060461709</v>
      </c>
      <c r="AS71">
        <f t="shared" ref="AS71:AS85" si="103">(AR71-U71)</f>
        <v>17.822123704897852</v>
      </c>
      <c r="AT71">
        <f t="shared" ref="AT71:AT85" si="104">IF(D71,P71,(O71+P71)/2)</f>
        <v>17.94865608215332</v>
      </c>
      <c r="AU71">
        <f t="shared" ref="AU71:AU85" si="105">0.61365*EXP(17.502*AT71/(240.97+AT71))</f>
        <v>2.0645992421345993</v>
      </c>
      <c r="AV71">
        <f t="shared" ref="AV71:AV85" si="106">IF(AS71&lt;&gt;0,(1000-(AR71+U71)/2)/AS71*AL71,0)</f>
        <v>0.34348059265257042</v>
      </c>
      <c r="AW71">
        <f t="shared" ref="AW71:AW85" si="107">U71*AA71/1000</f>
        <v>0.74559859695371411</v>
      </c>
      <c r="AX71">
        <f t="shared" ref="AX71:AX85" si="108">(AU71-AW71)</f>
        <v>1.3190006451808851</v>
      </c>
      <c r="AY71">
        <f t="shared" ref="AY71:AY85" si="109">1/(1.6/F71+1.37/N71)</f>
        <v>0.21740325296877408</v>
      </c>
      <c r="AZ71">
        <f t="shared" ref="AZ71:AZ85" si="110">G71*AA71*0.001</f>
        <v>20.513169681412393</v>
      </c>
      <c r="BA71">
        <f t="shared" ref="BA71:BA85" si="111">G71/S71</f>
        <v>0.75803268974031668</v>
      </c>
      <c r="BB71">
        <f t="shared" ref="BB71:BB85" si="112">(1-AL71*AA71/AQ71/F71)*100</f>
        <v>41.651567141650233</v>
      </c>
      <c r="BC71">
        <f t="shared" ref="BC71:BC85" si="113">(S71-E71/(N71/1.35))</f>
        <v>378.89935518946049</v>
      </c>
      <c r="BD71">
        <f t="shared" ref="BD71:BD85" si="114">E71*BB71/100/BC71</f>
        <v>1.9947147562886135E-2</v>
      </c>
    </row>
    <row r="72" spans="1:114" x14ac:dyDescent="0.25">
      <c r="A72" s="1">
        <v>47</v>
      </c>
      <c r="B72" s="1" t="s">
        <v>108</v>
      </c>
      <c r="C72" s="1">
        <v>2058.4999995864928</v>
      </c>
      <c r="D72" s="1">
        <v>0</v>
      </c>
      <c r="E72">
        <f t="shared" si="87"/>
        <v>18.14568302734726</v>
      </c>
      <c r="F72">
        <f t="shared" si="88"/>
        <v>0.37632942651233398</v>
      </c>
      <c r="G72">
        <f t="shared" si="89"/>
        <v>291.93703890305568</v>
      </c>
      <c r="H72">
        <f t="shared" si="90"/>
        <v>6.2434392112300596</v>
      </c>
      <c r="I72">
        <f t="shared" si="91"/>
        <v>1.252284564560147</v>
      </c>
      <c r="J72">
        <f t="shared" si="92"/>
        <v>17.427570343017578</v>
      </c>
      <c r="K72" s="1">
        <v>3.5063186239999999</v>
      </c>
      <c r="L72">
        <f t="shared" si="93"/>
        <v>1.9675257728005802</v>
      </c>
      <c r="M72" s="1">
        <v>1</v>
      </c>
      <c r="N72">
        <f t="shared" si="94"/>
        <v>3.9350515456011603</v>
      </c>
      <c r="O72" s="1">
        <v>18.469741821289063</v>
      </c>
      <c r="P72" s="1">
        <v>17.427570343017578</v>
      </c>
      <c r="Q72" s="1">
        <v>19.0091552734375</v>
      </c>
      <c r="R72" s="1">
        <v>399.53683471679687</v>
      </c>
      <c r="S72" s="1">
        <v>385.12460327148437</v>
      </c>
      <c r="T72" s="1">
        <v>6.2789478302001953</v>
      </c>
      <c r="U72" s="1">
        <v>10.611126899719238</v>
      </c>
      <c r="V72" s="1">
        <v>20.681703567504883</v>
      </c>
      <c r="W72" s="1">
        <v>34.95111083984375</v>
      </c>
      <c r="X72" s="1">
        <v>499.96072387695312</v>
      </c>
      <c r="Y72" s="1">
        <v>1499.38330078125</v>
      </c>
      <c r="Z72" s="1">
        <v>200.21780395507812</v>
      </c>
      <c r="AA72" s="1">
        <v>70.265731811523438</v>
      </c>
      <c r="AB72" s="1">
        <v>-3.0811104774475098</v>
      </c>
      <c r="AC72" s="1">
        <v>0.17026655375957489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1.4258850306838318</v>
      </c>
      <c r="AL72">
        <f t="shared" si="96"/>
        <v>6.2434392112300594E-3</v>
      </c>
      <c r="AM72">
        <f t="shared" si="97"/>
        <v>290.57757034301756</v>
      </c>
      <c r="AN72">
        <f t="shared" si="98"/>
        <v>291.61974182128904</v>
      </c>
      <c r="AO72">
        <f t="shared" si="99"/>
        <v>239.90132276278746</v>
      </c>
      <c r="AP72">
        <f t="shared" si="100"/>
        <v>-0.21804551407415287</v>
      </c>
      <c r="AQ72">
        <f t="shared" si="101"/>
        <v>1.997883161513861</v>
      </c>
      <c r="AR72">
        <f t="shared" si="102"/>
        <v>28.43325060461709</v>
      </c>
      <c r="AS72">
        <f t="shared" si="103"/>
        <v>17.822123704897852</v>
      </c>
      <c r="AT72">
        <f t="shared" si="104"/>
        <v>17.94865608215332</v>
      </c>
      <c r="AU72">
        <f t="shared" si="105"/>
        <v>2.0645992421345993</v>
      </c>
      <c r="AV72">
        <f t="shared" si="106"/>
        <v>0.34348059265257042</v>
      </c>
      <c r="AW72">
        <f t="shared" si="107"/>
        <v>0.74559859695371411</v>
      </c>
      <c r="AX72">
        <f t="shared" si="108"/>
        <v>1.3190006451808851</v>
      </c>
      <c r="AY72">
        <f t="shared" si="109"/>
        <v>0.21740325296877408</v>
      </c>
      <c r="AZ72">
        <f t="shared" si="110"/>
        <v>20.513169681412393</v>
      </c>
      <c r="BA72">
        <f t="shared" si="111"/>
        <v>0.75803268974031668</v>
      </c>
      <c r="BB72">
        <f t="shared" si="112"/>
        <v>41.651567141650233</v>
      </c>
      <c r="BC72">
        <f t="shared" si="113"/>
        <v>378.89935518946049</v>
      </c>
      <c r="BD72">
        <f t="shared" si="114"/>
        <v>1.9947147562886135E-2</v>
      </c>
    </row>
    <row r="73" spans="1:114" x14ac:dyDescent="0.25">
      <c r="A73" s="1">
        <v>48</v>
      </c>
      <c r="B73" s="1" t="s">
        <v>108</v>
      </c>
      <c r="C73" s="1">
        <v>2058.4999995864928</v>
      </c>
      <c r="D73" s="1">
        <v>0</v>
      </c>
      <c r="E73">
        <f t="shared" si="87"/>
        <v>18.14568302734726</v>
      </c>
      <c r="F73">
        <f t="shared" si="88"/>
        <v>0.37632942651233398</v>
      </c>
      <c r="G73">
        <f t="shared" si="89"/>
        <v>291.93703890305568</v>
      </c>
      <c r="H73">
        <f t="shared" si="90"/>
        <v>6.2434392112300596</v>
      </c>
      <c r="I73">
        <f t="shared" si="91"/>
        <v>1.252284564560147</v>
      </c>
      <c r="J73">
        <f t="shared" si="92"/>
        <v>17.427570343017578</v>
      </c>
      <c r="K73" s="1">
        <v>3.5063186239999999</v>
      </c>
      <c r="L73">
        <f t="shared" si="93"/>
        <v>1.9675257728005802</v>
      </c>
      <c r="M73" s="1">
        <v>1</v>
      </c>
      <c r="N73">
        <f t="shared" si="94"/>
        <v>3.9350515456011603</v>
      </c>
      <c r="O73" s="1">
        <v>18.469741821289063</v>
      </c>
      <c r="P73" s="1">
        <v>17.427570343017578</v>
      </c>
      <c r="Q73" s="1">
        <v>19.0091552734375</v>
      </c>
      <c r="R73" s="1">
        <v>399.53683471679687</v>
      </c>
      <c r="S73" s="1">
        <v>385.12460327148437</v>
      </c>
      <c r="T73" s="1">
        <v>6.2789478302001953</v>
      </c>
      <c r="U73" s="1">
        <v>10.611126899719238</v>
      </c>
      <c r="V73" s="1">
        <v>20.681703567504883</v>
      </c>
      <c r="W73" s="1">
        <v>34.95111083984375</v>
      </c>
      <c r="X73" s="1">
        <v>499.96072387695312</v>
      </c>
      <c r="Y73" s="1">
        <v>1499.38330078125</v>
      </c>
      <c r="Z73" s="1">
        <v>200.21780395507812</v>
      </c>
      <c r="AA73" s="1">
        <v>70.265731811523438</v>
      </c>
      <c r="AB73" s="1">
        <v>-3.0811104774475098</v>
      </c>
      <c r="AC73" s="1">
        <v>0.17026655375957489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1.4258850306838318</v>
      </c>
      <c r="AL73">
        <f t="shared" si="96"/>
        <v>6.2434392112300594E-3</v>
      </c>
      <c r="AM73">
        <f t="shared" si="97"/>
        <v>290.57757034301756</v>
      </c>
      <c r="AN73">
        <f t="shared" si="98"/>
        <v>291.61974182128904</v>
      </c>
      <c r="AO73">
        <f t="shared" si="99"/>
        <v>239.90132276278746</v>
      </c>
      <c r="AP73">
        <f t="shared" si="100"/>
        <v>-0.21804551407415287</v>
      </c>
      <c r="AQ73">
        <f t="shared" si="101"/>
        <v>1.997883161513861</v>
      </c>
      <c r="AR73">
        <f t="shared" si="102"/>
        <v>28.43325060461709</v>
      </c>
      <c r="AS73">
        <f t="shared" si="103"/>
        <v>17.822123704897852</v>
      </c>
      <c r="AT73">
        <f t="shared" si="104"/>
        <v>17.94865608215332</v>
      </c>
      <c r="AU73">
        <f t="shared" si="105"/>
        <v>2.0645992421345993</v>
      </c>
      <c r="AV73">
        <f t="shared" si="106"/>
        <v>0.34348059265257042</v>
      </c>
      <c r="AW73">
        <f t="shared" si="107"/>
        <v>0.74559859695371411</v>
      </c>
      <c r="AX73">
        <f t="shared" si="108"/>
        <v>1.3190006451808851</v>
      </c>
      <c r="AY73">
        <f t="shared" si="109"/>
        <v>0.21740325296877408</v>
      </c>
      <c r="AZ73">
        <f t="shared" si="110"/>
        <v>20.513169681412393</v>
      </c>
      <c r="BA73">
        <f t="shared" si="111"/>
        <v>0.75803268974031668</v>
      </c>
      <c r="BB73">
        <f t="shared" si="112"/>
        <v>41.651567141650233</v>
      </c>
      <c r="BC73">
        <f t="shared" si="113"/>
        <v>378.89935518946049</v>
      </c>
      <c r="BD73">
        <f t="shared" si="114"/>
        <v>1.9947147562886135E-2</v>
      </c>
    </row>
    <row r="74" spans="1:114" x14ac:dyDescent="0.25">
      <c r="A74" s="1">
        <v>49</v>
      </c>
      <c r="B74" s="1" t="s">
        <v>109</v>
      </c>
      <c r="C74" s="1">
        <v>2058.9999995753169</v>
      </c>
      <c r="D74" s="1">
        <v>0</v>
      </c>
      <c r="E74">
        <f t="shared" si="87"/>
        <v>18.104638989777278</v>
      </c>
      <c r="F74">
        <f t="shared" si="88"/>
        <v>0.37644003969714979</v>
      </c>
      <c r="G74">
        <f t="shared" si="89"/>
        <v>292.17183511769741</v>
      </c>
      <c r="H74">
        <f t="shared" si="90"/>
        <v>6.2455493931933539</v>
      </c>
      <c r="I74">
        <f t="shared" si="91"/>
        <v>1.2523682835600403</v>
      </c>
      <c r="J74">
        <f t="shared" si="92"/>
        <v>17.429094314575195</v>
      </c>
      <c r="K74" s="1">
        <v>3.5063186239999999</v>
      </c>
      <c r="L74">
        <f t="shared" si="93"/>
        <v>1.9675257728005802</v>
      </c>
      <c r="M74" s="1">
        <v>1</v>
      </c>
      <c r="N74">
        <f t="shared" si="94"/>
        <v>3.9350515456011603</v>
      </c>
      <c r="O74" s="1">
        <v>18.472257614135742</v>
      </c>
      <c r="P74" s="1">
        <v>17.429094314575195</v>
      </c>
      <c r="Q74" s="1">
        <v>19.008872985839844</v>
      </c>
      <c r="R74" s="1">
        <v>399.536865234375</v>
      </c>
      <c r="S74" s="1">
        <v>385.15240478515625</v>
      </c>
      <c r="T74" s="1">
        <v>6.2789459228515625</v>
      </c>
      <c r="U74" s="1">
        <v>10.612679481506348</v>
      </c>
      <c r="V74" s="1">
        <v>20.678422927856445</v>
      </c>
      <c r="W74" s="1">
        <v>34.950687408447266</v>
      </c>
      <c r="X74" s="1">
        <v>499.94952392578125</v>
      </c>
      <c r="Y74" s="1">
        <v>1499.36669921875</v>
      </c>
      <c r="Z74" s="1">
        <v>200.18089294433594</v>
      </c>
      <c r="AA74" s="1">
        <v>70.26568603515625</v>
      </c>
      <c r="AB74" s="1">
        <v>-3.0811104774475098</v>
      </c>
      <c r="AC74" s="1">
        <v>0.17026655375957489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1.42585308848926</v>
      </c>
      <c r="AL74">
        <f t="shared" si="96"/>
        <v>6.2455493931933542E-3</v>
      </c>
      <c r="AM74">
        <f t="shared" si="97"/>
        <v>290.57909431457517</v>
      </c>
      <c r="AN74">
        <f t="shared" si="98"/>
        <v>291.62225761413572</v>
      </c>
      <c r="AO74">
        <f t="shared" si="99"/>
        <v>239.89866651284683</v>
      </c>
      <c r="AP74">
        <f t="shared" si="100"/>
        <v>-0.21880560947270616</v>
      </c>
      <c r="AQ74">
        <f t="shared" si="101"/>
        <v>1.9980754879993101</v>
      </c>
      <c r="AR74">
        <f t="shared" si="102"/>
        <v>28.436006260575137</v>
      </c>
      <c r="AS74">
        <f t="shared" si="103"/>
        <v>17.82332677906879</v>
      </c>
      <c r="AT74">
        <f t="shared" si="104"/>
        <v>17.950675964355469</v>
      </c>
      <c r="AU74">
        <f t="shared" si="105"/>
        <v>2.0648616096003249</v>
      </c>
      <c r="AV74">
        <f t="shared" si="106"/>
        <v>0.34357273596161741</v>
      </c>
      <c r="AW74">
        <f t="shared" si="107"/>
        <v>0.74570720443926986</v>
      </c>
      <c r="AX74">
        <f t="shared" si="108"/>
        <v>1.3191544051610551</v>
      </c>
      <c r="AY74">
        <f t="shared" si="109"/>
        <v>0.21746231561984014</v>
      </c>
      <c r="AZ74">
        <f t="shared" si="110"/>
        <v>20.529654434695569</v>
      </c>
      <c r="BA74">
        <f t="shared" si="111"/>
        <v>0.75858759152931998</v>
      </c>
      <c r="BB74">
        <f t="shared" si="112"/>
        <v>41.654651852349609</v>
      </c>
      <c r="BC74">
        <f t="shared" si="113"/>
        <v>378.94123770056717</v>
      </c>
      <c r="BD74">
        <f t="shared" si="114"/>
        <v>1.99013028671099E-2</v>
      </c>
    </row>
    <row r="75" spans="1:114" x14ac:dyDescent="0.25">
      <c r="A75" s="1">
        <v>50</v>
      </c>
      <c r="B75" s="1" t="s">
        <v>109</v>
      </c>
      <c r="C75" s="1">
        <v>2059.499999564141</v>
      </c>
      <c r="D75" s="1">
        <v>0</v>
      </c>
      <c r="E75">
        <f t="shared" si="87"/>
        <v>18.164351840771818</v>
      </c>
      <c r="F75">
        <f t="shared" si="88"/>
        <v>0.37677744363136939</v>
      </c>
      <c r="G75">
        <f t="shared" si="89"/>
        <v>291.93126327886375</v>
      </c>
      <c r="H75">
        <f t="shared" si="90"/>
        <v>6.2498413494299534</v>
      </c>
      <c r="I75">
        <f t="shared" si="91"/>
        <v>1.2521936000863279</v>
      </c>
      <c r="J75">
        <f t="shared" si="92"/>
        <v>17.429283142089844</v>
      </c>
      <c r="K75" s="1">
        <v>3.5063186239999999</v>
      </c>
      <c r="L75">
        <f t="shared" si="93"/>
        <v>1.9675257728005802</v>
      </c>
      <c r="M75" s="1">
        <v>1</v>
      </c>
      <c r="N75">
        <f t="shared" si="94"/>
        <v>3.9350515456011603</v>
      </c>
      <c r="O75" s="1">
        <v>18.474737167358398</v>
      </c>
      <c r="P75" s="1">
        <v>17.429283142089844</v>
      </c>
      <c r="Q75" s="1">
        <v>19.00970458984375</v>
      </c>
      <c r="R75" s="1">
        <v>399.53939819335937</v>
      </c>
      <c r="S75" s="1">
        <v>385.11187744140625</v>
      </c>
      <c r="T75" s="1">
        <v>6.2788205146789551</v>
      </c>
      <c r="U75" s="1">
        <v>10.615579605102539</v>
      </c>
      <c r="V75" s="1">
        <v>20.674652099609375</v>
      </c>
      <c r="W75" s="1">
        <v>34.954563140869141</v>
      </c>
      <c r="X75" s="1">
        <v>499.94259643554687</v>
      </c>
      <c r="Y75" s="1">
        <v>1499.4913330078125</v>
      </c>
      <c r="Z75" s="1">
        <v>200.03997802734375</v>
      </c>
      <c r="AA75" s="1">
        <v>70.265190124511719</v>
      </c>
      <c r="AB75" s="1">
        <v>-3.0811104774475098</v>
      </c>
      <c r="AC75" s="1">
        <v>0.17026655375957489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1.4258333313280398</v>
      </c>
      <c r="AL75">
        <f t="shared" si="96"/>
        <v>6.2498413494299536E-3</v>
      </c>
      <c r="AM75">
        <f t="shared" si="97"/>
        <v>290.57928314208982</v>
      </c>
      <c r="AN75">
        <f t="shared" si="98"/>
        <v>291.62473716735838</v>
      </c>
      <c r="AO75">
        <f t="shared" si="99"/>
        <v>239.91860791865111</v>
      </c>
      <c r="AP75">
        <f t="shared" si="100"/>
        <v>-0.22010213208601775</v>
      </c>
      <c r="AQ75">
        <f t="shared" si="101"/>
        <v>1.9980993193207468</v>
      </c>
      <c r="AR75">
        <f t="shared" si="102"/>
        <v>28.436546115936835</v>
      </c>
      <c r="AS75">
        <f t="shared" si="103"/>
        <v>17.820966510834296</v>
      </c>
      <c r="AT75">
        <f t="shared" si="104"/>
        <v>17.952010154724121</v>
      </c>
      <c r="AU75">
        <f t="shared" si="105"/>
        <v>2.0650349269071722</v>
      </c>
      <c r="AV75">
        <f t="shared" si="106"/>
        <v>0.34385377194033195</v>
      </c>
      <c r="AW75">
        <f t="shared" si="107"/>
        <v>0.74590571923441895</v>
      </c>
      <c r="AX75">
        <f t="shared" si="108"/>
        <v>1.3191292076727532</v>
      </c>
      <c r="AY75">
        <f t="shared" si="109"/>
        <v>0.21764245847861025</v>
      </c>
      <c r="AZ75">
        <f t="shared" si="110"/>
        <v>20.51260571757825</v>
      </c>
      <c r="BA75">
        <f t="shared" si="111"/>
        <v>0.75804274128958882</v>
      </c>
      <c r="BB75">
        <f t="shared" si="112"/>
        <v>41.667948344376782</v>
      </c>
      <c r="BC75">
        <f t="shared" si="113"/>
        <v>378.88022464070684</v>
      </c>
      <c r="BD75">
        <f t="shared" si="114"/>
        <v>1.9976531499581656E-2</v>
      </c>
    </row>
    <row r="76" spans="1:114" x14ac:dyDescent="0.25">
      <c r="A76" s="1">
        <v>51</v>
      </c>
      <c r="B76" s="1" t="s">
        <v>110</v>
      </c>
      <c r="C76" s="1">
        <v>2059.9999995529652</v>
      </c>
      <c r="D76" s="1">
        <v>0</v>
      </c>
      <c r="E76">
        <f t="shared" si="87"/>
        <v>18.228065985178379</v>
      </c>
      <c r="F76">
        <f t="shared" si="88"/>
        <v>0.37715705324759202</v>
      </c>
      <c r="G76">
        <f t="shared" si="89"/>
        <v>291.72225243609654</v>
      </c>
      <c r="H76">
        <f t="shared" si="90"/>
        <v>6.2550616347660526</v>
      </c>
      <c r="I76">
        <f t="shared" si="91"/>
        <v>1.2520846364131182</v>
      </c>
      <c r="J76">
        <f t="shared" si="92"/>
        <v>17.430168151855469</v>
      </c>
      <c r="K76" s="1">
        <v>3.5063186239999999</v>
      </c>
      <c r="L76">
        <f t="shared" si="93"/>
        <v>1.9675257728005802</v>
      </c>
      <c r="M76" s="1">
        <v>1</v>
      </c>
      <c r="N76">
        <f t="shared" si="94"/>
        <v>3.9350515456011603</v>
      </c>
      <c r="O76" s="1">
        <v>18.477380752563477</v>
      </c>
      <c r="P76" s="1">
        <v>17.430168151855469</v>
      </c>
      <c r="Q76" s="1">
        <v>19.009544372558594</v>
      </c>
      <c r="R76" s="1">
        <v>399.58731079101562</v>
      </c>
      <c r="S76" s="1">
        <v>385.11380004882812</v>
      </c>
      <c r="T76" s="1">
        <v>6.2783923149108887</v>
      </c>
      <c r="U76" s="1">
        <v>10.618725776672363</v>
      </c>
      <c r="V76" s="1">
        <v>20.669807434082031</v>
      </c>
      <c r="W76" s="1">
        <v>34.959110260009766</v>
      </c>
      <c r="X76" s="1">
        <v>499.946533203125</v>
      </c>
      <c r="Y76" s="1">
        <v>1499.473388671875</v>
      </c>
      <c r="Z76" s="1">
        <v>199.89804077148437</v>
      </c>
      <c r="AA76" s="1">
        <v>70.265151977539063</v>
      </c>
      <c r="AB76" s="1">
        <v>-3.0811104774475098</v>
      </c>
      <c r="AC76" s="1">
        <v>0.17026655375957489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1.4258445589659139</v>
      </c>
      <c r="AL76">
        <f t="shared" si="96"/>
        <v>6.2550616347660523E-3</v>
      </c>
      <c r="AM76">
        <f t="shared" si="97"/>
        <v>290.58016815185545</v>
      </c>
      <c r="AN76">
        <f t="shared" si="98"/>
        <v>291.62738075256345</v>
      </c>
      <c r="AO76">
        <f t="shared" si="99"/>
        <v>239.91573682496528</v>
      </c>
      <c r="AP76">
        <f t="shared" si="100"/>
        <v>-0.22201941994459842</v>
      </c>
      <c r="AQ76">
        <f t="shared" si="101"/>
        <v>1.9982110169188132</v>
      </c>
      <c r="AR76">
        <f t="shared" si="102"/>
        <v>28.438151212674537</v>
      </c>
      <c r="AS76">
        <f t="shared" si="103"/>
        <v>17.819425436002174</v>
      </c>
      <c r="AT76">
        <f t="shared" si="104"/>
        <v>17.953774452209473</v>
      </c>
      <c r="AU76">
        <f t="shared" si="105"/>
        <v>2.0652641366509612</v>
      </c>
      <c r="AV76">
        <f t="shared" si="106"/>
        <v>0.34416990998824615</v>
      </c>
      <c r="AW76">
        <f t="shared" si="107"/>
        <v>0.74612638050569513</v>
      </c>
      <c r="AX76">
        <f t="shared" si="108"/>
        <v>1.319137756145266</v>
      </c>
      <c r="AY76">
        <f t="shared" si="109"/>
        <v>0.21784510609038624</v>
      </c>
      <c r="AZ76">
        <f t="shared" si="110"/>
        <v>20.497908402652339</v>
      </c>
      <c r="BA76">
        <f t="shared" si="111"/>
        <v>0.75749623202053373</v>
      </c>
      <c r="BB76">
        <f t="shared" si="112"/>
        <v>41.681277717657714</v>
      </c>
      <c r="BC76">
        <f t="shared" si="113"/>
        <v>378.86028880638992</v>
      </c>
      <c r="BD76">
        <f t="shared" si="114"/>
        <v>2.0054070142259676E-2</v>
      </c>
    </row>
    <row r="77" spans="1:114" x14ac:dyDescent="0.25">
      <c r="A77" s="1">
        <v>52</v>
      </c>
      <c r="B77" s="1" t="s">
        <v>110</v>
      </c>
      <c r="C77" s="1">
        <v>2060.4999995417893</v>
      </c>
      <c r="D77" s="1">
        <v>0</v>
      </c>
      <c r="E77">
        <f t="shared" si="87"/>
        <v>18.236239906193216</v>
      </c>
      <c r="F77">
        <f t="shared" si="88"/>
        <v>0.37715693926737709</v>
      </c>
      <c r="G77">
        <f t="shared" si="89"/>
        <v>291.6837437976327</v>
      </c>
      <c r="H77">
        <f t="shared" si="90"/>
        <v>6.2555132568019642</v>
      </c>
      <c r="I77">
        <f t="shared" si="91"/>
        <v>1.2521752863224023</v>
      </c>
      <c r="J77">
        <f t="shared" si="92"/>
        <v>17.431838989257813</v>
      </c>
      <c r="K77" s="1">
        <v>3.5063186239999999</v>
      </c>
      <c r="L77">
        <f t="shared" si="93"/>
        <v>1.9675257728005802</v>
      </c>
      <c r="M77" s="1">
        <v>1</v>
      </c>
      <c r="N77">
        <f t="shared" si="94"/>
        <v>3.9350515456011603</v>
      </c>
      <c r="O77" s="1">
        <v>18.47941780090332</v>
      </c>
      <c r="P77" s="1">
        <v>17.431838989257813</v>
      </c>
      <c r="Q77" s="1">
        <v>19.009363174438477</v>
      </c>
      <c r="R77" s="1">
        <v>399.593017578125</v>
      </c>
      <c r="S77" s="1">
        <v>385.11297607421875</v>
      </c>
      <c r="T77" s="1">
        <v>6.2795696258544922</v>
      </c>
      <c r="U77" s="1">
        <v>10.620412826538086</v>
      </c>
      <c r="V77" s="1">
        <v>20.671092987060547</v>
      </c>
      <c r="W77" s="1">
        <v>34.960285186767578</v>
      </c>
      <c r="X77" s="1">
        <v>499.92306518554687</v>
      </c>
      <c r="Y77" s="1">
        <v>1499.49755859375</v>
      </c>
      <c r="Z77" s="1">
        <v>199.88893127441406</v>
      </c>
      <c r="AA77" s="1">
        <v>70.265312194824219</v>
      </c>
      <c r="AB77" s="1">
        <v>-3.0811104774475098</v>
      </c>
      <c r="AC77" s="1">
        <v>0.17026655375957489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1.425777628318432</v>
      </c>
      <c r="AL77">
        <f t="shared" si="96"/>
        <v>6.2555132568019641E-3</v>
      </c>
      <c r="AM77">
        <f t="shared" si="97"/>
        <v>290.58183898925779</v>
      </c>
      <c r="AN77">
        <f t="shared" si="98"/>
        <v>291.6294178009033</v>
      </c>
      <c r="AO77">
        <f t="shared" si="99"/>
        <v>239.91960401237884</v>
      </c>
      <c r="AP77">
        <f t="shared" si="100"/>
        <v>-0.22212597990340599</v>
      </c>
      <c r="AQ77">
        <f t="shared" si="101"/>
        <v>1.9984219092170163</v>
      </c>
      <c r="AR77">
        <f t="shared" si="102"/>
        <v>28.441087740078682</v>
      </c>
      <c r="AS77">
        <f t="shared" si="103"/>
        <v>17.820674913540596</v>
      </c>
      <c r="AT77">
        <f t="shared" si="104"/>
        <v>17.955628395080566</v>
      </c>
      <c r="AU77">
        <f t="shared" si="105"/>
        <v>2.0655050167745612</v>
      </c>
      <c r="AV77">
        <f t="shared" si="106"/>
        <v>0.34416981507412914</v>
      </c>
      <c r="AW77">
        <f t="shared" si="107"/>
        <v>0.74624662289461408</v>
      </c>
      <c r="AX77">
        <f t="shared" si="108"/>
        <v>1.3192583938799471</v>
      </c>
      <c r="AY77">
        <f t="shared" si="109"/>
        <v>0.21784504524878825</v>
      </c>
      <c r="AZ77">
        <f t="shared" si="110"/>
        <v>20.495249320095784</v>
      </c>
      <c r="BA77">
        <f t="shared" si="111"/>
        <v>0.75739785963851702</v>
      </c>
      <c r="BB77">
        <f t="shared" si="112"/>
        <v>41.683071232873999</v>
      </c>
      <c r="BC77">
        <f t="shared" si="113"/>
        <v>378.85666060082139</v>
      </c>
      <c r="BD77">
        <f t="shared" si="114"/>
        <v>2.0064118334996044E-2</v>
      </c>
    </row>
    <row r="78" spans="1:114" x14ac:dyDescent="0.25">
      <c r="A78" s="1">
        <v>53</v>
      </c>
      <c r="B78" s="1" t="s">
        <v>111</v>
      </c>
      <c r="C78" s="1">
        <v>2060.9999995306134</v>
      </c>
      <c r="D78" s="1">
        <v>0</v>
      </c>
      <c r="E78">
        <f t="shared" si="87"/>
        <v>18.233352818837389</v>
      </c>
      <c r="F78">
        <f t="shared" si="88"/>
        <v>0.37723060006279924</v>
      </c>
      <c r="G78">
        <f t="shared" si="89"/>
        <v>291.69457426267439</v>
      </c>
      <c r="H78">
        <f t="shared" si="90"/>
        <v>6.2572912377266618</v>
      </c>
      <c r="I78">
        <f t="shared" si="91"/>
        <v>1.2523039698527318</v>
      </c>
      <c r="J78">
        <f t="shared" si="92"/>
        <v>17.433561325073242</v>
      </c>
      <c r="K78" s="1">
        <v>3.5063186239999999</v>
      </c>
      <c r="L78">
        <f t="shared" si="93"/>
        <v>1.9675257728005802</v>
      </c>
      <c r="M78" s="1">
        <v>1</v>
      </c>
      <c r="N78">
        <f t="shared" si="94"/>
        <v>3.9350515456011603</v>
      </c>
      <c r="O78" s="1">
        <v>18.481653213500977</v>
      </c>
      <c r="P78" s="1">
        <v>17.433561325073242</v>
      </c>
      <c r="Q78" s="1">
        <v>19.009292602539063</v>
      </c>
      <c r="R78" s="1">
        <v>399.57467651367187</v>
      </c>
      <c r="S78" s="1">
        <v>385.09637451171875</v>
      </c>
      <c r="T78" s="1">
        <v>6.2796511650085449</v>
      </c>
      <c r="U78" s="1">
        <v>10.621685981750488</v>
      </c>
      <c r="V78" s="1">
        <v>20.668445587158203</v>
      </c>
      <c r="W78" s="1">
        <v>34.959545135498047</v>
      </c>
      <c r="X78" s="1">
        <v>499.92727661132812</v>
      </c>
      <c r="Y78" s="1">
        <v>1499.492431640625</v>
      </c>
      <c r="Z78" s="1">
        <v>199.88362121582031</v>
      </c>
      <c r="AA78" s="1">
        <v>70.265243530273437</v>
      </c>
      <c r="AB78" s="1">
        <v>-3.0811104774475098</v>
      </c>
      <c r="AC78" s="1">
        <v>0.17026655375957489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1.4257896392798788</v>
      </c>
      <c r="AL78">
        <f t="shared" si="96"/>
        <v>6.257291237726662E-3</v>
      </c>
      <c r="AM78">
        <f t="shared" si="97"/>
        <v>290.58356132507322</v>
      </c>
      <c r="AN78">
        <f t="shared" si="98"/>
        <v>291.63165321350095</v>
      </c>
      <c r="AO78">
        <f t="shared" si="99"/>
        <v>239.91878369989718</v>
      </c>
      <c r="AP78">
        <f t="shared" si="100"/>
        <v>-0.22278402235189007</v>
      </c>
      <c r="AQ78">
        <f t="shared" si="101"/>
        <v>1.9986393220625214</v>
      </c>
      <c r="AR78">
        <f t="shared" si="102"/>
        <v>28.444209706629955</v>
      </c>
      <c r="AS78">
        <f t="shared" si="103"/>
        <v>17.822523724879467</v>
      </c>
      <c r="AT78">
        <f t="shared" si="104"/>
        <v>17.957607269287109</v>
      </c>
      <c r="AU78">
        <f t="shared" si="105"/>
        <v>2.0657621562382933</v>
      </c>
      <c r="AV78">
        <f t="shared" si="106"/>
        <v>0.34423115317669356</v>
      </c>
      <c r="AW78">
        <f t="shared" si="107"/>
        <v>0.74633535220978953</v>
      </c>
      <c r="AX78">
        <f t="shared" si="108"/>
        <v>1.3194268040285038</v>
      </c>
      <c r="AY78">
        <f t="shared" si="109"/>
        <v>0.21788436412728532</v>
      </c>
      <c r="AZ78">
        <f t="shared" si="110"/>
        <v>20.49599029702625</v>
      </c>
      <c r="BA78">
        <f t="shared" si="111"/>
        <v>0.75745863521184076</v>
      </c>
      <c r="BB78">
        <f t="shared" si="112"/>
        <v>41.684287949118271</v>
      </c>
      <c r="BC78">
        <f t="shared" si="113"/>
        <v>378.84104951274975</v>
      </c>
      <c r="BD78">
        <f t="shared" si="114"/>
        <v>2.0062354123340745E-2</v>
      </c>
    </row>
    <row r="79" spans="1:114" x14ac:dyDescent="0.25">
      <c r="A79" s="1">
        <v>54</v>
      </c>
      <c r="B79" s="1" t="s">
        <v>111</v>
      </c>
      <c r="C79" s="1">
        <v>2061.4999995194376</v>
      </c>
      <c r="D79" s="1">
        <v>0</v>
      </c>
      <c r="E79">
        <f t="shared" si="87"/>
        <v>18.140026033426199</v>
      </c>
      <c r="F79">
        <f t="shared" si="88"/>
        <v>0.37717387767481475</v>
      </c>
      <c r="G79">
        <f t="shared" si="89"/>
        <v>292.13309226331671</v>
      </c>
      <c r="H79">
        <f t="shared" si="90"/>
        <v>6.258247294590376</v>
      </c>
      <c r="I79">
        <f t="shared" si="91"/>
        <v>1.2526703472942051</v>
      </c>
      <c r="J79">
        <f t="shared" si="92"/>
        <v>17.437143325805664</v>
      </c>
      <c r="K79" s="1">
        <v>3.5063186239999999</v>
      </c>
      <c r="L79">
        <f t="shared" si="93"/>
        <v>1.9675257728005802</v>
      </c>
      <c r="M79" s="1">
        <v>1</v>
      </c>
      <c r="N79">
        <f t="shared" si="94"/>
        <v>3.9350515456011603</v>
      </c>
      <c r="O79" s="1">
        <v>18.483795166015625</v>
      </c>
      <c r="P79" s="1">
        <v>17.437143325805664</v>
      </c>
      <c r="Q79" s="1">
        <v>19.010082244873047</v>
      </c>
      <c r="R79" s="1">
        <v>399.54119873046875</v>
      </c>
      <c r="S79" s="1">
        <v>385.12771606445312</v>
      </c>
      <c r="T79" s="1">
        <v>6.2800750732421875</v>
      </c>
      <c r="U79" s="1">
        <v>10.622840881347656</v>
      </c>
      <c r="V79" s="1">
        <v>20.667198181152344</v>
      </c>
      <c r="W79" s="1">
        <v>34.958873748779297</v>
      </c>
      <c r="X79" s="1">
        <v>499.91891479492187</v>
      </c>
      <c r="Y79" s="1">
        <v>1499.52099609375</v>
      </c>
      <c r="Z79" s="1">
        <v>200.07363891601562</v>
      </c>
      <c r="AA79" s="1">
        <v>70.26568603515625</v>
      </c>
      <c r="AB79" s="1">
        <v>-3.0811104774475098</v>
      </c>
      <c r="AC79" s="1">
        <v>0.17026655375957489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1.4257657914288904</v>
      </c>
      <c r="AL79">
        <f t="shared" si="96"/>
        <v>6.2582472945903762E-3</v>
      </c>
      <c r="AM79">
        <f t="shared" si="97"/>
        <v>290.58714332580564</v>
      </c>
      <c r="AN79">
        <f t="shared" si="98"/>
        <v>291.6337951660156</v>
      </c>
      <c r="AO79">
        <f t="shared" si="99"/>
        <v>239.92335401229502</v>
      </c>
      <c r="AP79">
        <f t="shared" si="100"/>
        <v>-0.22325388010072514</v>
      </c>
      <c r="AQ79">
        <f t="shared" si="101"/>
        <v>1.9990915494644019</v>
      </c>
      <c r="AR79">
        <f t="shared" si="102"/>
        <v>28.450466540157169</v>
      </c>
      <c r="AS79">
        <f t="shared" si="103"/>
        <v>17.827625658809513</v>
      </c>
      <c r="AT79">
        <f t="shared" si="104"/>
        <v>17.960469245910645</v>
      </c>
      <c r="AU79">
        <f t="shared" si="105"/>
        <v>2.0661340977351186</v>
      </c>
      <c r="AV79">
        <f t="shared" si="106"/>
        <v>0.34418392004588777</v>
      </c>
      <c r="AW79">
        <f t="shared" si="107"/>
        <v>0.74642120217019692</v>
      </c>
      <c r="AX79">
        <f t="shared" si="108"/>
        <v>1.3197128955649218</v>
      </c>
      <c r="AY79">
        <f t="shared" si="109"/>
        <v>0.21785408678542678</v>
      </c>
      <c r="AZ79">
        <f t="shared" si="110"/>
        <v>20.526932141453546</v>
      </c>
      <c r="BA79">
        <f t="shared" si="111"/>
        <v>0.75853562358110505</v>
      </c>
      <c r="BB79">
        <f t="shared" si="112"/>
        <v>41.679435218307049</v>
      </c>
      <c r="BC79">
        <f t="shared" si="113"/>
        <v>378.90440873001666</v>
      </c>
      <c r="BD79">
        <f t="shared" si="114"/>
        <v>1.9954004822818398E-2</v>
      </c>
    </row>
    <row r="80" spans="1:114" x14ac:dyDescent="0.25">
      <c r="A80" s="1">
        <v>55</v>
      </c>
      <c r="B80" s="1" t="s">
        <v>112</v>
      </c>
      <c r="C80" s="1">
        <v>2061.9999995082617</v>
      </c>
      <c r="D80" s="1">
        <v>0</v>
      </c>
      <c r="E80">
        <f t="shared" si="87"/>
        <v>18.016150046017369</v>
      </c>
      <c r="F80">
        <f t="shared" si="88"/>
        <v>0.3772546370162691</v>
      </c>
      <c r="G80">
        <f t="shared" si="89"/>
        <v>292.76281086618411</v>
      </c>
      <c r="H80">
        <f t="shared" si="90"/>
        <v>6.2600256326819927</v>
      </c>
      <c r="I80">
        <f t="shared" si="91"/>
        <v>1.2527797955934394</v>
      </c>
      <c r="J80">
        <f t="shared" si="92"/>
        <v>17.438936233520508</v>
      </c>
      <c r="K80" s="1">
        <v>3.5063186239999999</v>
      </c>
      <c r="L80">
        <f t="shared" si="93"/>
        <v>1.9675257728005802</v>
      </c>
      <c r="M80" s="1">
        <v>1</v>
      </c>
      <c r="N80">
        <f t="shared" si="94"/>
        <v>3.9350515456011603</v>
      </c>
      <c r="O80" s="1">
        <v>18.486309051513672</v>
      </c>
      <c r="P80" s="1">
        <v>17.438936233520508</v>
      </c>
      <c r="Q80" s="1">
        <v>19.010011672973633</v>
      </c>
      <c r="R80" s="1">
        <v>399.50997924804687</v>
      </c>
      <c r="S80" s="1">
        <v>385.18313598632812</v>
      </c>
      <c r="T80" s="1">
        <v>6.2806463241577148</v>
      </c>
      <c r="U80" s="1">
        <v>10.624493598937988</v>
      </c>
      <c r="V80" s="1">
        <v>20.66584587097168</v>
      </c>
      <c r="W80" s="1">
        <v>34.958847045898437</v>
      </c>
      <c r="X80" s="1">
        <v>499.93563842773437</v>
      </c>
      <c r="Y80" s="1">
        <v>1499.5322265625</v>
      </c>
      <c r="Z80" s="1">
        <v>200.08171081542969</v>
      </c>
      <c r="AA80" s="1">
        <v>70.265762329101563</v>
      </c>
      <c r="AB80" s="1">
        <v>-3.0811104774475098</v>
      </c>
      <c r="AC80" s="1">
        <v>0.17026655375957489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1.425813487130867</v>
      </c>
      <c r="AL80">
        <f t="shared" si="96"/>
        <v>6.2600256326819925E-3</v>
      </c>
      <c r="AM80">
        <f t="shared" si="97"/>
        <v>290.58893623352049</v>
      </c>
      <c r="AN80">
        <f t="shared" si="98"/>
        <v>291.63630905151365</v>
      </c>
      <c r="AO80">
        <f t="shared" si="99"/>
        <v>239.92515088725486</v>
      </c>
      <c r="AP80">
        <f t="shared" si="100"/>
        <v>-0.22386864681804652</v>
      </c>
      <c r="AQ80">
        <f t="shared" si="101"/>
        <v>1.9993179376834769</v>
      </c>
      <c r="AR80">
        <f t="shared" si="102"/>
        <v>28.4536575340823</v>
      </c>
      <c r="AS80">
        <f t="shared" si="103"/>
        <v>17.829163935144312</v>
      </c>
      <c r="AT80">
        <f t="shared" si="104"/>
        <v>17.96262264251709</v>
      </c>
      <c r="AU80">
        <f t="shared" si="105"/>
        <v>2.0664139911446773</v>
      </c>
      <c r="AV80">
        <f t="shared" si="106"/>
        <v>0.34425116854179899</v>
      </c>
      <c r="AW80">
        <f t="shared" si="107"/>
        <v>0.74653814209003755</v>
      </c>
      <c r="AX80">
        <f t="shared" si="108"/>
        <v>1.3198758490546396</v>
      </c>
      <c r="AY80">
        <f t="shared" si="109"/>
        <v>0.21789719439174357</v>
      </c>
      <c r="AZ80">
        <f t="shared" si="110"/>
        <v>20.571202087123005</v>
      </c>
      <c r="BA80">
        <f t="shared" si="111"/>
        <v>0.76006134099436684</v>
      </c>
      <c r="BB80">
        <f t="shared" si="112"/>
        <v>41.68189213433449</v>
      </c>
      <c r="BC80">
        <f t="shared" si="113"/>
        <v>379.00232684564179</v>
      </c>
      <c r="BD80">
        <f t="shared" si="114"/>
        <v>1.9813789248843409E-2</v>
      </c>
    </row>
    <row r="81" spans="1:114" x14ac:dyDescent="0.25">
      <c r="A81" s="1">
        <v>56</v>
      </c>
      <c r="B81" s="1" t="s">
        <v>112</v>
      </c>
      <c r="C81" s="1">
        <v>2062.4999994970858</v>
      </c>
      <c r="D81" s="1">
        <v>0</v>
      </c>
      <c r="E81">
        <f t="shared" si="87"/>
        <v>17.982462603587823</v>
      </c>
      <c r="F81">
        <f t="shared" si="88"/>
        <v>0.37759105829435319</v>
      </c>
      <c r="G81">
        <f t="shared" si="89"/>
        <v>292.97922945084559</v>
      </c>
      <c r="H81">
        <f t="shared" si="90"/>
        <v>6.2652153278845768</v>
      </c>
      <c r="I81">
        <f t="shared" si="91"/>
        <v>1.2527911302381138</v>
      </c>
      <c r="J81">
        <f t="shared" si="92"/>
        <v>17.440351486206055</v>
      </c>
      <c r="K81" s="1">
        <v>3.5063186239999999</v>
      </c>
      <c r="L81">
        <f t="shared" si="93"/>
        <v>1.9675257728005802</v>
      </c>
      <c r="M81" s="1">
        <v>1</v>
      </c>
      <c r="N81">
        <f t="shared" si="94"/>
        <v>3.9350515456011603</v>
      </c>
      <c r="O81" s="1">
        <v>18.487907409667969</v>
      </c>
      <c r="P81" s="1">
        <v>17.440351486206055</v>
      </c>
      <c r="Q81" s="1">
        <v>19.009981155395508</v>
      </c>
      <c r="R81" s="1">
        <v>399.484375</v>
      </c>
      <c r="S81" s="1">
        <v>385.18011474609375</v>
      </c>
      <c r="T81" s="1">
        <v>6.2795820236206055</v>
      </c>
      <c r="U81" s="1">
        <v>10.626914978027344</v>
      </c>
      <c r="V81" s="1">
        <v>20.660198211669922</v>
      </c>
      <c r="W81" s="1">
        <v>34.963184356689453</v>
      </c>
      <c r="X81" s="1">
        <v>499.94769287109375</v>
      </c>
      <c r="Y81" s="1">
        <v>1499.5433349609375</v>
      </c>
      <c r="Z81" s="1">
        <v>200.10939025878906</v>
      </c>
      <c r="AA81" s="1">
        <v>70.2655029296875</v>
      </c>
      <c r="AB81" s="1">
        <v>-3.0811104774475098</v>
      </c>
      <c r="AC81" s="1">
        <v>0.17026655375957489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1.4258478663321095</v>
      </c>
      <c r="AL81">
        <f t="shared" si="96"/>
        <v>6.2652153278845765E-3</v>
      </c>
      <c r="AM81">
        <f t="shared" si="97"/>
        <v>290.59035148620603</v>
      </c>
      <c r="AN81">
        <f t="shared" si="98"/>
        <v>291.63790740966795</v>
      </c>
      <c r="AO81">
        <f t="shared" si="99"/>
        <v>239.92692823096513</v>
      </c>
      <c r="AP81">
        <f t="shared" si="100"/>
        <v>-0.22588229316548997</v>
      </c>
      <c r="AQ81">
        <f t="shared" si="101"/>
        <v>1.9994966557602343</v>
      </c>
      <c r="AR81">
        <f t="shared" si="102"/>
        <v>28.456306044817872</v>
      </c>
      <c r="AS81">
        <f t="shared" si="103"/>
        <v>17.829391066790528</v>
      </c>
      <c r="AT81">
        <f t="shared" si="104"/>
        <v>17.964129447937012</v>
      </c>
      <c r="AU81">
        <f t="shared" si="105"/>
        <v>2.0666098619364845</v>
      </c>
      <c r="AV81">
        <f t="shared" si="106"/>
        <v>0.34453128024201363</v>
      </c>
      <c r="AW81">
        <f t="shared" si="107"/>
        <v>0.74670552552212033</v>
      </c>
      <c r="AX81">
        <f t="shared" si="108"/>
        <v>1.3199043364143641</v>
      </c>
      <c r="AY81">
        <f t="shared" si="109"/>
        <v>0.2180767537991255</v>
      </c>
      <c r="AZ81">
        <f t="shared" si="110"/>
        <v>20.586332905315977</v>
      </c>
      <c r="BA81">
        <f t="shared" si="111"/>
        <v>0.76062916603047925</v>
      </c>
      <c r="BB81">
        <f t="shared" si="112"/>
        <v>41.69097527128821</v>
      </c>
      <c r="BC81">
        <f t="shared" si="113"/>
        <v>379.01086277225846</v>
      </c>
      <c r="BD81">
        <f t="shared" si="114"/>
        <v>1.9780604657063126E-2</v>
      </c>
    </row>
    <row r="82" spans="1:114" x14ac:dyDescent="0.25">
      <c r="A82" s="1">
        <v>57</v>
      </c>
      <c r="B82" s="1" t="s">
        <v>113</v>
      </c>
      <c r="C82" s="1">
        <v>2062.9999994859099</v>
      </c>
      <c r="D82" s="1">
        <v>0</v>
      </c>
      <c r="E82">
        <f t="shared" si="87"/>
        <v>18.052040697783266</v>
      </c>
      <c r="F82">
        <f t="shared" si="88"/>
        <v>0.37770837604399349</v>
      </c>
      <c r="G82">
        <f t="shared" si="89"/>
        <v>292.65071628014414</v>
      </c>
      <c r="H82">
        <f t="shared" si="90"/>
        <v>6.267813215882228</v>
      </c>
      <c r="I82">
        <f t="shared" si="91"/>
        <v>1.2529487416465828</v>
      </c>
      <c r="J82">
        <f t="shared" si="92"/>
        <v>17.442728042602539</v>
      </c>
      <c r="K82" s="1">
        <v>3.5063186239999999</v>
      </c>
      <c r="L82">
        <f t="shared" si="93"/>
        <v>1.9675257728005802</v>
      </c>
      <c r="M82" s="1">
        <v>1</v>
      </c>
      <c r="N82">
        <f t="shared" si="94"/>
        <v>3.9350515456011603</v>
      </c>
      <c r="O82" s="1">
        <v>18.489664077758789</v>
      </c>
      <c r="P82" s="1">
        <v>17.442728042602539</v>
      </c>
      <c r="Q82" s="1">
        <v>19.009983062744141</v>
      </c>
      <c r="R82" s="1">
        <v>399.49551391601562</v>
      </c>
      <c r="S82" s="1">
        <v>385.14288330078125</v>
      </c>
      <c r="T82" s="1">
        <v>6.2801313400268555</v>
      </c>
      <c r="U82" s="1">
        <v>10.628965377807617</v>
      </c>
      <c r="V82" s="1">
        <v>20.659688949584961</v>
      </c>
      <c r="W82" s="1">
        <v>34.966011047363281</v>
      </c>
      <c r="X82" s="1">
        <v>499.9813232421875</v>
      </c>
      <c r="Y82" s="1">
        <v>1499.5732421875</v>
      </c>
      <c r="Z82" s="1">
        <v>200.11727905273437</v>
      </c>
      <c r="AA82" s="1">
        <v>70.265357971191406</v>
      </c>
      <c r="AB82" s="1">
        <v>-3.0811104774475098</v>
      </c>
      <c r="AC82" s="1">
        <v>0.17026655375957489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1.4259437799517773</v>
      </c>
      <c r="AL82">
        <f t="shared" si="96"/>
        <v>6.2678132158822276E-3</v>
      </c>
      <c r="AM82">
        <f t="shared" si="97"/>
        <v>290.59272804260252</v>
      </c>
      <c r="AN82">
        <f t="shared" si="98"/>
        <v>291.63966407775877</v>
      </c>
      <c r="AO82">
        <f t="shared" si="99"/>
        <v>239.93171338710818</v>
      </c>
      <c r="AP82">
        <f t="shared" si="100"/>
        <v>-0.22692142510396418</v>
      </c>
      <c r="AQ82">
        <f t="shared" si="101"/>
        <v>1.9997967987816347</v>
      </c>
      <c r="AR82">
        <f t="shared" si="102"/>
        <v>28.460636315288479</v>
      </c>
      <c r="AS82">
        <f t="shared" si="103"/>
        <v>17.831670937480862</v>
      </c>
      <c r="AT82">
        <f t="shared" si="104"/>
        <v>17.966196060180664</v>
      </c>
      <c r="AU82">
        <f t="shared" si="105"/>
        <v>2.0668785289328575</v>
      </c>
      <c r="AV82">
        <f t="shared" si="106"/>
        <v>0.34462895128450677</v>
      </c>
      <c r="AW82">
        <f t="shared" si="107"/>
        <v>0.74684805713505198</v>
      </c>
      <c r="AX82">
        <f t="shared" si="108"/>
        <v>1.3200304717978055</v>
      </c>
      <c r="AY82">
        <f t="shared" si="109"/>
        <v>0.21813936453481897</v>
      </c>
      <c r="AZ82">
        <f t="shared" si="110"/>
        <v>20.563207339949901</v>
      </c>
      <c r="BA82">
        <f t="shared" si="111"/>
        <v>0.75984973101942421</v>
      </c>
      <c r="BB82">
        <f t="shared" si="112"/>
        <v>41.693788418350039</v>
      </c>
      <c r="BC82">
        <f t="shared" si="113"/>
        <v>378.949761137172</v>
      </c>
      <c r="BD82">
        <f t="shared" si="114"/>
        <v>1.9861682010676156E-2</v>
      </c>
    </row>
    <row r="83" spans="1:114" x14ac:dyDescent="0.25">
      <c r="A83" s="1">
        <v>58</v>
      </c>
      <c r="B83" s="1" t="s">
        <v>113</v>
      </c>
      <c r="C83" s="1">
        <v>2063.4999994747341</v>
      </c>
      <c r="D83" s="1">
        <v>0</v>
      </c>
      <c r="E83">
        <f t="shared" si="87"/>
        <v>18.033210417776246</v>
      </c>
      <c r="F83">
        <f t="shared" si="88"/>
        <v>0.37730957465819459</v>
      </c>
      <c r="G83">
        <f t="shared" si="89"/>
        <v>292.6538559195514</v>
      </c>
      <c r="H83">
        <f t="shared" si="90"/>
        <v>6.2650372181145295</v>
      </c>
      <c r="I83">
        <f t="shared" si="91"/>
        <v>1.2535929532802723</v>
      </c>
      <c r="J83">
        <f t="shared" si="92"/>
        <v>17.446931838989258</v>
      </c>
      <c r="K83" s="1">
        <v>3.5063186239999999</v>
      </c>
      <c r="L83">
        <f t="shared" si="93"/>
        <v>1.9675257728005802</v>
      </c>
      <c r="M83" s="1">
        <v>1</v>
      </c>
      <c r="N83">
        <f t="shared" si="94"/>
        <v>3.9350515456011603</v>
      </c>
      <c r="O83" s="1">
        <v>18.491392135620117</v>
      </c>
      <c r="P83" s="1">
        <v>17.446931838989258</v>
      </c>
      <c r="Q83" s="1">
        <v>19.009334564208984</v>
      </c>
      <c r="R83" s="1">
        <v>399.48434448242187</v>
      </c>
      <c r="S83" s="1">
        <v>385.14572143554687</v>
      </c>
      <c r="T83" s="1">
        <v>6.2804994583129883</v>
      </c>
      <c r="U83" s="1">
        <v>10.627394676208496</v>
      </c>
      <c r="V83" s="1">
        <v>20.658586502075195</v>
      </c>
      <c r="W83" s="1">
        <v>34.956924438476563</v>
      </c>
      <c r="X83" s="1">
        <v>499.98358154296875</v>
      </c>
      <c r="Y83" s="1">
        <v>1499.5791015625</v>
      </c>
      <c r="Z83" s="1">
        <v>200.14239501953125</v>
      </c>
      <c r="AA83" s="1">
        <v>70.265090942382813</v>
      </c>
      <c r="AB83" s="1">
        <v>-3.0811104774475098</v>
      </c>
      <c r="AC83" s="1">
        <v>0.17026655375957489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1.4259502206122632</v>
      </c>
      <c r="AL83">
        <f t="shared" si="96"/>
        <v>6.2650372181145293E-3</v>
      </c>
      <c r="AM83">
        <f t="shared" si="97"/>
        <v>290.59693183898924</v>
      </c>
      <c r="AN83">
        <f t="shared" si="98"/>
        <v>291.64139213562009</v>
      </c>
      <c r="AO83">
        <f t="shared" si="99"/>
        <v>239.93265088708722</v>
      </c>
      <c r="AP83">
        <f t="shared" si="100"/>
        <v>-0.22604876138025912</v>
      </c>
      <c r="AQ83">
        <f t="shared" si="101"/>
        <v>2.0003278066846573</v>
      </c>
      <c r="AR83">
        <f t="shared" si="102"/>
        <v>28.468301682337827</v>
      </c>
      <c r="AS83">
        <f t="shared" si="103"/>
        <v>17.840907006129331</v>
      </c>
      <c r="AT83">
        <f t="shared" si="104"/>
        <v>17.969161987304687</v>
      </c>
      <c r="AU83">
        <f t="shared" si="105"/>
        <v>2.0672641636250608</v>
      </c>
      <c r="AV83">
        <f t="shared" si="106"/>
        <v>0.34429691380752225</v>
      </c>
      <c r="AW83">
        <f t="shared" si="107"/>
        <v>0.74673485340438495</v>
      </c>
      <c r="AX83">
        <f t="shared" si="108"/>
        <v>1.3205293102206759</v>
      </c>
      <c r="AY83">
        <f t="shared" si="109"/>
        <v>0.2179265181278715</v>
      </c>
      <c r="AZ83">
        <f t="shared" si="110"/>
        <v>20.563349800826277</v>
      </c>
      <c r="BA83">
        <f t="shared" si="111"/>
        <v>0.75985228351686684</v>
      </c>
      <c r="BB83">
        <f t="shared" si="112"/>
        <v>41.673721153004642</v>
      </c>
      <c r="BC83">
        <f t="shared" si="113"/>
        <v>378.95905938503012</v>
      </c>
      <c r="BD83">
        <f t="shared" si="114"/>
        <v>1.9830928007458323E-2</v>
      </c>
    </row>
    <row r="84" spans="1:114" x14ac:dyDescent="0.25">
      <c r="A84" s="1">
        <v>59</v>
      </c>
      <c r="B84" s="1" t="s">
        <v>114</v>
      </c>
      <c r="C84" s="1">
        <v>2063.9999994635582</v>
      </c>
      <c r="D84" s="1">
        <v>0</v>
      </c>
      <c r="E84">
        <f t="shared" si="87"/>
        <v>17.977284982130897</v>
      </c>
      <c r="F84">
        <f t="shared" si="88"/>
        <v>0.37726822042685243</v>
      </c>
      <c r="G84">
        <f t="shared" si="89"/>
        <v>292.92309799417296</v>
      </c>
      <c r="H84">
        <f t="shared" si="90"/>
        <v>6.2660083383659853</v>
      </c>
      <c r="I84">
        <f t="shared" si="91"/>
        <v>1.2539108177307283</v>
      </c>
      <c r="J84">
        <f t="shared" si="92"/>
        <v>17.450145721435547</v>
      </c>
      <c r="K84" s="1">
        <v>3.5063186239999999</v>
      </c>
      <c r="L84">
        <f t="shared" si="93"/>
        <v>1.9675257728005802</v>
      </c>
      <c r="M84" s="1">
        <v>1</v>
      </c>
      <c r="N84">
        <f t="shared" si="94"/>
        <v>3.9350515456011603</v>
      </c>
      <c r="O84" s="1">
        <v>18.492998123168945</v>
      </c>
      <c r="P84" s="1">
        <v>17.450145721435547</v>
      </c>
      <c r="Q84" s="1">
        <v>19.009525299072266</v>
      </c>
      <c r="R84" s="1">
        <v>399.4730224609375</v>
      </c>
      <c r="S84" s="1">
        <v>385.1734619140625</v>
      </c>
      <c r="T84" s="1">
        <v>6.2811331748962402</v>
      </c>
      <c r="U84" s="1">
        <v>10.628627777099609</v>
      </c>
      <c r="V84" s="1">
        <v>20.65863037109375</v>
      </c>
      <c r="W84" s="1">
        <v>34.957530975341797</v>
      </c>
      <c r="X84" s="1">
        <v>499.99151611328125</v>
      </c>
      <c r="Y84" s="1">
        <v>1499.569580078125</v>
      </c>
      <c r="Z84" s="1">
        <v>200.27061462402344</v>
      </c>
      <c r="AA84" s="1">
        <v>70.265235900878906</v>
      </c>
      <c r="AB84" s="1">
        <v>-3.0811104774475098</v>
      </c>
      <c r="AC84" s="1">
        <v>0.17026655375957489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1.4259728499599162</v>
      </c>
      <c r="AL84">
        <f t="shared" si="96"/>
        <v>6.2660083383659854E-3</v>
      </c>
      <c r="AM84">
        <f t="shared" si="97"/>
        <v>290.60014572143552</v>
      </c>
      <c r="AN84">
        <f t="shared" si="98"/>
        <v>291.64299812316892</v>
      </c>
      <c r="AO84">
        <f t="shared" si="99"/>
        <v>239.93112744962127</v>
      </c>
      <c r="AP84">
        <f t="shared" si="100"/>
        <v>-0.22659564597065601</v>
      </c>
      <c r="AQ84">
        <f t="shared" si="101"/>
        <v>2.0007338557912666</v>
      </c>
      <c r="AR84">
        <f t="shared" si="102"/>
        <v>28.474021756842074</v>
      </c>
      <c r="AS84">
        <f t="shared" si="103"/>
        <v>17.845393979742465</v>
      </c>
      <c r="AT84">
        <f t="shared" si="104"/>
        <v>17.971571922302246</v>
      </c>
      <c r="AU84">
        <f t="shared" si="105"/>
        <v>2.0675775537881433</v>
      </c>
      <c r="AV84">
        <f t="shared" si="106"/>
        <v>0.34426247923267783</v>
      </c>
      <c r="AW84">
        <f t="shared" si="107"/>
        <v>0.74682303806053829</v>
      </c>
      <c r="AX84">
        <f t="shared" si="108"/>
        <v>1.320754515727605</v>
      </c>
      <c r="AY84">
        <f t="shared" si="109"/>
        <v>0.21790444478775683</v>
      </c>
      <c r="AZ84">
        <f t="shared" si="110"/>
        <v>20.582310581376831</v>
      </c>
      <c r="BA84">
        <f t="shared" si="111"/>
        <v>0.76049657351400846</v>
      </c>
      <c r="BB84">
        <f t="shared" si="112"/>
        <v>41.670005909943001</v>
      </c>
      <c r="BC84">
        <f t="shared" si="113"/>
        <v>379.005986229276</v>
      </c>
      <c r="BD84">
        <f t="shared" si="114"/>
        <v>1.976521740205325E-2</v>
      </c>
    </row>
    <row r="85" spans="1:114" x14ac:dyDescent="0.25">
      <c r="A85" s="1">
        <v>60</v>
      </c>
      <c r="B85" s="1" t="s">
        <v>114</v>
      </c>
      <c r="C85" s="1">
        <v>2064.4999994523823</v>
      </c>
      <c r="D85" s="1">
        <v>0</v>
      </c>
      <c r="E85">
        <f t="shared" si="87"/>
        <v>17.986400449522147</v>
      </c>
      <c r="F85">
        <f t="shared" si="88"/>
        <v>0.37738792087810047</v>
      </c>
      <c r="G85">
        <f t="shared" si="89"/>
        <v>292.9026114583877</v>
      </c>
      <c r="H85">
        <f t="shared" si="90"/>
        <v>6.2689963097109116</v>
      </c>
      <c r="I85">
        <f t="shared" si="91"/>
        <v>1.2541388597522312</v>
      </c>
      <c r="J85">
        <f t="shared" si="92"/>
        <v>17.452552795410156</v>
      </c>
      <c r="K85" s="1">
        <v>3.5063186239999999</v>
      </c>
      <c r="L85">
        <f t="shared" si="93"/>
        <v>1.9675257728005802</v>
      </c>
      <c r="M85" s="1">
        <v>1</v>
      </c>
      <c r="N85">
        <f t="shared" si="94"/>
        <v>3.9350515456011603</v>
      </c>
      <c r="O85" s="1">
        <v>18.494640350341797</v>
      </c>
      <c r="P85" s="1">
        <v>17.452552795410156</v>
      </c>
      <c r="Q85" s="1">
        <v>19.009504318237305</v>
      </c>
      <c r="R85" s="1">
        <v>399.47879028320312</v>
      </c>
      <c r="S85" s="1">
        <v>385.17208862304687</v>
      </c>
      <c r="T85" s="1">
        <v>6.2801918983459473</v>
      </c>
      <c r="U85" s="1">
        <v>10.629738807678223</v>
      </c>
      <c r="V85" s="1">
        <v>20.653358459472656</v>
      </c>
      <c r="W85" s="1">
        <v>34.957500457763672</v>
      </c>
      <c r="X85" s="1">
        <v>499.99334716796875</v>
      </c>
      <c r="Y85" s="1">
        <v>1499.6014404296875</v>
      </c>
      <c r="Z85" s="1">
        <v>200.23091125488281</v>
      </c>
      <c r="AA85" s="1">
        <v>70.265052795410156</v>
      </c>
      <c r="AB85" s="1">
        <v>-3.0811104774475098</v>
      </c>
      <c r="AC85" s="1">
        <v>0.17026655375957489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1.4259780721170672</v>
      </c>
      <c r="AL85">
        <f t="shared" si="96"/>
        <v>6.2689963097109112E-3</v>
      </c>
      <c r="AM85">
        <f t="shared" si="97"/>
        <v>290.60255279541013</v>
      </c>
      <c r="AN85">
        <f t="shared" si="98"/>
        <v>291.64464035034177</v>
      </c>
      <c r="AO85">
        <f t="shared" si="99"/>
        <v>239.93622510575733</v>
      </c>
      <c r="AP85">
        <f t="shared" si="100"/>
        <v>-0.2277998155968175</v>
      </c>
      <c r="AQ85">
        <f t="shared" si="101"/>
        <v>2.0010380182751617</v>
      </c>
      <c r="AR85">
        <f t="shared" si="102"/>
        <v>28.478424745535424</v>
      </c>
      <c r="AS85">
        <f t="shared" si="103"/>
        <v>17.848685937857201</v>
      </c>
      <c r="AT85">
        <f t="shared" si="104"/>
        <v>17.973596572875977</v>
      </c>
      <c r="AU85">
        <f t="shared" si="105"/>
        <v>2.0678408734232021</v>
      </c>
      <c r="AV85">
        <f t="shared" si="106"/>
        <v>0.34436214882222732</v>
      </c>
      <c r="AW85">
        <f t="shared" si="107"/>
        <v>0.74689915852293054</v>
      </c>
      <c r="AX85">
        <f t="shared" si="108"/>
        <v>1.3209417149002716</v>
      </c>
      <c r="AY85">
        <f t="shared" si="109"/>
        <v>0.21796833539970192</v>
      </c>
      <c r="AZ85">
        <f t="shared" si="110"/>
        <v>20.580817458037121</v>
      </c>
      <c r="BA85">
        <f t="shared" si="111"/>
        <v>0.76044609697833077</v>
      </c>
      <c r="BB85">
        <f t="shared" si="112"/>
        <v>41.669720746976949</v>
      </c>
      <c r="BC85">
        <f t="shared" si="113"/>
        <v>379.00148569053931</v>
      </c>
      <c r="BD85">
        <f t="shared" si="114"/>
        <v>1.9775338943838799E-2</v>
      </c>
      <c r="BE85">
        <f>AVERAGE(E71:E85)</f>
        <v>18.106084923536255</v>
      </c>
      <c r="BF85">
        <f>AVERAGE(O71:O85)</f>
        <v>18.481425221761068</v>
      </c>
      <c r="BG85">
        <f>AVERAGE(P71:P85)</f>
        <v>17.436363093058269</v>
      </c>
      <c r="BH85" t="e">
        <f>AVERAGE(B71:B85)</f>
        <v>#DIV/0!</v>
      </c>
      <c r="BI85">
        <f t="shared" ref="BI85:DJ85" si="115">AVERAGE(C71:C85)</f>
        <v>2061.0999995283782</v>
      </c>
      <c r="BJ85">
        <f t="shared" si="115"/>
        <v>0</v>
      </c>
      <c r="BK85">
        <f t="shared" si="115"/>
        <v>18.106084923536255</v>
      </c>
      <c r="BL85">
        <f t="shared" si="115"/>
        <v>0.37702960136239116</v>
      </c>
      <c r="BM85">
        <f t="shared" si="115"/>
        <v>292.26801332231565</v>
      </c>
      <c r="BN85">
        <f t="shared" si="115"/>
        <v>6.2563278561892508</v>
      </c>
      <c r="BO85">
        <f t="shared" si="115"/>
        <v>1.2527208076967089</v>
      </c>
      <c r="BP85">
        <f t="shared" si="115"/>
        <v>17.436363093058269</v>
      </c>
      <c r="BQ85">
        <f t="shared" si="115"/>
        <v>3.5063186240000004</v>
      </c>
      <c r="BR85">
        <f t="shared" si="115"/>
        <v>1.9675257728005808</v>
      </c>
      <c r="BS85">
        <f t="shared" si="115"/>
        <v>1</v>
      </c>
      <c r="BT85">
        <f t="shared" si="115"/>
        <v>3.9350515456011617</v>
      </c>
      <c r="BU85">
        <f t="shared" si="115"/>
        <v>18.481425221761068</v>
      </c>
      <c r="BV85">
        <f t="shared" si="115"/>
        <v>17.436363093058269</v>
      </c>
      <c r="BW85">
        <f t="shared" si="115"/>
        <v>19.009511057535807</v>
      </c>
      <c r="BX85">
        <f t="shared" si="115"/>
        <v>399.52726643880209</v>
      </c>
      <c r="BY85">
        <f t="shared" si="115"/>
        <v>385.13909098307289</v>
      </c>
      <c r="BZ85">
        <f t="shared" si="115"/>
        <v>6.2796321551005043</v>
      </c>
      <c r="CA85">
        <f t="shared" si="115"/>
        <v>10.620762697855632</v>
      </c>
      <c r="CB85">
        <f t="shared" si="115"/>
        <v>20.668735885620116</v>
      </c>
      <c r="CC85">
        <f t="shared" si="115"/>
        <v>34.9570930480957</v>
      </c>
      <c r="CD85">
        <f t="shared" si="115"/>
        <v>499.95487874348959</v>
      </c>
      <c r="CE85">
        <f t="shared" si="115"/>
        <v>1499.4927490234375</v>
      </c>
      <c r="CF85">
        <f t="shared" si="115"/>
        <v>200.10472106933594</v>
      </c>
      <c r="CG85">
        <f t="shared" si="115"/>
        <v>70.265431213378903</v>
      </c>
      <c r="CH85">
        <f t="shared" si="115"/>
        <v>-3.0811104774475098</v>
      </c>
      <c r="CI85">
        <f t="shared" si="115"/>
        <v>0.17026655375957489</v>
      </c>
      <c r="CJ85">
        <f t="shared" si="115"/>
        <v>1</v>
      </c>
      <c r="CK85">
        <f t="shared" si="115"/>
        <v>-0.21956524252891541</v>
      </c>
      <c r="CL85">
        <f t="shared" si="115"/>
        <v>2.737391471862793</v>
      </c>
      <c r="CM85">
        <f t="shared" si="115"/>
        <v>1</v>
      </c>
      <c r="CN85">
        <f t="shared" si="115"/>
        <v>0</v>
      </c>
      <c r="CO85">
        <f t="shared" si="115"/>
        <v>0.15999999642372131</v>
      </c>
      <c r="CP85">
        <f t="shared" si="115"/>
        <v>111115</v>
      </c>
      <c r="CQ85">
        <f t="shared" si="115"/>
        <v>1.4258683603977276</v>
      </c>
      <c r="CR85">
        <f t="shared" si="115"/>
        <v>6.2563278561892513E-3</v>
      </c>
      <c r="CS85">
        <f t="shared" si="115"/>
        <v>290.58636309305831</v>
      </c>
      <c r="CT85">
        <f t="shared" si="115"/>
        <v>291.63142522176111</v>
      </c>
      <c r="CU85">
        <f t="shared" si="115"/>
        <v>239.91883448114604</v>
      </c>
      <c r="CV85">
        <f t="shared" si="115"/>
        <v>-0.22268961160780237</v>
      </c>
      <c r="CW85">
        <f t="shared" si="115"/>
        <v>1.998993277500055</v>
      </c>
      <c r="CX85">
        <f t="shared" si="115"/>
        <v>28.449171164587177</v>
      </c>
      <c r="CY85">
        <f t="shared" si="115"/>
        <v>17.828408466731542</v>
      </c>
      <c r="CZ85">
        <f t="shared" si="115"/>
        <v>17.958894157409667</v>
      </c>
      <c r="DA85">
        <f t="shared" si="115"/>
        <v>2.0659296428773772</v>
      </c>
      <c r="DB85">
        <f t="shared" si="115"/>
        <v>0.34406373507169091</v>
      </c>
      <c r="DC85">
        <f t="shared" si="115"/>
        <v>0.74627246980334605</v>
      </c>
      <c r="DD85">
        <f t="shared" si="115"/>
        <v>1.319657173074031</v>
      </c>
      <c r="DE85">
        <f t="shared" si="115"/>
        <v>0.21777704975317852</v>
      </c>
      <c r="DF85">
        <f t="shared" si="115"/>
        <v>20.536337968691203</v>
      </c>
      <c r="DG85">
        <f t="shared" si="115"/>
        <v>0.75886346296968887</v>
      </c>
      <c r="DH85">
        <f t="shared" si="115"/>
        <v>41.672365158235429</v>
      </c>
      <c r="DI85">
        <f t="shared" si="115"/>
        <v>378.92742784130331</v>
      </c>
      <c r="DJ85">
        <f t="shared" si="115"/>
        <v>1.9912092316579859E-2</v>
      </c>
    </row>
    <row r="86" spans="1:114" x14ac:dyDescent="0.25">
      <c r="A86" s="1" t="s">
        <v>9</v>
      </c>
      <c r="B86" s="1" t="s">
        <v>115</v>
      </c>
    </row>
    <row r="87" spans="1:114" x14ac:dyDescent="0.25">
      <c r="A87" s="1" t="s">
        <v>9</v>
      </c>
      <c r="B87" s="1" t="s">
        <v>116</v>
      </c>
    </row>
    <row r="88" spans="1:114" x14ac:dyDescent="0.25">
      <c r="A88" s="1">
        <v>61</v>
      </c>
      <c r="B88" s="1" t="s">
        <v>117</v>
      </c>
      <c r="C88" s="1">
        <v>2209.9999996423721</v>
      </c>
      <c r="D88" s="1">
        <v>0</v>
      </c>
      <c r="E88">
        <f t="shared" ref="E88:E102" si="116">(R88-S88*(1000-T88)/(1000-U88))*AK88</f>
        <v>18.054033939902713</v>
      </c>
      <c r="F88">
        <f t="shared" ref="F88:F102" si="117">IF(AV88&lt;&gt;0,1/(1/AV88-1/N88),0)</f>
        <v>0.3669349111141974</v>
      </c>
      <c r="G88">
        <f t="shared" ref="G88:G102" si="118">((AY88-AL88/2)*S88-E88)/(AY88+AL88/2)</f>
        <v>290.08512664680404</v>
      </c>
      <c r="H88">
        <f t="shared" ref="H88:H102" si="119">AL88*1000</f>
        <v>6.3634324464601582</v>
      </c>
      <c r="I88">
        <f t="shared" ref="I88:I102" si="120">(AQ88-AW88)</f>
        <v>1.3013231704401371</v>
      </c>
      <c r="J88">
        <f t="shared" ref="J88:J102" si="121">(P88+AP88*D88)</f>
        <v>19.505519866943359</v>
      </c>
      <c r="K88" s="1">
        <v>3.5063186239999999</v>
      </c>
      <c r="L88">
        <f t="shared" ref="L88:L102" si="122">(K88*AE88+AF88)</f>
        <v>1.9675257728005802</v>
      </c>
      <c r="M88" s="1">
        <v>1</v>
      </c>
      <c r="N88">
        <f t="shared" ref="N88:N102" si="123">L88*(M88+1)*(M88+1)/(M88*M88+1)</f>
        <v>3.9350515456011603</v>
      </c>
      <c r="O88" s="1">
        <v>22.619411468505859</v>
      </c>
      <c r="P88" s="1">
        <v>19.505519866943359</v>
      </c>
      <c r="Q88" s="1">
        <v>24.094470977783203</v>
      </c>
      <c r="R88" s="1">
        <v>399.59115600585937</v>
      </c>
      <c r="S88" s="1">
        <v>385.21124267578125</v>
      </c>
      <c r="T88" s="1">
        <v>9.4671258926391602</v>
      </c>
      <c r="U88" s="1">
        <v>13.867774963378906</v>
      </c>
      <c r="V88" s="1">
        <v>24.141101837158203</v>
      </c>
      <c r="W88" s="1">
        <v>35.362724304199219</v>
      </c>
      <c r="X88" s="1">
        <v>499.98989868164062</v>
      </c>
      <c r="Y88" s="1">
        <v>1500.065185546875</v>
      </c>
      <c r="Z88" s="1">
        <v>202.75294494628906</v>
      </c>
      <c r="AA88" s="1">
        <v>70.262977600097656</v>
      </c>
      <c r="AB88" s="1">
        <v>-2.9265999794006348</v>
      </c>
      <c r="AC88" s="1">
        <v>0.12229292094707489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ref="AK88:AK102" si="124">X88*0.000001/(K88*0.0001)</f>
        <v>1.4259682370544331</v>
      </c>
      <c r="AL88">
        <f t="shared" ref="AL88:AL102" si="125">(U88-T88)/(1000-U88)*AK88</f>
        <v>6.3634324464601584E-3</v>
      </c>
      <c r="AM88">
        <f t="shared" ref="AM88:AM102" si="126">(P88+273.15)</f>
        <v>292.65551986694334</v>
      </c>
      <c r="AN88">
        <f t="shared" ref="AN88:AN102" si="127">(O88+273.15)</f>
        <v>295.76941146850584</v>
      </c>
      <c r="AO88">
        <f t="shared" ref="AO88:AO102" si="128">(Y88*AG88+Z88*AH88)*AI88</f>
        <v>240.01042432284885</v>
      </c>
      <c r="AP88">
        <f t="shared" ref="AP88:AP102" si="129">((AO88+0.00000010773*(AN88^4-AM88^4))-AL88*44100)/(L88*51.4+0.00000043092*AM88^3)</f>
        <v>-5.7561523155826973E-2</v>
      </c>
      <c r="AQ88">
        <f t="shared" ref="AQ88:AQ102" si="130">0.61365*EXP(17.502*J88/(240.97+J88))</f>
        <v>2.2757143320552244</v>
      </c>
      <c r="AR88">
        <f t="shared" ref="AR88:AR102" si="131">AQ88*1000/AA88</f>
        <v>32.388526785862567</v>
      </c>
      <c r="AS88">
        <f t="shared" ref="AS88:AS102" si="132">(AR88-U88)</f>
        <v>18.52075182248366</v>
      </c>
      <c r="AT88">
        <f t="shared" ref="AT88:AT102" si="133">IF(D88,P88,(O88+P88)/2)</f>
        <v>21.062465667724609</v>
      </c>
      <c r="AU88">
        <f t="shared" ref="AU88:AU102" si="134">0.61365*EXP(17.502*AT88/(240.97+AT88))</f>
        <v>2.5055292509121241</v>
      </c>
      <c r="AV88">
        <f t="shared" ref="AV88:AV102" si="135">IF(AS88&lt;&gt;0,(1000-(AR88+U88)/2)/AS88*AL88,0)</f>
        <v>0.33563745577604537</v>
      </c>
      <c r="AW88">
        <f t="shared" ref="AW88:AW102" si="136">U88*AA88/1000</f>
        <v>0.97439116161508721</v>
      </c>
      <c r="AX88">
        <f t="shared" ref="AX88:AX102" si="137">(AU88-AW88)</f>
        <v>1.5311380892970368</v>
      </c>
      <c r="AY88">
        <f t="shared" ref="AY88:AY102" si="138">1/(1.6/F88+1.37/N88)</f>
        <v>0.21237738065023742</v>
      </c>
      <c r="AZ88">
        <f t="shared" ref="AZ88:AZ102" si="139">G88*AA88*0.001</f>
        <v>20.382244755705884</v>
      </c>
      <c r="BA88">
        <f t="shared" ref="BA88:BA102" si="140">G88/S88</f>
        <v>0.75305467366890555</v>
      </c>
      <c r="BB88">
        <f t="shared" ref="BB88:BB102" si="141">(1-AL88*AA88/AQ88/F88)*100</f>
        <v>46.455950909232371</v>
      </c>
      <c r="BC88">
        <f t="shared" ref="BC88:BC102" si="142">(S88-E88/(N88/1.35))</f>
        <v>379.01743668965275</v>
      </c>
      <c r="BD88">
        <f t="shared" ref="BD88:BD102" si="143">E88*BB88/100/BC88</f>
        <v>2.212872636549686E-2</v>
      </c>
    </row>
    <row r="89" spans="1:114" x14ac:dyDescent="0.25">
      <c r="A89" s="1">
        <v>62</v>
      </c>
      <c r="B89" s="1" t="s">
        <v>117</v>
      </c>
      <c r="C89" s="1">
        <v>2209.9999996423721</v>
      </c>
      <c r="D89" s="1">
        <v>0</v>
      </c>
      <c r="E89">
        <f t="shared" si="116"/>
        <v>18.054033939902713</v>
      </c>
      <c r="F89">
        <f t="shared" si="117"/>
        <v>0.3669349111141974</v>
      </c>
      <c r="G89">
        <f t="shared" si="118"/>
        <v>290.08512664680404</v>
      </c>
      <c r="H89">
        <f t="shared" si="119"/>
        <v>6.3634324464601582</v>
      </c>
      <c r="I89">
        <f t="shared" si="120"/>
        <v>1.3013231704401371</v>
      </c>
      <c r="J89">
        <f t="shared" si="121"/>
        <v>19.505519866943359</v>
      </c>
      <c r="K89" s="1">
        <v>3.5063186239999999</v>
      </c>
      <c r="L89">
        <f t="shared" si="122"/>
        <v>1.9675257728005802</v>
      </c>
      <c r="M89" s="1">
        <v>1</v>
      </c>
      <c r="N89">
        <f t="shared" si="123"/>
        <v>3.9350515456011603</v>
      </c>
      <c r="O89" s="1">
        <v>22.619411468505859</v>
      </c>
      <c r="P89" s="1">
        <v>19.505519866943359</v>
      </c>
      <c r="Q89" s="1">
        <v>24.094470977783203</v>
      </c>
      <c r="R89" s="1">
        <v>399.59115600585937</v>
      </c>
      <c r="S89" s="1">
        <v>385.21124267578125</v>
      </c>
      <c r="T89" s="1">
        <v>9.4671258926391602</v>
      </c>
      <c r="U89" s="1">
        <v>13.867774963378906</v>
      </c>
      <c r="V89" s="1">
        <v>24.141101837158203</v>
      </c>
      <c r="W89" s="1">
        <v>35.362724304199219</v>
      </c>
      <c r="X89" s="1">
        <v>499.98989868164062</v>
      </c>
      <c r="Y89" s="1">
        <v>1500.065185546875</v>
      </c>
      <c r="Z89" s="1">
        <v>202.75294494628906</v>
      </c>
      <c r="AA89" s="1">
        <v>70.262977600097656</v>
      </c>
      <c r="AB89" s="1">
        <v>-2.9265999794006348</v>
      </c>
      <c r="AC89" s="1">
        <v>0.12229292094707489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1.4259682370544331</v>
      </c>
      <c r="AL89">
        <f t="shared" si="125"/>
        <v>6.3634324464601584E-3</v>
      </c>
      <c r="AM89">
        <f t="shared" si="126"/>
        <v>292.65551986694334</v>
      </c>
      <c r="AN89">
        <f t="shared" si="127"/>
        <v>295.76941146850584</v>
      </c>
      <c r="AO89">
        <f t="shared" si="128"/>
        <v>240.01042432284885</v>
      </c>
      <c r="AP89">
        <f t="shared" si="129"/>
        <v>-5.7561523155826973E-2</v>
      </c>
      <c r="AQ89">
        <f t="shared" si="130"/>
        <v>2.2757143320552244</v>
      </c>
      <c r="AR89">
        <f t="shared" si="131"/>
        <v>32.388526785862567</v>
      </c>
      <c r="AS89">
        <f t="shared" si="132"/>
        <v>18.52075182248366</v>
      </c>
      <c r="AT89">
        <f t="shared" si="133"/>
        <v>21.062465667724609</v>
      </c>
      <c r="AU89">
        <f t="shared" si="134"/>
        <v>2.5055292509121241</v>
      </c>
      <c r="AV89">
        <f t="shared" si="135"/>
        <v>0.33563745577604537</v>
      </c>
      <c r="AW89">
        <f t="shared" si="136"/>
        <v>0.97439116161508721</v>
      </c>
      <c r="AX89">
        <f t="shared" si="137"/>
        <v>1.5311380892970368</v>
      </c>
      <c r="AY89">
        <f t="shared" si="138"/>
        <v>0.21237738065023742</v>
      </c>
      <c r="AZ89">
        <f t="shared" si="139"/>
        <v>20.382244755705884</v>
      </c>
      <c r="BA89">
        <f t="shared" si="140"/>
        <v>0.75305467366890555</v>
      </c>
      <c r="BB89">
        <f t="shared" si="141"/>
        <v>46.455950909232371</v>
      </c>
      <c r="BC89">
        <f t="shared" si="142"/>
        <v>379.01743668965275</v>
      </c>
      <c r="BD89">
        <f t="shared" si="143"/>
        <v>2.212872636549686E-2</v>
      </c>
    </row>
    <row r="90" spans="1:114" x14ac:dyDescent="0.25">
      <c r="A90" s="1">
        <v>63</v>
      </c>
      <c r="B90" s="1" t="s">
        <v>118</v>
      </c>
      <c r="C90" s="1">
        <v>2210.4999996311963</v>
      </c>
      <c r="D90" s="1">
        <v>0</v>
      </c>
      <c r="E90">
        <f t="shared" si="116"/>
        <v>18.079474119258474</v>
      </c>
      <c r="F90">
        <f t="shared" si="117"/>
        <v>0.36717867152065348</v>
      </c>
      <c r="G90">
        <f t="shared" si="118"/>
        <v>290.00342541212768</v>
      </c>
      <c r="H90">
        <f t="shared" si="119"/>
        <v>6.3684210074866359</v>
      </c>
      <c r="I90">
        <f t="shared" si="120"/>
        <v>1.3015541378856976</v>
      </c>
      <c r="J90">
        <f t="shared" si="121"/>
        <v>19.508686065673828</v>
      </c>
      <c r="K90" s="1">
        <v>3.5063186239999999</v>
      </c>
      <c r="L90">
        <f t="shared" si="122"/>
        <v>1.9675257728005802</v>
      </c>
      <c r="M90" s="1">
        <v>1</v>
      </c>
      <c r="N90">
        <f t="shared" si="123"/>
        <v>3.9350515456011603</v>
      </c>
      <c r="O90" s="1">
        <v>22.622451782226563</v>
      </c>
      <c r="P90" s="1">
        <v>19.508686065673828</v>
      </c>
      <c r="Q90" s="1">
        <v>24.093713760375977</v>
      </c>
      <c r="R90" s="1">
        <v>399.59619140625</v>
      </c>
      <c r="S90" s="1">
        <v>385.197265625</v>
      </c>
      <c r="T90" s="1">
        <v>9.4667291641235352</v>
      </c>
      <c r="U90" s="1">
        <v>13.870779991149902</v>
      </c>
      <c r="V90" s="1">
        <v>24.135780334472656</v>
      </c>
      <c r="W90" s="1">
        <v>35.36407470703125</v>
      </c>
      <c r="X90" s="1">
        <v>499.99383544921875</v>
      </c>
      <c r="Y90" s="1">
        <v>1499.9881591796875</v>
      </c>
      <c r="Z90" s="1">
        <v>202.68167114257812</v>
      </c>
      <c r="AA90" s="1">
        <v>70.263397216796875</v>
      </c>
      <c r="AB90" s="1">
        <v>-2.9265999794006348</v>
      </c>
      <c r="AC90" s="1">
        <v>0.12229292094707489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1.4259794646923072</v>
      </c>
      <c r="AL90">
        <f t="shared" si="125"/>
        <v>6.3684210074866363E-3</v>
      </c>
      <c r="AM90">
        <f t="shared" si="126"/>
        <v>292.65868606567381</v>
      </c>
      <c r="AN90">
        <f t="shared" si="127"/>
        <v>295.77245178222654</v>
      </c>
      <c r="AO90">
        <f t="shared" si="128"/>
        <v>239.99810010437432</v>
      </c>
      <c r="AP90">
        <f t="shared" si="129"/>
        <v>-5.9639564999594191E-2</v>
      </c>
      <c r="AQ90">
        <f t="shared" si="130"/>
        <v>2.2761622621106614</v>
      </c>
      <c r="AR90">
        <f t="shared" si="131"/>
        <v>32.394708372662222</v>
      </c>
      <c r="AS90">
        <f t="shared" si="132"/>
        <v>18.52392838151232</v>
      </c>
      <c r="AT90">
        <f t="shared" si="133"/>
        <v>21.065568923950195</v>
      </c>
      <c r="AU90">
        <f t="shared" si="134"/>
        <v>2.5060068833472737</v>
      </c>
      <c r="AV90">
        <f t="shared" si="135"/>
        <v>0.33584139526725332</v>
      </c>
      <c r="AW90">
        <f t="shared" si="136"/>
        <v>0.97460812422496379</v>
      </c>
      <c r="AX90">
        <f t="shared" si="137"/>
        <v>1.5313987591223099</v>
      </c>
      <c r="AY90">
        <f t="shared" si="138"/>
        <v>0.21250802789924822</v>
      </c>
      <c r="AZ90">
        <f t="shared" si="139"/>
        <v>20.376625873964052</v>
      </c>
      <c r="BA90">
        <f t="shared" si="140"/>
        <v>0.75286989626362999</v>
      </c>
      <c r="BB90">
        <f t="shared" si="141"/>
        <v>46.459768405497485</v>
      </c>
      <c r="BC90">
        <f t="shared" si="142"/>
        <v>378.9947318644746</v>
      </c>
      <c r="BD90">
        <f t="shared" si="143"/>
        <v>2.2163056893738039E-2</v>
      </c>
    </row>
    <row r="91" spans="1:114" x14ac:dyDescent="0.25">
      <c r="A91" s="1">
        <v>64</v>
      </c>
      <c r="B91" s="1" t="s">
        <v>118</v>
      </c>
      <c r="C91" s="1">
        <v>2210.9999996200204</v>
      </c>
      <c r="D91" s="1">
        <v>0</v>
      </c>
      <c r="E91">
        <f t="shared" si="116"/>
        <v>18.096844295535419</v>
      </c>
      <c r="F91">
        <f t="shared" si="117"/>
        <v>0.36759670698491742</v>
      </c>
      <c r="G91">
        <f t="shared" si="118"/>
        <v>289.98899537861058</v>
      </c>
      <c r="H91">
        <f t="shared" si="119"/>
        <v>6.37519779151856</v>
      </c>
      <c r="I91">
        <f t="shared" si="120"/>
        <v>1.3015737451431999</v>
      </c>
      <c r="J91">
        <f t="shared" si="121"/>
        <v>19.510919570922852</v>
      </c>
      <c r="K91" s="1">
        <v>3.5063186239999999</v>
      </c>
      <c r="L91">
        <f t="shared" si="122"/>
        <v>1.9675257728005802</v>
      </c>
      <c r="M91" s="1">
        <v>1</v>
      </c>
      <c r="N91">
        <f t="shared" si="123"/>
        <v>3.9350515456011603</v>
      </c>
      <c r="O91" s="1">
        <v>22.625280380249023</v>
      </c>
      <c r="P91" s="1">
        <v>19.510919570922852</v>
      </c>
      <c r="Q91" s="1">
        <v>24.093454360961914</v>
      </c>
      <c r="R91" s="1">
        <v>399.58758544921875</v>
      </c>
      <c r="S91" s="1">
        <v>385.1744384765625</v>
      </c>
      <c r="T91" s="1">
        <v>9.4662303924560547</v>
      </c>
      <c r="U91" s="1">
        <v>13.875043869018555</v>
      </c>
      <c r="V91" s="1">
        <v>24.130285263061523</v>
      </c>
      <c r="W91" s="1">
        <v>35.368755340576172</v>
      </c>
      <c r="X91" s="1">
        <v>499.9830322265625</v>
      </c>
      <c r="Y91" s="1">
        <v>1500.0369873046875</v>
      </c>
      <c r="Z91" s="1">
        <v>202.73529052734375</v>
      </c>
      <c r="AA91" s="1">
        <v>70.263168334960938</v>
      </c>
      <c r="AB91" s="1">
        <v>-2.9265999794006348</v>
      </c>
      <c r="AC91" s="1">
        <v>0.12229292094707489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1.4259486539651181</v>
      </c>
      <c r="AL91">
        <f t="shared" si="125"/>
        <v>6.3751977915185599E-3</v>
      </c>
      <c r="AM91">
        <f t="shared" si="126"/>
        <v>292.66091957092283</v>
      </c>
      <c r="AN91">
        <f t="shared" si="127"/>
        <v>295.775280380249</v>
      </c>
      <c r="AO91">
        <f t="shared" si="128"/>
        <v>240.00591260419969</v>
      </c>
      <c r="AP91">
        <f t="shared" si="129"/>
        <v>-6.2173371513676232E-2</v>
      </c>
      <c r="AQ91">
        <f t="shared" si="130"/>
        <v>2.2764782881670182</v>
      </c>
      <c r="AR91">
        <f t="shared" si="131"/>
        <v>32.399311646672608</v>
      </c>
      <c r="AS91">
        <f t="shared" si="132"/>
        <v>18.524267777654053</v>
      </c>
      <c r="AT91">
        <f t="shared" si="133"/>
        <v>21.068099975585937</v>
      </c>
      <c r="AU91">
        <f t="shared" si="134"/>
        <v>2.5063965049174466</v>
      </c>
      <c r="AV91">
        <f t="shared" si="135"/>
        <v>0.33619108629423283</v>
      </c>
      <c r="AW91">
        <f t="shared" si="136"/>
        <v>0.97490454302381846</v>
      </c>
      <c r="AX91">
        <f t="shared" si="137"/>
        <v>1.5314919618936282</v>
      </c>
      <c r="AY91">
        <f t="shared" si="138"/>
        <v>0.21273205074973184</v>
      </c>
      <c r="AZ91">
        <f t="shared" si="139"/>
        <v>20.375545597573524</v>
      </c>
      <c r="BA91">
        <f t="shared" si="140"/>
        <v>0.75287705104620051</v>
      </c>
      <c r="BB91">
        <f t="shared" si="141"/>
        <v>46.471352800805278</v>
      </c>
      <c r="BC91">
        <f t="shared" si="142"/>
        <v>378.96594552142369</v>
      </c>
      <c r="BD91">
        <f t="shared" si="143"/>
        <v>2.2191567495120069E-2</v>
      </c>
    </row>
    <row r="92" spans="1:114" x14ac:dyDescent="0.25">
      <c r="A92" s="1">
        <v>65</v>
      </c>
      <c r="B92" s="1" t="s">
        <v>119</v>
      </c>
      <c r="C92" s="1">
        <v>2211.4999996088445</v>
      </c>
      <c r="D92" s="1">
        <v>0</v>
      </c>
      <c r="E92">
        <f t="shared" si="116"/>
        <v>18.096121663784853</v>
      </c>
      <c r="F92">
        <f t="shared" si="117"/>
        <v>0.36751689766799228</v>
      </c>
      <c r="G92">
        <f t="shared" si="118"/>
        <v>289.96148024882757</v>
      </c>
      <c r="H92">
        <f t="shared" si="119"/>
        <v>6.3772504548488218</v>
      </c>
      <c r="I92">
        <f t="shared" si="120"/>
        <v>1.302244735074285</v>
      </c>
      <c r="J92">
        <f t="shared" si="121"/>
        <v>19.51679801940918</v>
      </c>
      <c r="K92" s="1">
        <v>3.5063186239999999</v>
      </c>
      <c r="L92">
        <f t="shared" si="122"/>
        <v>1.9675257728005802</v>
      </c>
      <c r="M92" s="1">
        <v>1</v>
      </c>
      <c r="N92">
        <f t="shared" si="123"/>
        <v>3.9350515456011603</v>
      </c>
      <c r="O92" s="1">
        <v>22.628211975097656</v>
      </c>
      <c r="P92" s="1">
        <v>19.51679801940918</v>
      </c>
      <c r="Q92" s="1">
        <v>24.09332275390625</v>
      </c>
      <c r="R92" s="1">
        <v>399.57919311523437</v>
      </c>
      <c r="S92" s="1">
        <v>385.16537475585938</v>
      </c>
      <c r="T92" s="1">
        <v>9.4668798446655273</v>
      </c>
      <c r="U92" s="1">
        <v>13.87730598449707</v>
      </c>
      <c r="V92" s="1">
        <v>24.127695083618164</v>
      </c>
      <c r="W92" s="1">
        <v>35.368297576904297</v>
      </c>
      <c r="X92" s="1">
        <v>499.95999145507812</v>
      </c>
      <c r="Y92" s="1">
        <v>1500.03662109375</v>
      </c>
      <c r="Z92" s="1">
        <v>202.68125915527344</v>
      </c>
      <c r="AA92" s="1">
        <v>70.263313293457031</v>
      </c>
      <c r="AB92" s="1">
        <v>-2.9265999794006348</v>
      </c>
      <c r="AC92" s="1">
        <v>0.12229292094707489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1.4258829418209715</v>
      </c>
      <c r="AL92">
        <f t="shared" si="125"/>
        <v>6.3772504548488219E-3</v>
      </c>
      <c r="AM92">
        <f t="shared" si="126"/>
        <v>292.66679801940916</v>
      </c>
      <c r="AN92">
        <f t="shared" si="127"/>
        <v>295.77821197509763</v>
      </c>
      <c r="AO92">
        <f t="shared" si="128"/>
        <v>240.005854010451</v>
      </c>
      <c r="AP92">
        <f t="shared" si="129"/>
        <v>-6.3257511675729197E-2</v>
      </c>
      <c r="AQ92">
        <f t="shared" si="130"/>
        <v>2.2773102331321686</v>
      </c>
      <c r="AR92">
        <f t="shared" si="131"/>
        <v>32.411085193505009</v>
      </c>
      <c r="AS92">
        <f t="shared" si="132"/>
        <v>18.533779209007939</v>
      </c>
      <c r="AT92">
        <f t="shared" si="133"/>
        <v>21.072504997253418</v>
      </c>
      <c r="AU92">
        <f t="shared" si="134"/>
        <v>2.5070747256330987</v>
      </c>
      <c r="AV92">
        <f t="shared" si="135"/>
        <v>0.33612433021614757</v>
      </c>
      <c r="AW92">
        <f t="shared" si="136"/>
        <v>0.97506549805788378</v>
      </c>
      <c r="AX92">
        <f t="shared" si="137"/>
        <v>1.5320092275752151</v>
      </c>
      <c r="AY92">
        <f t="shared" si="138"/>
        <v>0.21268928430095793</v>
      </c>
      <c r="AZ92">
        <f t="shared" si="139"/>
        <v>20.373654329757922</v>
      </c>
      <c r="BA92">
        <f t="shared" si="140"/>
        <v>0.75282333058266815</v>
      </c>
      <c r="BB92">
        <f t="shared" si="141"/>
        <v>46.461945039486316</v>
      </c>
      <c r="BC92">
        <f t="shared" si="142"/>
        <v>378.95712971433795</v>
      </c>
      <c r="BD92">
        <f t="shared" si="143"/>
        <v>2.2186705150643811E-2</v>
      </c>
    </row>
    <row r="93" spans="1:114" x14ac:dyDescent="0.25">
      <c r="A93" s="1">
        <v>66</v>
      </c>
      <c r="B93" s="1" t="s">
        <v>119</v>
      </c>
      <c r="C93" s="1">
        <v>2211.9999995976686</v>
      </c>
      <c r="D93" s="1">
        <v>0</v>
      </c>
      <c r="E93">
        <f t="shared" si="116"/>
        <v>18.231242207658905</v>
      </c>
      <c r="F93">
        <f t="shared" si="117"/>
        <v>0.36739109323143138</v>
      </c>
      <c r="G93">
        <f t="shared" si="118"/>
        <v>289.24247043292115</v>
      </c>
      <c r="H93">
        <f t="shared" si="119"/>
        <v>6.3801643052745112</v>
      </c>
      <c r="I93">
        <f t="shared" si="120"/>
        <v>1.3032215159440015</v>
      </c>
      <c r="J93">
        <f t="shared" si="121"/>
        <v>19.523923873901367</v>
      </c>
      <c r="K93" s="1">
        <v>3.5063186239999999</v>
      </c>
      <c r="L93">
        <f t="shared" si="122"/>
        <v>1.9675257728005802</v>
      </c>
      <c r="M93" s="1">
        <v>1</v>
      </c>
      <c r="N93">
        <f t="shared" si="123"/>
        <v>3.9350515456011603</v>
      </c>
      <c r="O93" s="1">
        <v>22.631259918212891</v>
      </c>
      <c r="P93" s="1">
        <v>19.523923873901367</v>
      </c>
      <c r="Q93" s="1">
        <v>24.093856811523438</v>
      </c>
      <c r="R93" s="1">
        <v>399.6131591796875</v>
      </c>
      <c r="S93" s="1">
        <v>385.10498046875</v>
      </c>
      <c r="T93" s="1">
        <v>9.4657735824584961</v>
      </c>
      <c r="U93" s="1">
        <v>13.877932548522949</v>
      </c>
      <c r="V93" s="1">
        <v>24.120119094848633</v>
      </c>
      <c r="W93" s="1">
        <v>35.362918853759766</v>
      </c>
      <c r="X93" s="1">
        <v>499.99166870117187</v>
      </c>
      <c r="Y93" s="1">
        <v>1500.1505126953125</v>
      </c>
      <c r="Z93" s="1">
        <v>202.91827392578125</v>
      </c>
      <c r="AA93" s="1">
        <v>70.262451171875</v>
      </c>
      <c r="AB93" s="1">
        <v>-2.9265999794006348</v>
      </c>
      <c r="AC93" s="1">
        <v>0.12229292094707489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1.4259732851396789</v>
      </c>
      <c r="AL93">
        <f t="shared" si="125"/>
        <v>6.3801643052745112E-3</v>
      </c>
      <c r="AM93">
        <f t="shared" si="126"/>
        <v>292.67392387390134</v>
      </c>
      <c r="AN93">
        <f t="shared" si="127"/>
        <v>295.78125991821287</v>
      </c>
      <c r="AO93">
        <f t="shared" si="128"/>
        <v>240.02407666629369</v>
      </c>
      <c r="AP93">
        <f t="shared" si="129"/>
        <v>-6.4626355924722628E-2</v>
      </c>
      <c r="AQ93">
        <f t="shared" si="130"/>
        <v>2.2783190740011698</v>
      </c>
      <c r="AR93">
        <f t="shared" si="131"/>
        <v>32.425841057380403</v>
      </c>
      <c r="AS93">
        <f t="shared" si="132"/>
        <v>18.547908508857454</v>
      </c>
      <c r="AT93">
        <f t="shared" si="133"/>
        <v>21.077591896057129</v>
      </c>
      <c r="AU93">
        <f t="shared" si="134"/>
        <v>2.5078581317592605</v>
      </c>
      <c r="AV93">
        <f t="shared" si="135"/>
        <v>0.33601909673634034</v>
      </c>
      <c r="AW93">
        <f t="shared" si="136"/>
        <v>0.97509755805716847</v>
      </c>
      <c r="AX93">
        <f t="shared" si="137"/>
        <v>1.5327605737020922</v>
      </c>
      <c r="AY93">
        <f t="shared" si="138"/>
        <v>0.21262186821353576</v>
      </c>
      <c r="AZ93">
        <f t="shared" si="139"/>
        <v>20.322884955625621</v>
      </c>
      <c r="BA93">
        <f t="shared" si="140"/>
        <v>0.75107434362665226</v>
      </c>
      <c r="BB93">
        <f t="shared" si="141"/>
        <v>46.443524338156983</v>
      </c>
      <c r="BC93">
        <f t="shared" si="142"/>
        <v>378.85037955815898</v>
      </c>
      <c r="BD93">
        <f t="shared" si="143"/>
        <v>2.2349803164345441E-2</v>
      </c>
    </row>
    <row r="94" spans="1:114" x14ac:dyDescent="0.25">
      <c r="A94" s="1">
        <v>67</v>
      </c>
      <c r="B94" s="1" t="s">
        <v>120</v>
      </c>
      <c r="C94" s="1">
        <v>2212.4999995864928</v>
      </c>
      <c r="D94" s="1">
        <v>0</v>
      </c>
      <c r="E94">
        <f t="shared" si="116"/>
        <v>18.086737068718733</v>
      </c>
      <c r="F94">
        <f t="shared" si="117"/>
        <v>0.36709418824960988</v>
      </c>
      <c r="G94">
        <f t="shared" si="118"/>
        <v>289.92583549401786</v>
      </c>
      <c r="H94">
        <f t="shared" si="119"/>
        <v>6.3790305074243898</v>
      </c>
      <c r="I94">
        <f t="shared" si="120"/>
        <v>1.3039506025105447</v>
      </c>
      <c r="J94">
        <f t="shared" si="121"/>
        <v>19.529298782348633</v>
      </c>
      <c r="K94" s="1">
        <v>3.5063186239999999</v>
      </c>
      <c r="L94">
        <f t="shared" si="122"/>
        <v>1.9675257728005802</v>
      </c>
      <c r="M94" s="1">
        <v>1</v>
      </c>
      <c r="N94">
        <f t="shared" si="123"/>
        <v>3.9350515456011603</v>
      </c>
      <c r="O94" s="1">
        <v>22.634330749511719</v>
      </c>
      <c r="P94" s="1">
        <v>19.529298782348633</v>
      </c>
      <c r="Q94" s="1">
        <v>24.094379425048828</v>
      </c>
      <c r="R94" s="1">
        <v>399.59609985351562</v>
      </c>
      <c r="S94" s="1">
        <v>385.18972778320312</v>
      </c>
      <c r="T94" s="1">
        <v>9.467137336730957</v>
      </c>
      <c r="U94" s="1">
        <v>13.878344535827637</v>
      </c>
      <c r="V94" s="1">
        <v>24.119174957275391</v>
      </c>
      <c r="W94" s="1">
        <v>35.357490539550781</v>
      </c>
      <c r="X94" s="1">
        <v>500.01046752929687</v>
      </c>
      <c r="Y94" s="1">
        <v>1500.145751953125</v>
      </c>
      <c r="Z94" s="1">
        <v>203.02900695800781</v>
      </c>
      <c r="AA94" s="1">
        <v>70.262680053710938</v>
      </c>
      <c r="AB94" s="1">
        <v>-2.9265999794006348</v>
      </c>
      <c r="AC94" s="1">
        <v>0.12229292094707489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1.426026899286426</v>
      </c>
      <c r="AL94">
        <f t="shared" si="125"/>
        <v>6.3790305074243898E-3</v>
      </c>
      <c r="AM94">
        <f t="shared" si="126"/>
        <v>292.67929878234861</v>
      </c>
      <c r="AN94">
        <f t="shared" si="127"/>
        <v>295.7843307495117</v>
      </c>
      <c r="AO94">
        <f t="shared" si="128"/>
        <v>240.02331494756072</v>
      </c>
      <c r="AP94">
        <f t="shared" si="129"/>
        <v>-6.4398965177913575E-2</v>
      </c>
      <c r="AQ94">
        <f t="shared" si="130"/>
        <v>2.2790802843065694</v>
      </c>
      <c r="AR94">
        <f t="shared" si="131"/>
        <v>32.436569208068505</v>
      </c>
      <c r="AS94">
        <f t="shared" si="132"/>
        <v>18.558224672240868</v>
      </c>
      <c r="AT94">
        <f t="shared" si="133"/>
        <v>21.081814765930176</v>
      </c>
      <c r="AU94">
        <f t="shared" si="134"/>
        <v>2.5085086362445175</v>
      </c>
      <c r="AV94">
        <f t="shared" si="135"/>
        <v>0.3357707158748095</v>
      </c>
      <c r="AW94">
        <f t="shared" si="136"/>
        <v>0.97512968179602466</v>
      </c>
      <c r="AX94">
        <f t="shared" si="137"/>
        <v>1.5333789544484928</v>
      </c>
      <c r="AY94">
        <f t="shared" si="138"/>
        <v>0.21246274920584635</v>
      </c>
      <c r="AZ94">
        <f t="shared" si="139"/>
        <v>20.370966218621007</v>
      </c>
      <c r="BA94">
        <f t="shared" si="140"/>
        <v>0.75268319631098057</v>
      </c>
      <c r="BB94">
        <f t="shared" si="141"/>
        <v>46.42745759510629</v>
      </c>
      <c r="BC94">
        <f t="shared" si="142"/>
        <v>378.98470231916184</v>
      </c>
      <c r="BD94">
        <f t="shared" si="143"/>
        <v>2.2157127006794199E-2</v>
      </c>
    </row>
    <row r="95" spans="1:114" x14ac:dyDescent="0.25">
      <c r="A95" s="1">
        <v>68</v>
      </c>
      <c r="B95" s="1" t="s">
        <v>120</v>
      </c>
      <c r="C95" s="1">
        <v>2212.9999995753169</v>
      </c>
      <c r="D95" s="1">
        <v>0</v>
      </c>
      <c r="E95">
        <f t="shared" si="116"/>
        <v>18.056836782541989</v>
      </c>
      <c r="F95">
        <f t="shared" si="117"/>
        <v>0.36735504711618416</v>
      </c>
      <c r="G95">
        <f t="shared" si="118"/>
        <v>290.14172782258339</v>
      </c>
      <c r="H95">
        <f t="shared" si="119"/>
        <v>6.3853660141477837</v>
      </c>
      <c r="I95">
        <f t="shared" si="120"/>
        <v>1.3043952955776041</v>
      </c>
      <c r="J95">
        <f t="shared" si="121"/>
        <v>19.534631729125977</v>
      </c>
      <c r="K95" s="1">
        <v>3.5063186239999999</v>
      </c>
      <c r="L95">
        <f t="shared" si="122"/>
        <v>1.9675257728005802</v>
      </c>
      <c r="M95" s="1">
        <v>1</v>
      </c>
      <c r="N95">
        <f t="shared" si="123"/>
        <v>3.9350515456011603</v>
      </c>
      <c r="O95" s="1">
        <v>22.636777877807617</v>
      </c>
      <c r="P95" s="1">
        <v>19.534631729125977</v>
      </c>
      <c r="Q95" s="1">
        <v>24.09466552734375</v>
      </c>
      <c r="R95" s="1">
        <v>399.60357666015625</v>
      </c>
      <c r="S95" s="1">
        <v>385.21603393554687</v>
      </c>
      <c r="T95" s="1">
        <v>9.4670257568359375</v>
      </c>
      <c r="U95" s="1">
        <v>13.882689476013184</v>
      </c>
      <c r="V95" s="1">
        <v>24.115447998046875</v>
      </c>
      <c r="W95" s="1">
        <v>35.363510131835938</v>
      </c>
      <c r="X95" s="1">
        <v>499.99972534179687</v>
      </c>
      <c r="Y95" s="1">
        <v>1500.1143798828125</v>
      </c>
      <c r="Z95" s="1">
        <v>203.04328918457031</v>
      </c>
      <c r="AA95" s="1">
        <v>70.263076782226563</v>
      </c>
      <c r="AB95" s="1">
        <v>-2.9265999794006348</v>
      </c>
      <c r="AC95" s="1">
        <v>0.12229292094707489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1.425996262631142</v>
      </c>
      <c r="AL95">
        <f t="shared" si="125"/>
        <v>6.3853660141477836E-3</v>
      </c>
      <c r="AM95">
        <f t="shared" si="126"/>
        <v>292.68463172912595</v>
      </c>
      <c r="AN95">
        <f t="shared" si="127"/>
        <v>295.78677787780759</v>
      </c>
      <c r="AO95">
        <f t="shared" si="128"/>
        <v>240.01829541642292</v>
      </c>
      <c r="AP95">
        <f t="shared" si="129"/>
        <v>-6.721046625352213E-2</v>
      </c>
      <c r="AQ95">
        <f t="shared" si="130"/>
        <v>2.2798357721745273</v>
      </c>
      <c r="AR95">
        <f t="shared" si="131"/>
        <v>32.447138334699638</v>
      </c>
      <c r="AS95">
        <f t="shared" si="132"/>
        <v>18.564448858686454</v>
      </c>
      <c r="AT95">
        <f t="shared" si="133"/>
        <v>21.085704803466797</v>
      </c>
      <c r="AU95">
        <f t="shared" si="134"/>
        <v>2.5091080009124238</v>
      </c>
      <c r="AV95">
        <f t="shared" si="135"/>
        <v>0.33598894358004644</v>
      </c>
      <c r="AW95">
        <f t="shared" si="136"/>
        <v>0.97544047659692301</v>
      </c>
      <c r="AX95">
        <f t="shared" si="137"/>
        <v>1.5336675243155007</v>
      </c>
      <c r="AY95">
        <f t="shared" si="138"/>
        <v>0.21260255118965918</v>
      </c>
      <c r="AZ95">
        <f t="shared" si="139"/>
        <v>20.38625049972606</v>
      </c>
      <c r="BA95">
        <f t="shared" si="140"/>
        <v>0.75319224087938397</v>
      </c>
      <c r="BB95">
        <f t="shared" si="141"/>
        <v>46.429785537202292</v>
      </c>
      <c r="BC95">
        <f t="shared" si="142"/>
        <v>379.02126637686484</v>
      </c>
      <c r="BD95">
        <f t="shared" si="143"/>
        <v>2.2119472801826513E-2</v>
      </c>
    </row>
    <row r="96" spans="1:114" x14ac:dyDescent="0.25">
      <c r="A96" s="1">
        <v>69</v>
      </c>
      <c r="B96" s="1" t="s">
        <v>121</v>
      </c>
      <c r="C96" s="1">
        <v>2213.499999564141</v>
      </c>
      <c r="D96" s="1">
        <v>0</v>
      </c>
      <c r="E96">
        <f t="shared" si="116"/>
        <v>18.109400324291418</v>
      </c>
      <c r="F96">
        <f t="shared" si="117"/>
        <v>0.36724571081101032</v>
      </c>
      <c r="G96">
        <f t="shared" si="118"/>
        <v>289.85488068076103</v>
      </c>
      <c r="H96">
        <f t="shared" si="119"/>
        <v>6.3876716093579056</v>
      </c>
      <c r="I96">
        <f t="shared" si="120"/>
        <v>1.3052095087993871</v>
      </c>
      <c r="J96">
        <f t="shared" si="121"/>
        <v>19.541666030883789</v>
      </c>
      <c r="K96" s="1">
        <v>3.5063186239999999</v>
      </c>
      <c r="L96">
        <f t="shared" si="122"/>
        <v>1.9675257728005802</v>
      </c>
      <c r="M96" s="1">
        <v>1</v>
      </c>
      <c r="N96">
        <f t="shared" si="123"/>
        <v>3.9350515456011603</v>
      </c>
      <c r="O96" s="1">
        <v>22.639686584472656</v>
      </c>
      <c r="P96" s="1">
        <v>19.541666030883789</v>
      </c>
      <c r="Q96" s="1">
        <v>24.093881607055664</v>
      </c>
      <c r="R96" s="1">
        <v>399.6258544921875</v>
      </c>
      <c r="S96" s="1">
        <v>385.20184326171875</v>
      </c>
      <c r="T96" s="1">
        <v>9.4683427810668945</v>
      </c>
      <c r="U96" s="1">
        <v>13.885297775268555</v>
      </c>
      <c r="V96" s="1">
        <v>24.114528656005859</v>
      </c>
      <c r="W96" s="1">
        <v>35.363887786865234</v>
      </c>
      <c r="X96" s="1">
        <v>500.03271484375</v>
      </c>
      <c r="Y96" s="1">
        <v>1500.084716796875</v>
      </c>
      <c r="Z96" s="1">
        <v>203.02772521972656</v>
      </c>
      <c r="AA96" s="1">
        <v>70.263031005859375</v>
      </c>
      <c r="AB96" s="1">
        <v>-2.9265999794006348</v>
      </c>
      <c r="AC96" s="1">
        <v>0.12229292094707489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1.4260903484958074</v>
      </c>
      <c r="AL96">
        <f t="shared" si="125"/>
        <v>6.3876716093579054E-3</v>
      </c>
      <c r="AM96">
        <f t="shared" si="126"/>
        <v>292.69166603088377</v>
      </c>
      <c r="AN96">
        <f t="shared" si="127"/>
        <v>295.78968658447263</v>
      </c>
      <c r="AO96">
        <f t="shared" si="128"/>
        <v>240.013549322779</v>
      </c>
      <c r="AP96">
        <f t="shared" si="129"/>
        <v>-6.854995608701038E-2</v>
      </c>
      <c r="AQ96">
        <f t="shared" si="130"/>
        <v>2.2808326169086719</v>
      </c>
      <c r="AR96">
        <f t="shared" si="131"/>
        <v>32.461346802964826</v>
      </c>
      <c r="AS96">
        <f t="shared" si="132"/>
        <v>18.576049027696271</v>
      </c>
      <c r="AT96">
        <f t="shared" si="133"/>
        <v>21.090676307678223</v>
      </c>
      <c r="AU96">
        <f t="shared" si="134"/>
        <v>2.5098741770950102</v>
      </c>
      <c r="AV96">
        <f t="shared" si="135"/>
        <v>0.3358974789081417</v>
      </c>
      <c r="AW96">
        <f t="shared" si="136"/>
        <v>0.97562310810928465</v>
      </c>
      <c r="AX96">
        <f t="shared" si="137"/>
        <v>1.5342510689857254</v>
      </c>
      <c r="AY96">
        <f t="shared" si="138"/>
        <v>0.21254395641813029</v>
      </c>
      <c r="AZ96">
        <f t="shared" si="139"/>
        <v>20.36608246847198</v>
      </c>
      <c r="BA96">
        <f t="shared" si="140"/>
        <v>0.75247532105869008</v>
      </c>
      <c r="BB96">
        <f t="shared" si="141"/>
        <v>46.417951367191826</v>
      </c>
      <c r="BC96">
        <f t="shared" si="142"/>
        <v>378.9890427038398</v>
      </c>
      <c r="BD96">
        <f t="shared" si="143"/>
        <v>2.2180094114194564E-2</v>
      </c>
    </row>
    <row r="97" spans="1:114" x14ac:dyDescent="0.25">
      <c r="A97" s="1">
        <v>70</v>
      </c>
      <c r="B97" s="1" t="s">
        <v>121</v>
      </c>
      <c r="C97" s="1">
        <v>2213.9999995529652</v>
      </c>
      <c r="D97" s="1">
        <v>0</v>
      </c>
      <c r="E97">
        <f t="shared" si="116"/>
        <v>18.090208570034008</v>
      </c>
      <c r="F97">
        <f t="shared" si="117"/>
        <v>0.3667774189188357</v>
      </c>
      <c r="G97">
        <f t="shared" si="118"/>
        <v>289.83703943608782</v>
      </c>
      <c r="H97">
        <f t="shared" si="119"/>
        <v>6.3848494100914772</v>
      </c>
      <c r="I97">
        <f t="shared" si="120"/>
        <v>1.3061420510255459</v>
      </c>
      <c r="J97">
        <f t="shared" si="121"/>
        <v>19.54768180847168</v>
      </c>
      <c r="K97" s="1">
        <v>3.5063186239999999</v>
      </c>
      <c r="L97">
        <f t="shared" si="122"/>
        <v>1.9675257728005802</v>
      </c>
      <c r="M97" s="1">
        <v>1</v>
      </c>
      <c r="N97">
        <f t="shared" si="123"/>
        <v>3.9350515456011603</v>
      </c>
      <c r="O97" s="1">
        <v>22.642633438110352</v>
      </c>
      <c r="P97" s="1">
        <v>19.54768180847168</v>
      </c>
      <c r="Q97" s="1">
        <v>24.093416213989258</v>
      </c>
      <c r="R97" s="1">
        <v>399.61083984375</v>
      </c>
      <c r="S97" s="1">
        <v>385.20156860351562</v>
      </c>
      <c r="T97" s="1">
        <v>9.469386100769043</v>
      </c>
      <c r="U97" s="1">
        <v>13.884235382080078</v>
      </c>
      <c r="V97" s="1">
        <v>24.112747192382813</v>
      </c>
      <c r="W97" s="1">
        <v>35.35467529296875</v>
      </c>
      <c r="X97" s="1">
        <v>500.05072021484375</v>
      </c>
      <c r="Y97" s="1">
        <v>1500.184814453125</v>
      </c>
      <c r="Z97" s="1">
        <v>203.04391479492187</v>
      </c>
      <c r="AA97" s="1">
        <v>70.262664794921875</v>
      </c>
      <c r="AB97" s="1">
        <v>-2.9265999794006348</v>
      </c>
      <c r="AC97" s="1">
        <v>0.12229292094707489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1.4261416997077894</v>
      </c>
      <c r="AL97">
        <f t="shared" si="125"/>
        <v>6.384849410091477E-3</v>
      </c>
      <c r="AM97">
        <f t="shared" si="126"/>
        <v>292.69768180847166</v>
      </c>
      <c r="AN97">
        <f t="shared" si="127"/>
        <v>295.79263343811033</v>
      </c>
      <c r="AO97">
        <f t="shared" si="128"/>
        <v>240.02956494742102</v>
      </c>
      <c r="AP97">
        <f t="shared" si="129"/>
        <v>-6.7581723470437519E-2</v>
      </c>
      <c r="AQ97">
        <f t="shared" si="130"/>
        <v>2.2816854276104324</v>
      </c>
      <c r="AR97">
        <f t="shared" si="131"/>
        <v>32.473653458349013</v>
      </c>
      <c r="AS97">
        <f t="shared" si="132"/>
        <v>18.589418076268934</v>
      </c>
      <c r="AT97">
        <f t="shared" si="133"/>
        <v>21.095157623291016</v>
      </c>
      <c r="AU97">
        <f t="shared" si="134"/>
        <v>2.5105649841394637</v>
      </c>
      <c r="AV97">
        <f t="shared" si="135"/>
        <v>0.33550567935450515</v>
      </c>
      <c r="AW97">
        <f t="shared" si="136"/>
        <v>0.97554337658488655</v>
      </c>
      <c r="AX97">
        <f t="shared" si="137"/>
        <v>1.5350216075545773</v>
      </c>
      <c r="AY97">
        <f t="shared" si="138"/>
        <v>0.21229296338951753</v>
      </c>
      <c r="AZ97">
        <f t="shared" si="139"/>
        <v>20.36472274705039</v>
      </c>
      <c r="BA97">
        <f t="shared" si="140"/>
        <v>0.75242954094616987</v>
      </c>
      <c r="BB97">
        <f t="shared" si="141"/>
        <v>46.393566151050301</v>
      </c>
      <c r="BC97">
        <f t="shared" si="142"/>
        <v>378.99535216987169</v>
      </c>
      <c r="BD97">
        <f t="shared" si="143"/>
        <v>2.2144579957909249E-2</v>
      </c>
    </row>
    <row r="98" spans="1:114" x14ac:dyDescent="0.25">
      <c r="A98" s="1">
        <v>71</v>
      </c>
      <c r="B98" s="1" t="s">
        <v>122</v>
      </c>
      <c r="C98" s="1">
        <v>2214.4999995417893</v>
      </c>
      <c r="D98" s="1">
        <v>0</v>
      </c>
      <c r="E98">
        <f t="shared" si="116"/>
        <v>18.011572768556409</v>
      </c>
      <c r="F98">
        <f t="shared" si="117"/>
        <v>0.36625689051492155</v>
      </c>
      <c r="G98">
        <f t="shared" si="118"/>
        <v>290.11088345825408</v>
      </c>
      <c r="H98">
        <f t="shared" si="119"/>
        <v>6.381866837446152</v>
      </c>
      <c r="I98">
        <f t="shared" si="120"/>
        <v>1.3072177829420581</v>
      </c>
      <c r="J98">
        <f t="shared" si="121"/>
        <v>19.555198669433594</v>
      </c>
      <c r="K98" s="1">
        <v>3.5063186239999999</v>
      </c>
      <c r="L98">
        <f t="shared" si="122"/>
        <v>1.9675257728005802</v>
      </c>
      <c r="M98" s="1">
        <v>1</v>
      </c>
      <c r="N98">
        <f t="shared" si="123"/>
        <v>3.9350515456011603</v>
      </c>
      <c r="O98" s="1">
        <v>22.645719528198242</v>
      </c>
      <c r="P98" s="1">
        <v>19.555198669433594</v>
      </c>
      <c r="Q98" s="1">
        <v>24.093595504760742</v>
      </c>
      <c r="R98" s="1">
        <v>399.58319091796875</v>
      </c>
      <c r="S98" s="1">
        <v>385.22982788085937</v>
      </c>
      <c r="T98" s="1">
        <v>9.4713506698608398</v>
      </c>
      <c r="U98" s="1">
        <v>13.884110450744629</v>
      </c>
      <c r="V98" s="1">
        <v>24.113208770751953</v>
      </c>
      <c r="W98" s="1">
        <v>35.347702026367187</v>
      </c>
      <c r="X98" s="1">
        <v>500.05386352539062</v>
      </c>
      <c r="Y98" s="1">
        <v>1500.154541015625</v>
      </c>
      <c r="Z98" s="1">
        <v>203.12115478515625</v>
      </c>
      <c r="AA98" s="1">
        <v>70.262596130371094</v>
      </c>
      <c r="AB98" s="1">
        <v>-2.9265999794006348</v>
      </c>
      <c r="AC98" s="1">
        <v>0.12229292094707489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1.4261506644108981</v>
      </c>
      <c r="AL98">
        <f t="shared" si="125"/>
        <v>6.3818668374461523E-3</v>
      </c>
      <c r="AM98">
        <f t="shared" si="126"/>
        <v>292.70519866943357</v>
      </c>
      <c r="AN98">
        <f t="shared" si="127"/>
        <v>295.79571952819822</v>
      </c>
      <c r="AO98">
        <f t="shared" si="128"/>
        <v>240.02472119752929</v>
      </c>
      <c r="AP98">
        <f t="shared" si="129"/>
        <v>-6.686763965431608E-2</v>
      </c>
      <c r="AQ98">
        <f t="shared" si="130"/>
        <v>2.2827514281721926</v>
      </c>
      <c r="AR98">
        <f t="shared" si="131"/>
        <v>32.488856858300316</v>
      </c>
      <c r="AS98">
        <f t="shared" si="132"/>
        <v>18.604746407555687</v>
      </c>
      <c r="AT98">
        <f t="shared" si="133"/>
        <v>21.100459098815918</v>
      </c>
      <c r="AU98">
        <f t="shared" si="134"/>
        <v>2.5113824360746149</v>
      </c>
      <c r="AV98">
        <f t="shared" si="135"/>
        <v>0.33507007565567698</v>
      </c>
      <c r="AW98">
        <f t="shared" si="136"/>
        <v>0.97553364523013442</v>
      </c>
      <c r="AX98">
        <f t="shared" si="137"/>
        <v>1.5358487908444804</v>
      </c>
      <c r="AY98">
        <f t="shared" si="138"/>
        <v>0.21201391726756741</v>
      </c>
      <c r="AZ98">
        <f t="shared" si="139"/>
        <v>20.383943837452463</v>
      </c>
      <c r="BA98">
        <f t="shared" si="140"/>
        <v>0.75308520384869349</v>
      </c>
      <c r="BB98">
        <f t="shared" si="141"/>
        <v>46.367566441236583</v>
      </c>
      <c r="BC98">
        <f t="shared" si="142"/>
        <v>379.05058906892242</v>
      </c>
      <c r="BD98">
        <f t="shared" si="143"/>
        <v>2.2032752913235858E-2</v>
      </c>
    </row>
    <row r="99" spans="1:114" x14ac:dyDescent="0.25">
      <c r="A99" s="1">
        <v>72</v>
      </c>
      <c r="B99" s="1" t="s">
        <v>122</v>
      </c>
      <c r="C99" s="1">
        <v>2214.9999995306134</v>
      </c>
      <c r="D99" s="1">
        <v>0</v>
      </c>
      <c r="E99">
        <f t="shared" si="116"/>
        <v>18.050234375872343</v>
      </c>
      <c r="F99">
        <f t="shared" si="117"/>
        <v>0.36643466704046385</v>
      </c>
      <c r="G99">
        <f t="shared" si="118"/>
        <v>289.94866671252254</v>
      </c>
      <c r="H99">
        <f t="shared" si="119"/>
        <v>6.3874930492115407</v>
      </c>
      <c r="I99">
        <f t="shared" si="120"/>
        <v>1.3077767957106394</v>
      </c>
      <c r="J99">
        <f t="shared" si="121"/>
        <v>19.560581207275391</v>
      </c>
      <c r="K99" s="1">
        <v>3.5063186239999999</v>
      </c>
      <c r="L99">
        <f t="shared" si="122"/>
        <v>1.9675257728005802</v>
      </c>
      <c r="M99" s="1">
        <v>1</v>
      </c>
      <c r="N99">
        <f t="shared" si="123"/>
        <v>3.9350515456011603</v>
      </c>
      <c r="O99" s="1">
        <v>22.648542404174805</v>
      </c>
      <c r="P99" s="1">
        <v>19.560581207275391</v>
      </c>
      <c r="Q99" s="1">
        <v>24.094749450683594</v>
      </c>
      <c r="R99" s="1">
        <v>399.59539794921875</v>
      </c>
      <c r="S99" s="1">
        <v>385.21340942382812</v>
      </c>
      <c r="T99" s="1">
        <v>9.4703998565673828</v>
      </c>
      <c r="U99" s="1">
        <v>13.887058258056641</v>
      </c>
      <c r="V99" s="1">
        <v>24.106595993041992</v>
      </c>
      <c r="W99" s="1">
        <v>35.349056243896484</v>
      </c>
      <c r="X99" s="1">
        <v>500.05142211914063</v>
      </c>
      <c r="Y99" s="1">
        <v>1500.1455078125</v>
      </c>
      <c r="Z99" s="1">
        <v>203.20124816894531</v>
      </c>
      <c r="AA99" s="1">
        <v>70.262413024902344</v>
      </c>
      <c r="AB99" s="1">
        <v>-2.9265999794006348</v>
      </c>
      <c r="AC99" s="1">
        <v>0.12229292094707489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1.4261437015346972</v>
      </c>
      <c r="AL99">
        <f t="shared" si="125"/>
        <v>6.3874930492115404E-3</v>
      </c>
      <c r="AM99">
        <f t="shared" si="126"/>
        <v>292.71058120727537</v>
      </c>
      <c r="AN99">
        <f t="shared" si="127"/>
        <v>295.79854240417478</v>
      </c>
      <c r="AO99">
        <f t="shared" si="128"/>
        <v>240.02327588506159</v>
      </c>
      <c r="AP99">
        <f t="shared" si="129"/>
        <v>-6.933514140863678E-2</v>
      </c>
      <c r="AQ99">
        <f t="shared" si="130"/>
        <v>2.283515018739096</v>
      </c>
      <c r="AR99">
        <f t="shared" si="131"/>
        <v>32.499809221322565</v>
      </c>
      <c r="AS99">
        <f t="shared" si="132"/>
        <v>18.612750963265924</v>
      </c>
      <c r="AT99">
        <f t="shared" si="133"/>
        <v>21.104561805725098</v>
      </c>
      <c r="AU99">
        <f t="shared" si="134"/>
        <v>2.5120152059153971</v>
      </c>
      <c r="AV99">
        <f t="shared" si="135"/>
        <v>0.33521885962617132</v>
      </c>
      <c r="AW99">
        <f t="shared" si="136"/>
        <v>0.97573822302845659</v>
      </c>
      <c r="AX99">
        <f t="shared" si="137"/>
        <v>1.5362769828869405</v>
      </c>
      <c r="AY99">
        <f t="shared" si="138"/>
        <v>0.21210922671898866</v>
      </c>
      <c r="AZ99">
        <f t="shared" si="139"/>
        <v>20.372492976575014</v>
      </c>
      <c r="BA99">
        <f t="shared" si="140"/>
        <v>0.75269619286152301</v>
      </c>
      <c r="BB99">
        <f t="shared" si="141"/>
        <v>46.364408432221502</v>
      </c>
      <c r="BC99">
        <f t="shared" si="142"/>
        <v>379.02090695593353</v>
      </c>
      <c r="BD99">
        <f t="shared" si="143"/>
        <v>2.208027112862062E-2</v>
      </c>
    </row>
    <row r="100" spans="1:114" x14ac:dyDescent="0.25">
      <c r="A100" s="1">
        <v>73</v>
      </c>
      <c r="B100" s="1" t="s">
        <v>123</v>
      </c>
      <c r="C100" s="1">
        <v>2215.4999995194376</v>
      </c>
      <c r="D100" s="1">
        <v>0</v>
      </c>
      <c r="E100">
        <f t="shared" si="116"/>
        <v>18.134989715945</v>
      </c>
      <c r="F100">
        <f t="shared" si="117"/>
        <v>0.36711682405124374</v>
      </c>
      <c r="G100">
        <f t="shared" si="118"/>
        <v>289.66696789320531</v>
      </c>
      <c r="H100">
        <f t="shared" si="119"/>
        <v>6.3973743431299619</v>
      </c>
      <c r="I100">
        <f t="shared" si="120"/>
        <v>1.3075589765124449</v>
      </c>
      <c r="J100">
        <f t="shared" si="121"/>
        <v>19.561609268188477</v>
      </c>
      <c r="K100" s="1">
        <v>3.5063186239999999</v>
      </c>
      <c r="L100">
        <f t="shared" si="122"/>
        <v>1.9675257728005802</v>
      </c>
      <c r="M100" s="1">
        <v>1</v>
      </c>
      <c r="N100">
        <f t="shared" si="123"/>
        <v>3.9350515456011603</v>
      </c>
      <c r="O100" s="1">
        <v>22.651853561401367</v>
      </c>
      <c r="P100" s="1">
        <v>19.561609268188477</v>
      </c>
      <c r="Q100" s="1">
        <v>24.094753265380859</v>
      </c>
      <c r="R100" s="1">
        <v>399.62130737304687</v>
      </c>
      <c r="S100" s="1">
        <v>385.17758178710937</v>
      </c>
      <c r="T100" s="1">
        <v>9.468928337097168</v>
      </c>
      <c r="U100" s="1">
        <v>13.892333984375</v>
      </c>
      <c r="V100" s="1">
        <v>24.097835540771484</v>
      </c>
      <c r="W100" s="1">
        <v>35.355129241943359</v>
      </c>
      <c r="X100" s="1">
        <v>500.05838012695313</v>
      </c>
      <c r="Y100" s="1">
        <v>1500.1885986328125</v>
      </c>
      <c r="Z100" s="1">
        <v>203.1739501953125</v>
      </c>
      <c r="AA100" s="1">
        <v>70.261909484863281</v>
      </c>
      <c r="AB100" s="1">
        <v>-2.9265999794006348</v>
      </c>
      <c r="AC100" s="1">
        <v>0.12229292094707489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1.4261635457318698</v>
      </c>
      <c r="AL100">
        <f t="shared" si="125"/>
        <v>6.3973743431299619E-3</v>
      </c>
      <c r="AM100">
        <f t="shared" si="126"/>
        <v>292.71160926818845</v>
      </c>
      <c r="AN100">
        <f t="shared" si="127"/>
        <v>295.80185356140134</v>
      </c>
      <c r="AO100">
        <f t="shared" si="128"/>
        <v>240.03017041615749</v>
      </c>
      <c r="AP100">
        <f t="shared" si="129"/>
        <v>-7.2935736127150375E-2</v>
      </c>
      <c r="AQ100">
        <f t="shared" si="130"/>
        <v>2.2836608894560912</v>
      </c>
      <c r="AR100">
        <f t="shared" si="131"/>
        <v>32.502118234461967</v>
      </c>
      <c r="AS100">
        <f t="shared" si="132"/>
        <v>18.609784250086967</v>
      </c>
      <c r="AT100">
        <f t="shared" si="133"/>
        <v>21.106731414794922</v>
      </c>
      <c r="AU100">
        <f t="shared" si="134"/>
        <v>2.5123498861048699</v>
      </c>
      <c r="AV100">
        <f t="shared" si="135"/>
        <v>0.33578965344300438</v>
      </c>
      <c r="AW100">
        <f t="shared" si="136"/>
        <v>0.97610191294364634</v>
      </c>
      <c r="AX100">
        <f t="shared" si="137"/>
        <v>1.5362479731612235</v>
      </c>
      <c r="AY100">
        <f t="shared" si="138"/>
        <v>0.21247488098391548</v>
      </c>
      <c r="AZ100">
        <f t="shared" si="139"/>
        <v>20.352554278867188</v>
      </c>
      <c r="BA100">
        <f t="shared" si="140"/>
        <v>0.75203485766029465</v>
      </c>
      <c r="BB100">
        <f t="shared" si="141"/>
        <v>46.385061663898966</v>
      </c>
      <c r="BC100">
        <f t="shared" si="142"/>
        <v>378.95600226449972</v>
      </c>
      <c r="BD100">
        <f t="shared" si="143"/>
        <v>2.2197632738936161E-2</v>
      </c>
    </row>
    <row r="101" spans="1:114" x14ac:dyDescent="0.25">
      <c r="A101" s="1">
        <v>74</v>
      </c>
      <c r="B101" s="1" t="s">
        <v>123</v>
      </c>
      <c r="C101" s="1">
        <v>2215.9999995082617</v>
      </c>
      <c r="D101" s="1">
        <v>0</v>
      </c>
      <c r="E101">
        <f t="shared" si="116"/>
        <v>18.110226518371359</v>
      </c>
      <c r="F101">
        <f t="shared" si="117"/>
        <v>0.36706336620761543</v>
      </c>
      <c r="G101">
        <f t="shared" si="118"/>
        <v>289.78711257253411</v>
      </c>
      <c r="H101">
        <f t="shared" si="119"/>
        <v>6.3980384723060366</v>
      </c>
      <c r="I101">
        <f t="shared" si="120"/>
        <v>1.3078681122029243</v>
      </c>
      <c r="J101">
        <f t="shared" si="121"/>
        <v>19.564823150634766</v>
      </c>
      <c r="K101" s="1">
        <v>3.5063186239999999</v>
      </c>
      <c r="L101">
        <f t="shared" si="122"/>
        <v>1.9675257728005802</v>
      </c>
      <c r="M101" s="1">
        <v>1</v>
      </c>
      <c r="N101">
        <f t="shared" si="123"/>
        <v>3.9350515456011603</v>
      </c>
      <c r="O101" s="1">
        <v>22.6558837890625</v>
      </c>
      <c r="P101" s="1">
        <v>19.564823150634766</v>
      </c>
      <c r="Q101" s="1">
        <v>24.094253540039063</v>
      </c>
      <c r="R101" s="1">
        <v>399.62545776367187</v>
      </c>
      <c r="S101" s="1">
        <v>385.19720458984375</v>
      </c>
      <c r="T101" s="1">
        <v>9.4700202941894531</v>
      </c>
      <c r="U101" s="1">
        <v>13.894373893737793</v>
      </c>
      <c r="V101" s="1">
        <v>24.094810485839844</v>
      </c>
      <c r="W101" s="1">
        <v>35.351802825927734</v>
      </c>
      <c r="X101" s="1">
        <v>500.00210571289062</v>
      </c>
      <c r="Y101" s="1">
        <v>1500.160400390625</v>
      </c>
      <c r="Z101" s="1">
        <v>203.04598999023437</v>
      </c>
      <c r="AA101" s="1">
        <v>70.262168884277344</v>
      </c>
      <c r="AB101" s="1">
        <v>-2.9265999794006348</v>
      </c>
      <c r="AC101" s="1">
        <v>0.12229292094707489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1.426003051435438</v>
      </c>
      <c r="AL101">
        <f t="shared" si="125"/>
        <v>6.3980384723060363E-3</v>
      </c>
      <c r="AM101">
        <f t="shared" si="126"/>
        <v>292.71482315063474</v>
      </c>
      <c r="AN101">
        <f t="shared" si="127"/>
        <v>295.80588378906248</v>
      </c>
      <c r="AO101">
        <f t="shared" si="128"/>
        <v>240.02565869750833</v>
      </c>
      <c r="AP101">
        <f t="shared" si="129"/>
        <v>-7.3146181408190084E-2</v>
      </c>
      <c r="AQ101">
        <f t="shared" si="130"/>
        <v>2.2841169572660234</v>
      </c>
      <c r="AR101">
        <f t="shared" si="131"/>
        <v>32.508489184670516</v>
      </c>
      <c r="AS101">
        <f t="shared" si="132"/>
        <v>18.614115290932723</v>
      </c>
      <c r="AT101">
        <f t="shared" si="133"/>
        <v>21.110353469848633</v>
      </c>
      <c r="AU101">
        <f t="shared" si="134"/>
        <v>2.5129087051412267</v>
      </c>
      <c r="AV101">
        <f t="shared" si="135"/>
        <v>0.33574492921239857</v>
      </c>
      <c r="AW101">
        <f t="shared" si="136"/>
        <v>0.97624884506309895</v>
      </c>
      <c r="AX101">
        <f t="shared" si="137"/>
        <v>1.5366598600781276</v>
      </c>
      <c r="AY101">
        <f t="shared" si="138"/>
        <v>0.21244622979084915</v>
      </c>
      <c r="AZ101">
        <f t="shared" si="139"/>
        <v>20.36107104405848</v>
      </c>
      <c r="BA101">
        <f t="shared" si="140"/>
        <v>0.75230845166983529</v>
      </c>
      <c r="BB101">
        <f t="shared" si="141"/>
        <v>46.382196615079131</v>
      </c>
      <c r="BC101">
        <f t="shared" si="142"/>
        <v>378.98412058916995</v>
      </c>
      <c r="BD101">
        <f t="shared" si="143"/>
        <v>2.2164308251566477E-2</v>
      </c>
    </row>
    <row r="102" spans="1:114" x14ac:dyDescent="0.25">
      <c r="A102" s="1">
        <v>75</v>
      </c>
      <c r="B102" s="1" t="s">
        <v>124</v>
      </c>
      <c r="C102" s="1">
        <v>2216.4999994970858</v>
      </c>
      <c r="D102" s="1">
        <v>0</v>
      </c>
      <c r="E102">
        <f t="shared" si="116"/>
        <v>18.145562182605001</v>
      </c>
      <c r="F102">
        <f t="shared" si="117"/>
        <v>0.36676383137037172</v>
      </c>
      <c r="G102">
        <f t="shared" si="118"/>
        <v>289.53630804096269</v>
      </c>
      <c r="H102">
        <f t="shared" si="119"/>
        <v>6.3973085248939681</v>
      </c>
      <c r="I102">
        <f t="shared" si="120"/>
        <v>1.3086829005869955</v>
      </c>
      <c r="J102">
        <f t="shared" si="121"/>
        <v>19.570840835571289</v>
      </c>
      <c r="K102" s="1">
        <v>3.5063186239999999</v>
      </c>
      <c r="L102">
        <f t="shared" si="122"/>
        <v>1.9675257728005802</v>
      </c>
      <c r="M102" s="1">
        <v>1</v>
      </c>
      <c r="N102">
        <f t="shared" si="123"/>
        <v>3.9350515456011603</v>
      </c>
      <c r="O102" s="1">
        <v>22.659582138061523</v>
      </c>
      <c r="P102" s="1">
        <v>19.570840835571289</v>
      </c>
      <c r="Q102" s="1">
        <v>24.094314575195313</v>
      </c>
      <c r="R102" s="1">
        <v>399.633056640625</v>
      </c>
      <c r="S102" s="1">
        <v>385.1798095703125</v>
      </c>
      <c r="T102" s="1">
        <v>9.4709835052490234</v>
      </c>
      <c r="U102" s="1">
        <v>13.894979476928711</v>
      </c>
      <c r="V102" s="1">
        <v>24.091773986816406</v>
      </c>
      <c r="W102" s="1">
        <v>35.345294952392578</v>
      </c>
      <c r="X102" s="1">
        <v>499.98516845703125</v>
      </c>
      <c r="Y102" s="1">
        <v>1500.1795654296875</v>
      </c>
      <c r="Z102" s="1">
        <v>202.99000549316406</v>
      </c>
      <c r="AA102" s="1">
        <v>70.261940002441406</v>
      </c>
      <c r="AB102" s="1">
        <v>-2.9265999794006348</v>
      </c>
      <c r="AC102" s="1">
        <v>0.12229292094707489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1.4259547464817937</v>
      </c>
      <c r="AL102">
        <f t="shared" si="125"/>
        <v>6.3973085248939677E-3</v>
      </c>
      <c r="AM102">
        <f t="shared" si="126"/>
        <v>292.72084083557127</v>
      </c>
      <c r="AN102">
        <f t="shared" si="127"/>
        <v>295.8095821380615</v>
      </c>
      <c r="AO102">
        <f t="shared" si="128"/>
        <v>240.02872510368979</v>
      </c>
      <c r="AP102">
        <f t="shared" si="129"/>
        <v>-7.3043288462835199E-2</v>
      </c>
      <c r="AQ102">
        <f t="shared" si="130"/>
        <v>2.2849711149301153</v>
      </c>
      <c r="AR102">
        <f t="shared" si="131"/>
        <v>32.520751844465423</v>
      </c>
      <c r="AS102">
        <f t="shared" si="132"/>
        <v>18.625772367536712</v>
      </c>
      <c r="AT102">
        <f t="shared" si="133"/>
        <v>21.115211486816406</v>
      </c>
      <c r="AU102">
        <f t="shared" si="134"/>
        <v>2.5136583821414598</v>
      </c>
      <c r="AV102">
        <f t="shared" si="135"/>
        <v>0.33549430996748597</v>
      </c>
      <c r="AW102">
        <f t="shared" si="136"/>
        <v>0.97628821434311974</v>
      </c>
      <c r="AX102">
        <f t="shared" si="137"/>
        <v>1.53737016779834</v>
      </c>
      <c r="AY102">
        <f t="shared" si="138"/>
        <v>0.21228568008787765</v>
      </c>
      <c r="AZ102">
        <f t="shared" si="139"/>
        <v>20.343382704102513</v>
      </c>
      <c r="BA102">
        <f t="shared" si="140"/>
        <v>0.75169129026766757</v>
      </c>
      <c r="BB102">
        <f t="shared" si="141"/>
        <v>46.364761306162151</v>
      </c>
      <c r="BC102">
        <f t="shared" si="142"/>
        <v>378.95460294655163</v>
      </c>
      <c r="BD102">
        <f t="shared" si="143"/>
        <v>2.2200935226039834E-2</v>
      </c>
      <c r="BE102">
        <f>AVERAGE(E88:E102)</f>
        <v>18.09383456486529</v>
      </c>
      <c r="BF102">
        <f>AVERAGE(O88:O102)</f>
        <v>22.637402470906576</v>
      </c>
      <c r="BG102">
        <f>AVERAGE(P88:P102)</f>
        <v>19.535846583048503</v>
      </c>
      <c r="BH102" t="e">
        <f>AVERAGE(B88:B102)</f>
        <v>#DIV/0!</v>
      </c>
      <c r="BI102">
        <f t="shared" ref="BI102:DJ102" si="144">AVERAGE(C88:C102)</f>
        <v>2213.0333329079053</v>
      </c>
      <c r="BJ102">
        <f t="shared" si="144"/>
        <v>0</v>
      </c>
      <c r="BK102">
        <f t="shared" si="144"/>
        <v>18.09383456486529</v>
      </c>
      <c r="BL102">
        <f t="shared" si="144"/>
        <v>0.3670440757275763</v>
      </c>
      <c r="BM102">
        <f t="shared" si="144"/>
        <v>289.87840312513498</v>
      </c>
      <c r="BN102">
        <f t="shared" si="144"/>
        <v>6.3817931480038714</v>
      </c>
      <c r="BO102">
        <f t="shared" si="144"/>
        <v>1.3046695000530402</v>
      </c>
      <c r="BP102">
        <f t="shared" si="144"/>
        <v>19.535846583048503</v>
      </c>
      <c r="BQ102">
        <f t="shared" si="144"/>
        <v>3.5063186240000004</v>
      </c>
      <c r="BR102">
        <f t="shared" si="144"/>
        <v>1.9675257728005808</v>
      </c>
      <c r="BS102">
        <f t="shared" si="144"/>
        <v>1</v>
      </c>
      <c r="BT102">
        <f t="shared" si="144"/>
        <v>3.9350515456011617</v>
      </c>
      <c r="BU102">
        <f t="shared" si="144"/>
        <v>22.637402470906576</v>
      </c>
      <c r="BV102">
        <f t="shared" si="144"/>
        <v>19.535846583048503</v>
      </c>
      <c r="BW102">
        <f t="shared" si="144"/>
        <v>24.094086583455404</v>
      </c>
      <c r="BX102">
        <f t="shared" si="144"/>
        <v>399.60354817708333</v>
      </c>
      <c r="BY102">
        <f t="shared" si="144"/>
        <v>385.19143676757812</v>
      </c>
      <c r="BZ102">
        <f t="shared" si="144"/>
        <v>9.4682292938232422</v>
      </c>
      <c r="CA102">
        <f t="shared" si="144"/>
        <v>13.881335703531901</v>
      </c>
      <c r="CB102">
        <f t="shared" si="144"/>
        <v>24.117480468749999</v>
      </c>
      <c r="CC102">
        <f t="shared" si="144"/>
        <v>35.358536275227863</v>
      </c>
      <c r="CD102">
        <f t="shared" si="144"/>
        <v>500.01019287109375</v>
      </c>
      <c r="CE102">
        <f t="shared" si="144"/>
        <v>1500.1133951822917</v>
      </c>
      <c r="CF102">
        <f t="shared" si="144"/>
        <v>202.94657796223959</v>
      </c>
      <c r="CG102">
        <f t="shared" si="144"/>
        <v>70.262717692057294</v>
      </c>
      <c r="CH102">
        <f t="shared" si="144"/>
        <v>-2.9265999794006348</v>
      </c>
      <c r="CI102">
        <f t="shared" si="144"/>
        <v>0.12229292094707489</v>
      </c>
      <c r="CJ102">
        <f t="shared" si="144"/>
        <v>1</v>
      </c>
      <c r="CK102">
        <f t="shared" si="144"/>
        <v>-0.21956524252891541</v>
      </c>
      <c r="CL102">
        <f t="shared" si="144"/>
        <v>2.737391471862793</v>
      </c>
      <c r="CM102">
        <f t="shared" si="144"/>
        <v>1</v>
      </c>
      <c r="CN102">
        <f t="shared" si="144"/>
        <v>0</v>
      </c>
      <c r="CO102">
        <f t="shared" si="144"/>
        <v>0.15999999642372131</v>
      </c>
      <c r="CP102">
        <f t="shared" si="144"/>
        <v>111115</v>
      </c>
      <c r="CQ102">
        <f t="shared" si="144"/>
        <v>1.4260261159628536</v>
      </c>
      <c r="CR102">
        <f t="shared" si="144"/>
        <v>6.3817931480038706E-3</v>
      </c>
      <c r="CS102">
        <f t="shared" si="144"/>
        <v>292.68584658304849</v>
      </c>
      <c r="CT102">
        <f t="shared" si="144"/>
        <v>295.78740247090656</v>
      </c>
      <c r="CU102">
        <f t="shared" si="144"/>
        <v>240.01813786434312</v>
      </c>
      <c r="CV102">
        <f t="shared" si="144"/>
        <v>-6.5859263231692555E-2</v>
      </c>
      <c r="CW102">
        <f t="shared" si="144"/>
        <v>2.2800098687390125</v>
      </c>
      <c r="CX102">
        <f t="shared" si="144"/>
        <v>32.449782199283206</v>
      </c>
      <c r="CY102">
        <f t="shared" si="144"/>
        <v>18.568446495751306</v>
      </c>
      <c r="CZ102">
        <f t="shared" si="144"/>
        <v>21.086624526977538</v>
      </c>
      <c r="DA102">
        <f t="shared" si="144"/>
        <v>2.5092510107500208</v>
      </c>
      <c r="DB102">
        <f t="shared" si="144"/>
        <v>0.33572876437922028</v>
      </c>
      <c r="DC102">
        <f t="shared" si="144"/>
        <v>0.97534036868597207</v>
      </c>
      <c r="DD102">
        <f t="shared" si="144"/>
        <v>1.5339106420640483</v>
      </c>
      <c r="DE102">
        <f t="shared" si="144"/>
        <v>0.2124358765010867</v>
      </c>
      <c r="DF102">
        <f t="shared" si="144"/>
        <v>20.367644469550534</v>
      </c>
      <c r="DG102">
        <f t="shared" si="144"/>
        <v>0.7525566842906799</v>
      </c>
      <c r="DH102">
        <f t="shared" si="144"/>
        <v>46.418749834103991</v>
      </c>
      <c r="DI102">
        <f t="shared" si="144"/>
        <v>378.98397636216777</v>
      </c>
      <c r="DJ102">
        <f t="shared" si="144"/>
        <v>2.216171730493097E-2</v>
      </c>
    </row>
    <row r="103" spans="1:114" x14ac:dyDescent="0.25">
      <c r="A103" s="1" t="s">
        <v>9</v>
      </c>
      <c r="B103" s="1" t="s">
        <v>125</v>
      </c>
    </row>
    <row r="104" spans="1:114" x14ac:dyDescent="0.25">
      <c r="A104" s="1" t="s">
        <v>9</v>
      </c>
      <c r="B104" s="1" t="s">
        <v>126</v>
      </c>
    </row>
    <row r="105" spans="1:114" x14ac:dyDescent="0.25">
      <c r="A105" s="1">
        <v>76</v>
      </c>
      <c r="B105" s="1" t="s">
        <v>127</v>
      </c>
      <c r="C105" s="1">
        <v>2583.9999991506338</v>
      </c>
      <c r="D105" s="1">
        <v>0</v>
      </c>
      <c r="E105">
        <f t="shared" ref="E105:E119" si="145">(R105-S105*(1000-T105)/(1000-U105))*AK105</f>
        <v>18.026941260070476</v>
      </c>
      <c r="F105">
        <f t="shared" ref="F105:F119" si="146">IF(AV105&lt;&gt;0,1/(1/AV105-1/N105),0)</f>
        <v>0.29548845179927707</v>
      </c>
      <c r="G105">
        <f t="shared" ref="G105:G119" si="147">((AY105-AL105/2)*S105-E105)/(AY105+AL105/2)</f>
        <v>269.50921514515602</v>
      </c>
      <c r="H105">
        <f t="shared" ref="H105:H119" si="148">AL105*1000</f>
        <v>6.4635575137736732</v>
      </c>
      <c r="I105">
        <f t="shared" ref="I105:I119" si="149">(AQ105-AW105)</f>
        <v>1.6020026906407512</v>
      </c>
      <c r="J105">
        <f t="shared" ref="J105:J119" si="150">(P105+AP105*D105)</f>
        <v>23.700929641723633</v>
      </c>
      <c r="K105" s="1">
        <v>3.5063186239999999</v>
      </c>
      <c r="L105">
        <f t="shared" ref="L105:L119" si="151">(K105*AE105+AF105)</f>
        <v>1.9675257728005802</v>
      </c>
      <c r="M105" s="1">
        <v>1</v>
      </c>
      <c r="N105">
        <f t="shared" ref="N105:N119" si="152">L105*(M105+1)*(M105+1)/(M105*M105+1)</f>
        <v>3.9350515456011603</v>
      </c>
      <c r="O105" s="1">
        <v>27.397312164306641</v>
      </c>
      <c r="P105" s="1">
        <v>23.700929641723633</v>
      </c>
      <c r="Q105" s="1">
        <v>28.965995788574219</v>
      </c>
      <c r="R105" s="1">
        <v>399.9891357421875</v>
      </c>
      <c r="S105" s="1">
        <v>385.59799194335937</v>
      </c>
      <c r="T105" s="1">
        <v>14.618697166442871</v>
      </c>
      <c r="U105" s="1">
        <v>19.065469741821289</v>
      </c>
      <c r="V105" s="1">
        <v>28.037019729614258</v>
      </c>
      <c r="W105" s="1">
        <v>36.5654296875</v>
      </c>
      <c r="X105" s="1">
        <v>499.94024658203125</v>
      </c>
      <c r="Y105" s="1">
        <v>1499.04052734375</v>
      </c>
      <c r="Z105" s="1">
        <v>206.87344360351562</v>
      </c>
      <c r="AA105" s="1">
        <v>70.262489318847656</v>
      </c>
      <c r="AB105" s="1">
        <v>-2.7432503700256348</v>
      </c>
      <c r="AC105" s="1">
        <v>5.0132200121879578E-2</v>
      </c>
      <c r="AD105" s="1">
        <v>0.66666668653488159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ref="AK105:AK119" si="153">X105*0.000001/(K105*0.0001)</f>
        <v>1.4258266295596962</v>
      </c>
      <c r="AL105">
        <f t="shared" ref="AL105:AL119" si="154">(U105-T105)/(1000-U105)*AK105</f>
        <v>6.4635575137736729E-3</v>
      </c>
      <c r="AM105">
        <f t="shared" ref="AM105:AM119" si="155">(P105+273.15)</f>
        <v>296.85092964172361</v>
      </c>
      <c r="AN105">
        <f t="shared" ref="AN105:AN119" si="156">(O105+273.15)</f>
        <v>300.54731216430662</v>
      </c>
      <c r="AO105">
        <f t="shared" ref="AO105:AO119" si="157">(Y105*AG105+Z105*AH105)*AI105</f>
        <v>239.84647901401331</v>
      </c>
      <c r="AP105">
        <f t="shared" ref="AP105:AP119" si="158">((AO105+0.00000010773*(AN105^4-AM105^4))-AL105*44100)/(L105*51.4+0.00000043092*AM105^3)</f>
        <v>-2.4421096699968003E-2</v>
      </c>
      <c r="AQ105">
        <f t="shared" ref="AQ105:AQ119" si="159">0.61365*EXP(17.502*J105/(240.97+J105))</f>
        <v>2.9415900547342826</v>
      </c>
      <c r="AR105">
        <f t="shared" ref="AR105:AR119" si="160">AQ105*1000/AA105</f>
        <v>41.865724987133525</v>
      </c>
      <c r="AS105">
        <f t="shared" ref="AS105:AS119" si="161">(AR105-U105)</f>
        <v>22.800255245312236</v>
      </c>
      <c r="AT105">
        <f t="shared" ref="AT105:AT119" si="162">IF(D105,P105,(O105+P105)/2)</f>
        <v>25.549120903015137</v>
      </c>
      <c r="AU105">
        <f t="shared" ref="AU105:AU119" si="163">0.61365*EXP(17.502*AT105/(240.97+AT105))</f>
        <v>3.2852752627701438</v>
      </c>
      <c r="AV105">
        <f t="shared" ref="AV105:AV119" si="164">IF(AS105&lt;&gt;0,(1000-(AR105+U105)/2)/AS105*AL105,0)</f>
        <v>0.27484961486583936</v>
      </c>
      <c r="AW105">
        <f t="shared" ref="AW105:AW119" si="165">U105*AA105/1000</f>
        <v>1.3395873640935314</v>
      </c>
      <c r="AX105">
        <f t="shared" ref="AX105:AX119" si="166">(AU105-AW105)</f>
        <v>1.9456878986766124</v>
      </c>
      <c r="AY105">
        <f t="shared" ref="AY105:AY119" si="167">1/(1.6/F105+1.37/N105)</f>
        <v>0.17352325841488556</v>
      </c>
      <c r="AZ105">
        <f t="shared" ref="AZ105:AZ119" si="168">G105*AA105*0.001</f>
        <v>18.936388350467539</v>
      </c>
      <c r="BA105">
        <f t="shared" ref="BA105:BA119" si="169">G105/S105</f>
        <v>0.6989383263820117</v>
      </c>
      <c r="BB105">
        <f t="shared" ref="BB105:BB119" si="170">(1-AL105*AA105/AQ105/F105)*100</f>
        <v>47.751660978997634</v>
      </c>
      <c r="BC105">
        <f t="shared" ref="BC105:BC119" si="171">(S105-E105/(N105/1.35))</f>
        <v>379.41348065574999</v>
      </c>
      <c r="BD105">
        <f t="shared" ref="BD105:BD119" si="172">E105*BB105/100/BC105</f>
        <v>2.2688081247177062E-2</v>
      </c>
    </row>
    <row r="106" spans="1:114" x14ac:dyDescent="0.25">
      <c r="A106" s="1">
        <v>77</v>
      </c>
      <c r="B106" s="1" t="s">
        <v>127</v>
      </c>
      <c r="C106" s="1">
        <v>2583.9999991506338</v>
      </c>
      <c r="D106" s="1">
        <v>0</v>
      </c>
      <c r="E106">
        <f t="shared" si="145"/>
        <v>18.026941260070476</v>
      </c>
      <c r="F106">
        <f t="shared" si="146"/>
        <v>0.29548845179927707</v>
      </c>
      <c r="G106">
        <f t="shared" si="147"/>
        <v>269.50921514515602</v>
      </c>
      <c r="H106">
        <f t="shared" si="148"/>
        <v>6.4635575137736732</v>
      </c>
      <c r="I106">
        <f t="shared" si="149"/>
        <v>1.6020026906407512</v>
      </c>
      <c r="J106">
        <f t="shared" si="150"/>
        <v>23.700929641723633</v>
      </c>
      <c r="K106" s="1">
        <v>3.5063186239999999</v>
      </c>
      <c r="L106">
        <f t="shared" si="151"/>
        <v>1.9675257728005802</v>
      </c>
      <c r="M106" s="1">
        <v>1</v>
      </c>
      <c r="N106">
        <f t="shared" si="152"/>
        <v>3.9350515456011603</v>
      </c>
      <c r="O106" s="1">
        <v>27.397312164306641</v>
      </c>
      <c r="P106" s="1">
        <v>23.700929641723633</v>
      </c>
      <c r="Q106" s="1">
        <v>28.965995788574219</v>
      </c>
      <c r="R106" s="1">
        <v>399.9891357421875</v>
      </c>
      <c r="S106" s="1">
        <v>385.59799194335937</v>
      </c>
      <c r="T106" s="1">
        <v>14.618697166442871</v>
      </c>
      <c r="U106" s="1">
        <v>19.065469741821289</v>
      </c>
      <c r="V106" s="1">
        <v>28.037019729614258</v>
      </c>
      <c r="W106" s="1">
        <v>36.5654296875</v>
      </c>
      <c r="X106" s="1">
        <v>499.94024658203125</v>
      </c>
      <c r="Y106" s="1">
        <v>1499.04052734375</v>
      </c>
      <c r="Z106" s="1">
        <v>206.87344360351562</v>
      </c>
      <c r="AA106" s="1">
        <v>70.262489318847656</v>
      </c>
      <c r="AB106" s="1">
        <v>-2.7432503700256348</v>
      </c>
      <c r="AC106" s="1">
        <v>5.0132200121879578E-2</v>
      </c>
      <c r="AD106" s="1">
        <v>0.66666668653488159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1.4258266295596962</v>
      </c>
      <c r="AL106">
        <f t="shared" si="154"/>
        <v>6.4635575137736729E-3</v>
      </c>
      <c r="AM106">
        <f t="shared" si="155"/>
        <v>296.85092964172361</v>
      </c>
      <c r="AN106">
        <f t="shared" si="156"/>
        <v>300.54731216430662</v>
      </c>
      <c r="AO106">
        <f t="shared" si="157"/>
        <v>239.84647901401331</v>
      </c>
      <c r="AP106">
        <f t="shared" si="158"/>
        <v>-2.4421096699968003E-2</v>
      </c>
      <c r="AQ106">
        <f t="shared" si="159"/>
        <v>2.9415900547342826</v>
      </c>
      <c r="AR106">
        <f t="shared" si="160"/>
        <v>41.865724987133525</v>
      </c>
      <c r="AS106">
        <f t="shared" si="161"/>
        <v>22.800255245312236</v>
      </c>
      <c r="AT106">
        <f t="shared" si="162"/>
        <v>25.549120903015137</v>
      </c>
      <c r="AU106">
        <f t="shared" si="163"/>
        <v>3.2852752627701438</v>
      </c>
      <c r="AV106">
        <f t="shared" si="164"/>
        <v>0.27484961486583936</v>
      </c>
      <c r="AW106">
        <f t="shared" si="165"/>
        <v>1.3395873640935314</v>
      </c>
      <c r="AX106">
        <f t="shared" si="166"/>
        <v>1.9456878986766124</v>
      </c>
      <c r="AY106">
        <f t="shared" si="167"/>
        <v>0.17352325841488556</v>
      </c>
      <c r="AZ106">
        <f t="shared" si="168"/>
        <v>18.936388350467539</v>
      </c>
      <c r="BA106">
        <f t="shared" si="169"/>
        <v>0.6989383263820117</v>
      </c>
      <c r="BB106">
        <f t="shared" si="170"/>
        <v>47.751660978997634</v>
      </c>
      <c r="BC106">
        <f t="shared" si="171"/>
        <v>379.41348065574999</v>
      </c>
      <c r="BD106">
        <f t="shared" si="172"/>
        <v>2.2688081247177062E-2</v>
      </c>
    </row>
    <row r="107" spans="1:114" x14ac:dyDescent="0.25">
      <c r="A107" s="1">
        <v>78</v>
      </c>
      <c r="B107" s="1" t="s">
        <v>127</v>
      </c>
      <c r="C107" s="1">
        <v>2583.9999991506338</v>
      </c>
      <c r="D107" s="1">
        <v>0</v>
      </c>
      <c r="E107">
        <f t="shared" si="145"/>
        <v>18.026941260070476</v>
      </c>
      <c r="F107">
        <f t="shared" si="146"/>
        <v>0.29548845179927707</v>
      </c>
      <c r="G107">
        <f t="shared" si="147"/>
        <v>269.50921514515602</v>
      </c>
      <c r="H107">
        <f t="shared" si="148"/>
        <v>6.4635575137736732</v>
      </c>
      <c r="I107">
        <f t="shared" si="149"/>
        <v>1.6020026906407512</v>
      </c>
      <c r="J107">
        <f t="shared" si="150"/>
        <v>23.700929641723633</v>
      </c>
      <c r="K107" s="1">
        <v>3.5063186239999999</v>
      </c>
      <c r="L107">
        <f t="shared" si="151"/>
        <v>1.9675257728005802</v>
      </c>
      <c r="M107" s="1">
        <v>1</v>
      </c>
      <c r="N107">
        <f t="shared" si="152"/>
        <v>3.9350515456011603</v>
      </c>
      <c r="O107" s="1">
        <v>27.397312164306641</v>
      </c>
      <c r="P107" s="1">
        <v>23.700929641723633</v>
      </c>
      <c r="Q107" s="1">
        <v>28.965995788574219</v>
      </c>
      <c r="R107" s="1">
        <v>399.9891357421875</v>
      </c>
      <c r="S107" s="1">
        <v>385.59799194335937</v>
      </c>
      <c r="T107" s="1">
        <v>14.618697166442871</v>
      </c>
      <c r="U107" s="1">
        <v>19.065469741821289</v>
      </c>
      <c r="V107" s="1">
        <v>28.037019729614258</v>
      </c>
      <c r="W107" s="1">
        <v>36.5654296875</v>
      </c>
      <c r="X107" s="1">
        <v>499.94024658203125</v>
      </c>
      <c r="Y107" s="1">
        <v>1499.04052734375</v>
      </c>
      <c r="Z107" s="1">
        <v>206.87344360351562</v>
      </c>
      <c r="AA107" s="1">
        <v>70.262489318847656</v>
      </c>
      <c r="AB107" s="1">
        <v>-2.7432503700256348</v>
      </c>
      <c r="AC107" s="1">
        <v>5.0132200121879578E-2</v>
      </c>
      <c r="AD107" s="1">
        <v>0.66666668653488159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1.4258266295596962</v>
      </c>
      <c r="AL107">
        <f t="shared" si="154"/>
        <v>6.4635575137736729E-3</v>
      </c>
      <c r="AM107">
        <f t="shared" si="155"/>
        <v>296.85092964172361</v>
      </c>
      <c r="AN107">
        <f t="shared" si="156"/>
        <v>300.54731216430662</v>
      </c>
      <c r="AO107">
        <f t="shared" si="157"/>
        <v>239.84647901401331</v>
      </c>
      <c r="AP107">
        <f t="shared" si="158"/>
        <v>-2.4421096699968003E-2</v>
      </c>
      <c r="AQ107">
        <f t="shared" si="159"/>
        <v>2.9415900547342826</v>
      </c>
      <c r="AR107">
        <f t="shared" si="160"/>
        <v>41.865724987133525</v>
      </c>
      <c r="AS107">
        <f t="shared" si="161"/>
        <v>22.800255245312236</v>
      </c>
      <c r="AT107">
        <f t="shared" si="162"/>
        <v>25.549120903015137</v>
      </c>
      <c r="AU107">
        <f t="shared" si="163"/>
        <v>3.2852752627701438</v>
      </c>
      <c r="AV107">
        <f t="shared" si="164"/>
        <v>0.27484961486583936</v>
      </c>
      <c r="AW107">
        <f t="shared" si="165"/>
        <v>1.3395873640935314</v>
      </c>
      <c r="AX107">
        <f t="shared" si="166"/>
        <v>1.9456878986766124</v>
      </c>
      <c r="AY107">
        <f t="shared" si="167"/>
        <v>0.17352325841488556</v>
      </c>
      <c r="AZ107">
        <f t="shared" si="168"/>
        <v>18.936388350467539</v>
      </c>
      <c r="BA107">
        <f t="shared" si="169"/>
        <v>0.6989383263820117</v>
      </c>
      <c r="BB107">
        <f t="shared" si="170"/>
        <v>47.751660978997634</v>
      </c>
      <c r="BC107">
        <f t="shared" si="171"/>
        <v>379.41348065574999</v>
      </c>
      <c r="BD107">
        <f t="shared" si="172"/>
        <v>2.2688081247177062E-2</v>
      </c>
    </row>
    <row r="108" spans="1:114" x14ac:dyDescent="0.25">
      <c r="A108" s="1">
        <v>79</v>
      </c>
      <c r="B108" s="1" t="s">
        <v>128</v>
      </c>
      <c r="C108" s="1">
        <v>2584.4999991394579</v>
      </c>
      <c r="D108" s="1">
        <v>0</v>
      </c>
      <c r="E108">
        <f t="shared" si="145"/>
        <v>18.038350325478923</v>
      </c>
      <c r="F108">
        <f t="shared" si="146"/>
        <v>0.29606172898133115</v>
      </c>
      <c r="G108">
        <f t="shared" si="147"/>
        <v>269.6332278803593</v>
      </c>
      <c r="H108">
        <f t="shared" si="148"/>
        <v>6.4814367194126712</v>
      </c>
      <c r="I108">
        <f t="shared" si="149"/>
        <v>1.6035109585262595</v>
      </c>
      <c r="J108">
        <f t="shared" si="150"/>
        <v>23.71430778503418</v>
      </c>
      <c r="K108" s="1">
        <v>3.5063186239999999</v>
      </c>
      <c r="L108">
        <f t="shared" si="151"/>
        <v>1.9675257728005802</v>
      </c>
      <c r="M108" s="1">
        <v>1</v>
      </c>
      <c r="N108">
        <f t="shared" si="152"/>
        <v>3.9350515456011603</v>
      </c>
      <c r="O108" s="1">
        <v>27.398359298706055</v>
      </c>
      <c r="P108" s="1">
        <v>23.71430778503418</v>
      </c>
      <c r="Q108" s="1">
        <v>28.966558456420898</v>
      </c>
      <c r="R108" s="1">
        <v>400.01663208007812</v>
      </c>
      <c r="S108" s="1">
        <v>385.61270141601562</v>
      </c>
      <c r="T108" s="1">
        <v>14.618659019470215</v>
      </c>
      <c r="U108" s="1">
        <v>19.077640533447266</v>
      </c>
      <c r="V108" s="1">
        <v>28.035366058349609</v>
      </c>
      <c r="W108" s="1">
        <v>36.586708068847656</v>
      </c>
      <c r="X108" s="1">
        <v>499.94430541992187</v>
      </c>
      <c r="Y108" s="1">
        <v>1498.9791259765625</v>
      </c>
      <c r="Z108" s="1">
        <v>206.89259338378906</v>
      </c>
      <c r="AA108" s="1">
        <v>70.262840270996094</v>
      </c>
      <c r="AB108" s="1">
        <v>-2.7432503700256348</v>
      </c>
      <c r="AC108" s="1">
        <v>5.0132200121879578E-2</v>
      </c>
      <c r="AD108" s="1">
        <v>0.66666668653488159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1.4258382053413805</v>
      </c>
      <c r="AL108">
        <f t="shared" si="154"/>
        <v>6.4814367194126711E-3</v>
      </c>
      <c r="AM108">
        <f t="shared" si="155"/>
        <v>296.86430778503416</v>
      </c>
      <c r="AN108">
        <f t="shared" si="156"/>
        <v>300.54835929870603</v>
      </c>
      <c r="AO108">
        <f t="shared" si="157"/>
        <v>239.8366547954829</v>
      </c>
      <c r="AP108">
        <f t="shared" si="158"/>
        <v>-3.2755470986000852E-2</v>
      </c>
      <c r="AQ108">
        <f t="shared" si="159"/>
        <v>2.9439601680753453</v>
      </c>
      <c r="AR108">
        <f t="shared" si="160"/>
        <v>41.899247976893804</v>
      </c>
      <c r="AS108">
        <f t="shared" si="161"/>
        <v>22.821607443446538</v>
      </c>
      <c r="AT108">
        <f t="shared" si="162"/>
        <v>25.556333541870117</v>
      </c>
      <c r="AU108">
        <f t="shared" si="163"/>
        <v>3.2866824150636975</v>
      </c>
      <c r="AV108">
        <f t="shared" si="164"/>
        <v>0.27534553877815954</v>
      </c>
      <c r="AW108">
        <f t="shared" si="165"/>
        <v>1.3404492095490859</v>
      </c>
      <c r="AX108">
        <f t="shared" si="166"/>
        <v>1.9462332055146117</v>
      </c>
      <c r="AY108">
        <f t="shared" si="167"/>
        <v>0.17383953577331979</v>
      </c>
      <c r="AZ108">
        <f t="shared" si="168"/>
        <v>18.945196422310776</v>
      </c>
      <c r="BA108">
        <f t="shared" si="169"/>
        <v>0.69923326407619368</v>
      </c>
      <c r="BB108">
        <f t="shared" si="170"/>
        <v>47.750422141004158</v>
      </c>
      <c r="BC108">
        <f t="shared" si="171"/>
        <v>379.42427601492568</v>
      </c>
      <c r="BD108">
        <f t="shared" si="172"/>
        <v>2.2701205410880332E-2</v>
      </c>
    </row>
    <row r="109" spans="1:114" x14ac:dyDescent="0.25">
      <c r="A109" s="1">
        <v>80</v>
      </c>
      <c r="B109" s="1" t="s">
        <v>128</v>
      </c>
      <c r="C109" s="1">
        <v>2584.9999991282821</v>
      </c>
      <c r="D109" s="1">
        <v>0</v>
      </c>
      <c r="E109">
        <f t="shared" si="145"/>
        <v>17.991121300720465</v>
      </c>
      <c r="F109">
        <f t="shared" si="146"/>
        <v>0.29524493607937741</v>
      </c>
      <c r="G109">
        <f t="shared" si="147"/>
        <v>269.65296573304011</v>
      </c>
      <c r="H109">
        <f t="shared" si="148"/>
        <v>6.4780702651965685</v>
      </c>
      <c r="I109">
        <f t="shared" si="149"/>
        <v>1.6067642707329344</v>
      </c>
      <c r="J109">
        <f t="shared" si="150"/>
        <v>23.73284912109375</v>
      </c>
      <c r="K109" s="1">
        <v>3.5063186239999999</v>
      </c>
      <c r="L109">
        <f t="shared" si="151"/>
        <v>1.9675257728005802</v>
      </c>
      <c r="M109" s="1">
        <v>1</v>
      </c>
      <c r="N109">
        <f t="shared" si="152"/>
        <v>3.9350515456011603</v>
      </c>
      <c r="O109" s="1">
        <v>27.398401260375977</v>
      </c>
      <c r="P109" s="1">
        <v>23.73284912109375</v>
      </c>
      <c r="Q109" s="1">
        <v>28.966960906982422</v>
      </c>
      <c r="R109" s="1">
        <v>400.02667236328125</v>
      </c>
      <c r="S109" s="1">
        <v>385.65631103515625</v>
      </c>
      <c r="T109" s="1">
        <v>14.62136173248291</v>
      </c>
      <c r="U109" s="1">
        <v>19.078107833862305</v>
      </c>
      <c r="V109" s="1">
        <v>28.040508270263672</v>
      </c>
      <c r="W109" s="1">
        <v>36.587554931640625</v>
      </c>
      <c r="X109" s="1">
        <v>499.93502807617187</v>
      </c>
      <c r="Y109" s="1">
        <v>1498.91455078125</v>
      </c>
      <c r="Z109" s="1">
        <v>206.92269897460937</v>
      </c>
      <c r="AA109" s="1">
        <v>70.262916564941406</v>
      </c>
      <c r="AB109" s="1">
        <v>-2.7432503700256348</v>
      </c>
      <c r="AC109" s="1">
        <v>5.0132200121879578E-2</v>
      </c>
      <c r="AD109" s="1">
        <v>0.66666668653488159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1.425811746411817</v>
      </c>
      <c r="AL109">
        <f t="shared" si="154"/>
        <v>6.4780702651965685E-3</v>
      </c>
      <c r="AM109">
        <f t="shared" si="155"/>
        <v>296.88284912109373</v>
      </c>
      <c r="AN109">
        <f t="shared" si="156"/>
        <v>300.54840126037595</v>
      </c>
      <c r="AO109">
        <f t="shared" si="157"/>
        <v>239.82632276446384</v>
      </c>
      <c r="AP109">
        <f t="shared" si="158"/>
        <v>-3.3381432869183734E-2</v>
      </c>
      <c r="AQ109">
        <f t="shared" si="159"/>
        <v>2.9472477696805566</v>
      </c>
      <c r="AR109">
        <f t="shared" si="160"/>
        <v>41.945992477504475</v>
      </c>
      <c r="AS109">
        <f t="shared" si="161"/>
        <v>22.867884643642171</v>
      </c>
      <c r="AT109">
        <f t="shared" si="162"/>
        <v>25.565625190734863</v>
      </c>
      <c r="AU109">
        <f t="shared" si="163"/>
        <v>3.288495948587236</v>
      </c>
      <c r="AV109">
        <f t="shared" si="164"/>
        <v>0.27463891646396588</v>
      </c>
      <c r="AW109">
        <f t="shared" si="165"/>
        <v>1.3404834989476222</v>
      </c>
      <c r="AX109">
        <f t="shared" si="166"/>
        <v>1.9480124496396138</v>
      </c>
      <c r="AY109">
        <f t="shared" si="167"/>
        <v>0.17338888821272053</v>
      </c>
      <c r="AZ109">
        <f t="shared" si="168"/>
        <v>18.946603832789602</v>
      </c>
      <c r="BA109">
        <f t="shared" si="169"/>
        <v>0.69920537540084149</v>
      </c>
      <c r="BB109">
        <f t="shared" si="170"/>
        <v>47.691445097810657</v>
      </c>
      <c r="BC109">
        <f t="shared" si="171"/>
        <v>379.48408851798916</v>
      </c>
      <c r="BD109">
        <f t="shared" si="172"/>
        <v>2.2610238471716268E-2</v>
      </c>
    </row>
    <row r="110" spans="1:114" x14ac:dyDescent="0.25">
      <c r="A110" s="1">
        <v>81</v>
      </c>
      <c r="B110" s="1" t="s">
        <v>129</v>
      </c>
      <c r="C110" s="1">
        <v>2585.4999991171062</v>
      </c>
      <c r="D110" s="1">
        <v>0</v>
      </c>
      <c r="E110">
        <f t="shared" si="145"/>
        <v>18.074524983911076</v>
      </c>
      <c r="F110">
        <f t="shared" si="146"/>
        <v>0.29564837648655606</v>
      </c>
      <c r="G110">
        <f t="shared" si="147"/>
        <v>269.26118652462969</v>
      </c>
      <c r="H110">
        <f t="shared" si="148"/>
        <v>6.4950038327914603</v>
      </c>
      <c r="I110">
        <f t="shared" si="149"/>
        <v>1.6088812978437752</v>
      </c>
      <c r="J110">
        <f t="shared" si="150"/>
        <v>23.748428344726562</v>
      </c>
      <c r="K110" s="1">
        <v>3.5063186239999999</v>
      </c>
      <c r="L110">
        <f t="shared" si="151"/>
        <v>1.9675257728005802</v>
      </c>
      <c r="M110" s="1">
        <v>1</v>
      </c>
      <c r="N110">
        <f t="shared" si="152"/>
        <v>3.9350515456011603</v>
      </c>
      <c r="O110" s="1">
        <v>27.399612426757813</v>
      </c>
      <c r="P110" s="1">
        <v>23.748428344726562</v>
      </c>
      <c r="Q110" s="1">
        <v>28.967031478881836</v>
      </c>
      <c r="R110" s="1">
        <v>400.053466796875</v>
      </c>
      <c r="S110" s="1">
        <v>385.62014770507812</v>
      </c>
      <c r="T110" s="1">
        <v>14.618934631347656</v>
      </c>
      <c r="U110" s="1">
        <v>19.087303161621094</v>
      </c>
      <c r="V110" s="1">
        <v>28.033903121948242</v>
      </c>
      <c r="W110" s="1">
        <v>36.602642059326172</v>
      </c>
      <c r="X110" s="1">
        <v>499.93341064453125</v>
      </c>
      <c r="Y110" s="1">
        <v>1498.87744140625</v>
      </c>
      <c r="Z110" s="1">
        <v>206.94271850585937</v>
      </c>
      <c r="AA110" s="1">
        <v>70.263008117675781</v>
      </c>
      <c r="AB110" s="1">
        <v>-2.7432503700256348</v>
      </c>
      <c r="AC110" s="1">
        <v>5.0132200121879578E-2</v>
      </c>
      <c r="AD110" s="1">
        <v>0.66666668653488159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1.4258071335063336</v>
      </c>
      <c r="AL110">
        <f t="shared" si="154"/>
        <v>6.49500383279146E-3</v>
      </c>
      <c r="AM110">
        <f t="shared" si="155"/>
        <v>296.89842834472654</v>
      </c>
      <c r="AN110">
        <f t="shared" si="156"/>
        <v>300.54961242675779</v>
      </c>
      <c r="AO110">
        <f t="shared" si="157"/>
        <v>239.82038526459655</v>
      </c>
      <c r="AP110">
        <f t="shared" si="158"/>
        <v>-4.1513941365525456E-2</v>
      </c>
      <c r="AQ110">
        <f t="shared" si="159"/>
        <v>2.9500126348332967</v>
      </c>
      <c r="AR110">
        <f t="shared" si="160"/>
        <v>41.985288046487348</v>
      </c>
      <c r="AS110">
        <f t="shared" si="161"/>
        <v>22.897984884866254</v>
      </c>
      <c r="AT110">
        <f t="shared" si="162"/>
        <v>25.574020385742187</v>
      </c>
      <c r="AU110">
        <f t="shared" si="163"/>
        <v>3.2901352649478062</v>
      </c>
      <c r="AV110">
        <f t="shared" si="164"/>
        <v>0.27498797415861137</v>
      </c>
      <c r="AW110">
        <f t="shared" si="165"/>
        <v>1.3411313369895215</v>
      </c>
      <c r="AX110">
        <f t="shared" si="166"/>
        <v>1.9490039279582847</v>
      </c>
      <c r="AY110">
        <f t="shared" si="167"/>
        <v>0.17361149641501111</v>
      </c>
      <c r="AZ110">
        <f t="shared" si="168"/>
        <v>18.919100934555072</v>
      </c>
      <c r="BA110">
        <f t="shared" si="169"/>
        <v>0.69825497481672139</v>
      </c>
      <c r="BB110">
        <f t="shared" si="170"/>
        <v>47.675296491088062</v>
      </c>
      <c r="BC110">
        <f t="shared" si="171"/>
        <v>379.41931184676355</v>
      </c>
      <c r="BD110">
        <f t="shared" si="172"/>
        <v>2.2711240852483498E-2</v>
      </c>
    </row>
    <row r="111" spans="1:114" x14ac:dyDescent="0.25">
      <c r="A111" s="1">
        <v>82</v>
      </c>
      <c r="B111" s="1" t="s">
        <v>129</v>
      </c>
      <c r="C111" s="1">
        <v>2585.9999991059303</v>
      </c>
      <c r="D111" s="1">
        <v>0</v>
      </c>
      <c r="E111">
        <f t="shared" si="145"/>
        <v>18.021878997954779</v>
      </c>
      <c r="F111">
        <f t="shared" si="146"/>
        <v>0.29600475246030983</v>
      </c>
      <c r="G111">
        <f t="shared" si="147"/>
        <v>269.70753495128525</v>
      </c>
      <c r="H111">
        <f t="shared" si="148"/>
        <v>6.5016525144551185</v>
      </c>
      <c r="I111">
        <f t="shared" si="149"/>
        <v>1.6087073115373913</v>
      </c>
      <c r="J111">
        <f t="shared" si="150"/>
        <v>23.749818801879883</v>
      </c>
      <c r="K111" s="1">
        <v>3.5063186239999999</v>
      </c>
      <c r="L111">
        <f t="shared" si="151"/>
        <v>1.9675257728005802</v>
      </c>
      <c r="M111" s="1">
        <v>1</v>
      </c>
      <c r="N111">
        <f t="shared" si="152"/>
        <v>3.9350515456011603</v>
      </c>
      <c r="O111" s="1">
        <v>27.400423049926758</v>
      </c>
      <c r="P111" s="1">
        <v>23.749818801879883</v>
      </c>
      <c r="Q111" s="1">
        <v>28.966363906860352</v>
      </c>
      <c r="R111" s="1">
        <v>400.05142211914062</v>
      </c>
      <c r="S111" s="1">
        <v>385.65347290039062</v>
      </c>
      <c r="T111" s="1">
        <v>14.620611190795898</v>
      </c>
      <c r="U111" s="1">
        <v>19.093402862548828</v>
      </c>
      <c r="V111" s="1">
        <v>28.035625457763672</v>
      </c>
      <c r="W111" s="1">
        <v>36.612384796142578</v>
      </c>
      <c r="X111" s="1">
        <v>499.94717407226562</v>
      </c>
      <c r="Y111" s="1">
        <v>1498.9632568359375</v>
      </c>
      <c r="Z111" s="1">
        <v>207.00518798828125</v>
      </c>
      <c r="AA111" s="1">
        <v>70.262603759765625</v>
      </c>
      <c r="AB111" s="1">
        <v>-2.7432503700256348</v>
      </c>
      <c r="AC111" s="1">
        <v>5.0132200121879578E-2</v>
      </c>
      <c r="AD111" s="1">
        <v>0.66666668653488159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1.4258463867209168</v>
      </c>
      <c r="AL111">
        <f t="shared" si="154"/>
        <v>6.5016525144551184E-3</v>
      </c>
      <c r="AM111">
        <f t="shared" si="155"/>
        <v>296.89981880187986</v>
      </c>
      <c r="AN111">
        <f t="shared" si="156"/>
        <v>300.55042304992674</v>
      </c>
      <c r="AO111">
        <f t="shared" si="157"/>
        <v>239.83411573303965</v>
      </c>
      <c r="AP111">
        <f t="shared" si="158"/>
        <v>-4.4055272165388598E-2</v>
      </c>
      <c r="AQ111">
        <f t="shared" si="159"/>
        <v>2.9502595112942345</v>
      </c>
      <c r="AR111">
        <f t="shared" si="160"/>
        <v>41.98904329508548</v>
      </c>
      <c r="AS111">
        <f t="shared" si="161"/>
        <v>22.895640432536652</v>
      </c>
      <c r="AT111">
        <f t="shared" si="162"/>
        <v>25.57512092590332</v>
      </c>
      <c r="AU111">
        <f t="shared" si="163"/>
        <v>3.2903502185913669</v>
      </c>
      <c r="AV111">
        <f t="shared" si="164"/>
        <v>0.27529625621098475</v>
      </c>
      <c r="AW111">
        <f t="shared" si="165"/>
        <v>1.3415521997568431</v>
      </c>
      <c r="AX111">
        <f t="shared" si="166"/>
        <v>1.9487980188345237</v>
      </c>
      <c r="AY111">
        <f t="shared" si="167"/>
        <v>0.17380810511091843</v>
      </c>
      <c r="AZ111">
        <f t="shared" si="168"/>
        <v>18.950353659305293</v>
      </c>
      <c r="BA111">
        <f t="shared" si="169"/>
        <v>0.69935201911418354</v>
      </c>
      <c r="BB111">
        <f t="shared" si="170"/>
        <v>47.689473494949517</v>
      </c>
      <c r="BC111">
        <f t="shared" si="171"/>
        <v>379.47069832544611</v>
      </c>
      <c r="BD111">
        <f t="shared" si="172"/>
        <v>2.2648755874822697E-2</v>
      </c>
    </row>
    <row r="112" spans="1:114" x14ac:dyDescent="0.25">
      <c r="A112" s="1">
        <v>83</v>
      </c>
      <c r="B112" s="1" t="s">
        <v>130</v>
      </c>
      <c r="C112" s="1">
        <v>2586.4999990947545</v>
      </c>
      <c r="D112" s="1">
        <v>0</v>
      </c>
      <c r="E112">
        <f t="shared" si="145"/>
        <v>18.094141658820121</v>
      </c>
      <c r="F112">
        <f t="shared" si="146"/>
        <v>0.29641537404542689</v>
      </c>
      <c r="G112">
        <f t="shared" si="147"/>
        <v>269.39722560449707</v>
      </c>
      <c r="H112">
        <f t="shared" si="148"/>
        <v>6.5096762311459582</v>
      </c>
      <c r="I112">
        <f t="shared" si="149"/>
        <v>1.6086125576534067</v>
      </c>
      <c r="J112">
        <f t="shared" si="150"/>
        <v>23.751834869384766</v>
      </c>
      <c r="K112" s="1">
        <v>3.5063186239999999</v>
      </c>
      <c r="L112">
        <f t="shared" si="151"/>
        <v>1.9675257728005802</v>
      </c>
      <c r="M112" s="1">
        <v>1</v>
      </c>
      <c r="N112">
        <f t="shared" si="152"/>
        <v>3.9350515456011603</v>
      </c>
      <c r="O112" s="1">
        <v>27.402101516723633</v>
      </c>
      <c r="P112" s="1">
        <v>23.751834869384766</v>
      </c>
      <c r="Q112" s="1">
        <v>28.966421127319336</v>
      </c>
      <c r="R112" s="1">
        <v>400.06643676757812</v>
      </c>
      <c r="S112" s="1">
        <v>385.6160888671875</v>
      </c>
      <c r="T112" s="1">
        <v>14.621597290039063</v>
      </c>
      <c r="U112" s="1">
        <v>19.09979248046875</v>
      </c>
      <c r="V112" s="1">
        <v>28.034843444824219</v>
      </c>
      <c r="W112" s="1">
        <v>36.621147155761719</v>
      </c>
      <c r="X112" s="1">
        <v>499.9569091796875</v>
      </c>
      <c r="Y112" s="1">
        <v>1498.931640625</v>
      </c>
      <c r="Z112" s="1">
        <v>207.13275146484375</v>
      </c>
      <c r="AA112" s="1">
        <v>70.262802124023438</v>
      </c>
      <c r="AB112" s="1">
        <v>-2.7432503700256348</v>
      </c>
      <c r="AC112" s="1">
        <v>5.0132200121879578E-2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1.4258741511897677</v>
      </c>
      <c r="AL112">
        <f t="shared" si="154"/>
        <v>6.5096762311459581E-3</v>
      </c>
      <c r="AM112">
        <f t="shared" si="155"/>
        <v>296.90183486938474</v>
      </c>
      <c r="AN112">
        <f t="shared" si="156"/>
        <v>300.55210151672361</v>
      </c>
      <c r="AO112">
        <f t="shared" si="157"/>
        <v>239.82905713940272</v>
      </c>
      <c r="AP112">
        <f t="shared" si="158"/>
        <v>-4.7275612843449201E-2</v>
      </c>
      <c r="AQ112">
        <f t="shared" si="159"/>
        <v>2.9506174973184933</v>
      </c>
      <c r="AR112">
        <f t="shared" si="160"/>
        <v>41.99401971060378</v>
      </c>
      <c r="AS112">
        <f t="shared" si="161"/>
        <v>22.89422723013503</v>
      </c>
      <c r="AT112">
        <f t="shared" si="162"/>
        <v>25.576968193054199</v>
      </c>
      <c r="AU112">
        <f t="shared" si="163"/>
        <v>3.2907110479098924</v>
      </c>
      <c r="AV112">
        <f t="shared" si="164"/>
        <v>0.27565139889474122</v>
      </c>
      <c r="AW112">
        <f t="shared" si="165"/>
        <v>1.3420049396650866</v>
      </c>
      <c r="AX112">
        <f t="shared" si="166"/>
        <v>1.9487061082448058</v>
      </c>
      <c r="AY112">
        <f t="shared" si="167"/>
        <v>0.17403460499568923</v>
      </c>
      <c r="AZ112">
        <f t="shared" si="168"/>
        <v>18.928603955409677</v>
      </c>
      <c r="BA112">
        <f t="shared" si="169"/>
        <v>0.6986151080881946</v>
      </c>
      <c r="BB112">
        <f t="shared" si="170"/>
        <v>47.703669596164829</v>
      </c>
      <c r="BC112">
        <f t="shared" si="171"/>
        <v>379.40852310690838</v>
      </c>
      <c r="BD112">
        <f t="shared" si="172"/>
        <v>2.2750067611826935E-2</v>
      </c>
    </row>
    <row r="113" spans="1:114" x14ac:dyDescent="0.25">
      <c r="A113" s="1">
        <v>84</v>
      </c>
      <c r="B113" s="1" t="s">
        <v>130</v>
      </c>
      <c r="C113" s="1">
        <v>2586.9999990835786</v>
      </c>
      <c r="D113" s="1">
        <v>0</v>
      </c>
      <c r="E113">
        <f t="shared" si="145"/>
        <v>18.134550794260662</v>
      </c>
      <c r="F113">
        <f t="shared" si="146"/>
        <v>0.29702365876847053</v>
      </c>
      <c r="G113">
        <f t="shared" si="147"/>
        <v>269.38857774284935</v>
      </c>
      <c r="H113">
        <f t="shared" si="148"/>
        <v>6.520818401927051</v>
      </c>
      <c r="I113">
        <f t="shared" si="149"/>
        <v>1.6082881505841151</v>
      </c>
      <c r="J113">
        <f t="shared" si="150"/>
        <v>23.752756118774414</v>
      </c>
      <c r="K113" s="1">
        <v>3.5063186239999999</v>
      </c>
      <c r="L113">
        <f t="shared" si="151"/>
        <v>1.9675257728005802</v>
      </c>
      <c r="M113" s="1">
        <v>1</v>
      </c>
      <c r="N113">
        <f t="shared" si="152"/>
        <v>3.9350515456011603</v>
      </c>
      <c r="O113" s="1">
        <v>27.402952194213867</v>
      </c>
      <c r="P113" s="1">
        <v>23.752756118774414</v>
      </c>
      <c r="Q113" s="1">
        <v>28.966928482055664</v>
      </c>
      <c r="R113" s="1">
        <v>400.117919921875</v>
      </c>
      <c r="S113" s="1">
        <v>385.63674926757812</v>
      </c>
      <c r="T113" s="1">
        <v>14.62111759185791</v>
      </c>
      <c r="U113" s="1">
        <v>19.106752395629883</v>
      </c>
      <c r="V113" s="1">
        <v>28.032503128051758</v>
      </c>
      <c r="W113" s="1">
        <v>36.632633209228516</v>
      </c>
      <c r="X113" s="1">
        <v>499.97848510742187</v>
      </c>
      <c r="Y113" s="1">
        <v>1498.938232421875</v>
      </c>
      <c r="Z113" s="1">
        <v>207.17875671386719</v>
      </c>
      <c r="AA113" s="1">
        <v>70.262748718261719</v>
      </c>
      <c r="AB113" s="1">
        <v>-2.7432503700256348</v>
      </c>
      <c r="AC113" s="1">
        <v>5.0132200121879578E-2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1.4259356856081939</v>
      </c>
      <c r="AL113">
        <f t="shared" si="154"/>
        <v>6.5208184019270509E-3</v>
      </c>
      <c r="AM113">
        <f t="shared" si="155"/>
        <v>296.90275611877439</v>
      </c>
      <c r="AN113">
        <f t="shared" si="156"/>
        <v>300.55295219421384</v>
      </c>
      <c r="AO113">
        <f t="shared" si="157"/>
        <v>239.83011182687915</v>
      </c>
      <c r="AP113">
        <f t="shared" si="158"/>
        <v>-5.1641346159476534E-2</v>
      </c>
      <c r="AQ113">
        <f t="shared" si="159"/>
        <v>2.9507810929803027</v>
      </c>
      <c r="AR113">
        <f t="shared" si="160"/>
        <v>41.996379971018364</v>
      </c>
      <c r="AS113">
        <f t="shared" si="161"/>
        <v>22.889627575388481</v>
      </c>
      <c r="AT113">
        <f t="shared" si="162"/>
        <v>25.577854156494141</v>
      </c>
      <c r="AU113">
        <f t="shared" si="163"/>
        <v>3.2908841166729323</v>
      </c>
      <c r="AV113">
        <f t="shared" si="164"/>
        <v>0.2761773718742494</v>
      </c>
      <c r="AW113">
        <f t="shared" si="165"/>
        <v>1.3424929423961875</v>
      </c>
      <c r="AX113">
        <f t="shared" si="166"/>
        <v>1.9483911742767448</v>
      </c>
      <c r="AY113">
        <f t="shared" si="167"/>
        <v>0.17437006648313294</v>
      </c>
      <c r="AZ113">
        <f t="shared" si="168"/>
        <v>18.927981945515736</v>
      </c>
      <c r="BA113">
        <f t="shared" si="169"/>
        <v>0.69855525505410598</v>
      </c>
      <c r="BB113">
        <f t="shared" si="170"/>
        <v>47.724378378638207</v>
      </c>
      <c r="BC113">
        <f t="shared" si="171"/>
        <v>379.41532032603885</v>
      </c>
      <c r="BD113">
        <f t="shared" si="172"/>
        <v>2.2810364196369916E-2</v>
      </c>
    </row>
    <row r="114" spans="1:114" x14ac:dyDescent="0.25">
      <c r="A114" s="1">
        <v>85</v>
      </c>
      <c r="B114" s="1" t="s">
        <v>131</v>
      </c>
      <c r="C114" s="1">
        <v>2587.4999990724027</v>
      </c>
      <c r="D114" s="1">
        <v>0</v>
      </c>
      <c r="E114">
        <f t="shared" si="145"/>
        <v>18.124062739894637</v>
      </c>
      <c r="F114">
        <f t="shared" si="146"/>
        <v>0.29753541446271592</v>
      </c>
      <c r="G114">
        <f t="shared" si="147"/>
        <v>269.60902345802702</v>
      </c>
      <c r="H114">
        <f t="shared" si="148"/>
        <v>6.5307471990634758</v>
      </c>
      <c r="I114">
        <f t="shared" si="149"/>
        <v>1.6081627773753047</v>
      </c>
      <c r="J114">
        <f t="shared" si="150"/>
        <v>23.754337310791016</v>
      </c>
      <c r="K114" s="1">
        <v>3.5063186239999999</v>
      </c>
      <c r="L114">
        <f t="shared" si="151"/>
        <v>1.9675257728005802</v>
      </c>
      <c r="M114" s="1">
        <v>1</v>
      </c>
      <c r="N114">
        <f t="shared" si="152"/>
        <v>3.9350515456011603</v>
      </c>
      <c r="O114" s="1">
        <v>27.403024673461914</v>
      </c>
      <c r="P114" s="1">
        <v>23.754337310791016</v>
      </c>
      <c r="Q114" s="1">
        <v>28.966501235961914</v>
      </c>
      <c r="R114" s="1">
        <v>400.10800170898437</v>
      </c>
      <c r="S114" s="1">
        <v>385.63198852539062</v>
      </c>
      <c r="T114" s="1">
        <v>14.620124816894531</v>
      </c>
      <c r="U114" s="1">
        <v>19.112419128417969</v>
      </c>
      <c r="V114" s="1">
        <v>28.030651092529297</v>
      </c>
      <c r="W114" s="1">
        <v>36.643566131591797</v>
      </c>
      <c r="X114" s="1">
        <v>499.99456787109375</v>
      </c>
      <c r="Y114" s="1">
        <v>1498.8155517578125</v>
      </c>
      <c r="Z114" s="1">
        <v>207.21113586425781</v>
      </c>
      <c r="AA114" s="1">
        <v>70.263168334960938</v>
      </c>
      <c r="AB114" s="1">
        <v>-2.7432503700256348</v>
      </c>
      <c r="AC114" s="1">
        <v>5.0132200121879578E-2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1.4259815535551674</v>
      </c>
      <c r="AL114">
        <f t="shared" si="154"/>
        <v>6.5307471990634757E-3</v>
      </c>
      <c r="AM114">
        <f t="shared" si="155"/>
        <v>296.90433731079099</v>
      </c>
      <c r="AN114">
        <f t="shared" si="156"/>
        <v>300.55302467346189</v>
      </c>
      <c r="AO114">
        <f t="shared" si="157"/>
        <v>239.81048292106789</v>
      </c>
      <c r="AP114">
        <f t="shared" si="158"/>
        <v>-5.5862217320285519E-2</v>
      </c>
      <c r="AQ114">
        <f t="shared" si="159"/>
        <v>2.9510618998836637</v>
      </c>
      <c r="AR114">
        <f t="shared" si="160"/>
        <v>42.000125667764685</v>
      </c>
      <c r="AS114">
        <f t="shared" si="161"/>
        <v>22.887706539346716</v>
      </c>
      <c r="AT114">
        <f t="shared" si="162"/>
        <v>25.578680992126465</v>
      </c>
      <c r="AU114">
        <f t="shared" si="163"/>
        <v>3.2910456422720351</v>
      </c>
      <c r="AV114">
        <f t="shared" si="164"/>
        <v>0.27661976082233231</v>
      </c>
      <c r="AW114">
        <f t="shared" si="165"/>
        <v>1.3428991225083591</v>
      </c>
      <c r="AX114">
        <f t="shared" si="166"/>
        <v>1.948146519763676</v>
      </c>
      <c r="AY114">
        <f t="shared" si="167"/>
        <v>0.17465222880651732</v>
      </c>
      <c r="AZ114">
        <f t="shared" si="168"/>
        <v>18.943584199855785</v>
      </c>
      <c r="BA114">
        <f t="shared" si="169"/>
        <v>0.69913552682436653</v>
      </c>
      <c r="BB114">
        <f t="shared" si="170"/>
        <v>47.739493142242061</v>
      </c>
      <c r="BC114">
        <f t="shared" si="171"/>
        <v>379.41415772563681</v>
      </c>
      <c r="BD114">
        <f t="shared" si="172"/>
        <v>2.2804461859497485E-2</v>
      </c>
    </row>
    <row r="115" spans="1:114" x14ac:dyDescent="0.25">
      <c r="A115" s="1">
        <v>86</v>
      </c>
      <c r="B115" s="1" t="s">
        <v>131</v>
      </c>
      <c r="C115" s="1">
        <v>2587.9999990612268</v>
      </c>
      <c r="D115" s="1">
        <v>0</v>
      </c>
      <c r="E115">
        <f t="shared" si="145"/>
        <v>17.984782371859616</v>
      </c>
      <c r="F115">
        <f t="shared" si="146"/>
        <v>0.29768915125707696</v>
      </c>
      <c r="G115">
        <f t="shared" si="147"/>
        <v>270.50195205175226</v>
      </c>
      <c r="H115">
        <f t="shared" si="148"/>
        <v>6.5364816993362611</v>
      </c>
      <c r="I115">
        <f t="shared" si="149"/>
        <v>1.6087923138851532</v>
      </c>
      <c r="J115">
        <f t="shared" si="150"/>
        <v>23.759807586669922</v>
      </c>
      <c r="K115" s="1">
        <v>3.5063186239999999</v>
      </c>
      <c r="L115">
        <f t="shared" si="151"/>
        <v>1.9675257728005802</v>
      </c>
      <c r="M115" s="1">
        <v>1</v>
      </c>
      <c r="N115">
        <f t="shared" si="152"/>
        <v>3.9350515456011603</v>
      </c>
      <c r="O115" s="1">
        <v>27.403474807739258</v>
      </c>
      <c r="P115" s="1">
        <v>23.759807586669922</v>
      </c>
      <c r="Q115" s="1">
        <v>28.965890884399414</v>
      </c>
      <c r="R115" s="1">
        <v>400.08074951171875</v>
      </c>
      <c r="S115" s="1">
        <v>385.70028686523437</v>
      </c>
      <c r="T115" s="1">
        <v>14.62092399597168</v>
      </c>
      <c r="U115" s="1">
        <v>19.117221832275391</v>
      </c>
      <c r="V115" s="1">
        <v>28.03154182434082</v>
      </c>
      <c r="W115" s="1">
        <v>36.651939392089844</v>
      </c>
      <c r="X115" s="1">
        <v>499.98556518554687</v>
      </c>
      <c r="Y115" s="1">
        <v>1498.837890625</v>
      </c>
      <c r="Z115" s="1">
        <v>207.43110656738281</v>
      </c>
      <c r="AA115" s="1">
        <v>70.263412475585937</v>
      </c>
      <c r="AB115" s="1">
        <v>-2.7432503700256348</v>
      </c>
      <c r="AC115" s="1">
        <v>5.0132200121879578E-2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1.4259558779491766</v>
      </c>
      <c r="AL115">
        <f t="shared" si="154"/>
        <v>6.536481699336261E-3</v>
      </c>
      <c r="AM115">
        <f t="shared" si="155"/>
        <v>296.9098075866699</v>
      </c>
      <c r="AN115">
        <f t="shared" si="156"/>
        <v>300.55347480773924</v>
      </c>
      <c r="AO115">
        <f t="shared" si="157"/>
        <v>239.814057139738</v>
      </c>
      <c r="AP115">
        <f t="shared" si="158"/>
        <v>-5.8581852056469451E-2</v>
      </c>
      <c r="AQ115">
        <f t="shared" si="159"/>
        <v>2.9520335568735958</v>
      </c>
      <c r="AR115">
        <f t="shared" si="160"/>
        <v>42.013808508081269</v>
      </c>
      <c r="AS115">
        <f t="shared" si="161"/>
        <v>22.896586675805878</v>
      </c>
      <c r="AT115">
        <f t="shared" si="162"/>
        <v>25.58164119720459</v>
      </c>
      <c r="AU115">
        <f t="shared" si="163"/>
        <v>3.2916239867859685</v>
      </c>
      <c r="AV115">
        <f t="shared" si="164"/>
        <v>0.27675263822146001</v>
      </c>
      <c r="AW115">
        <f t="shared" si="165"/>
        <v>1.3432412429884426</v>
      </c>
      <c r="AX115">
        <f t="shared" si="166"/>
        <v>1.9483827437975259</v>
      </c>
      <c r="AY115">
        <f t="shared" si="167"/>
        <v>0.17473698180901115</v>
      </c>
      <c r="AZ115">
        <f t="shared" si="168"/>
        <v>19.006390232463442</v>
      </c>
      <c r="BA115">
        <f t="shared" si="169"/>
        <v>0.70132681064421143</v>
      </c>
      <c r="BB115">
        <f t="shared" si="170"/>
        <v>47.73764326209362</v>
      </c>
      <c r="BC115">
        <f t="shared" si="171"/>
        <v>379.53023904739791</v>
      </c>
      <c r="BD115">
        <f t="shared" si="172"/>
        <v>2.2621415546996863E-2</v>
      </c>
    </row>
    <row r="116" spans="1:114" x14ac:dyDescent="0.25">
      <c r="A116" s="1">
        <v>87</v>
      </c>
      <c r="B116" s="1" t="s">
        <v>132</v>
      </c>
      <c r="C116" s="1">
        <v>2588.499999050051</v>
      </c>
      <c r="D116" s="1">
        <v>0</v>
      </c>
      <c r="E116">
        <f t="shared" si="145"/>
        <v>17.948071174865969</v>
      </c>
      <c r="F116">
        <f t="shared" si="146"/>
        <v>0.2976443100894044</v>
      </c>
      <c r="G116">
        <f t="shared" si="147"/>
        <v>270.71984974640617</v>
      </c>
      <c r="H116">
        <f t="shared" si="148"/>
        <v>6.5342822385970836</v>
      </c>
      <c r="I116">
        <f t="shared" si="149"/>
        <v>1.608478630426263</v>
      </c>
      <c r="J116">
        <f t="shared" si="150"/>
        <v>23.758779525756836</v>
      </c>
      <c r="K116" s="1">
        <v>3.5063186239999999</v>
      </c>
      <c r="L116">
        <f t="shared" si="151"/>
        <v>1.9675257728005802</v>
      </c>
      <c r="M116" s="1">
        <v>1</v>
      </c>
      <c r="N116">
        <f t="shared" si="152"/>
        <v>3.9350515456011603</v>
      </c>
      <c r="O116" s="1">
        <v>27.404340744018555</v>
      </c>
      <c r="P116" s="1">
        <v>23.758779525756836</v>
      </c>
      <c r="Q116" s="1">
        <v>28.965679168701172</v>
      </c>
      <c r="R116" s="1">
        <v>400.07901000976562</v>
      </c>
      <c r="S116" s="1">
        <v>385.72476196289062</v>
      </c>
      <c r="T116" s="1">
        <v>14.624285697937012</v>
      </c>
      <c r="U116" s="1">
        <v>19.11906623840332</v>
      </c>
      <c r="V116" s="1">
        <v>28.036592483520508</v>
      </c>
      <c r="W116" s="1">
        <v>36.653652191162109</v>
      </c>
      <c r="X116" s="1">
        <v>499.985107421875</v>
      </c>
      <c r="Y116" s="1">
        <v>1498.884765625</v>
      </c>
      <c r="Z116" s="1">
        <v>207.4686279296875</v>
      </c>
      <c r="AA116" s="1">
        <v>70.26348876953125</v>
      </c>
      <c r="AB116" s="1">
        <v>-2.7432503700256348</v>
      </c>
      <c r="AC116" s="1">
        <v>5.0132200121879578E-2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1.4259545724098888</v>
      </c>
      <c r="AL116">
        <f t="shared" si="154"/>
        <v>6.5342822385970837E-3</v>
      </c>
      <c r="AM116">
        <f t="shared" si="155"/>
        <v>296.90877952575681</v>
      </c>
      <c r="AN116">
        <f t="shared" si="156"/>
        <v>300.55434074401853</v>
      </c>
      <c r="AO116">
        <f t="shared" si="157"/>
        <v>239.82155713957036</v>
      </c>
      <c r="AP116">
        <f t="shared" si="158"/>
        <v>-5.745903324689923E-2</v>
      </c>
      <c r="AQ116">
        <f t="shared" si="159"/>
        <v>2.9518509263522388</v>
      </c>
      <c r="AR116">
        <f t="shared" si="160"/>
        <v>42.01116366473773</v>
      </c>
      <c r="AS116">
        <f t="shared" si="161"/>
        <v>22.892097426334409</v>
      </c>
      <c r="AT116">
        <f t="shared" si="162"/>
        <v>25.581560134887695</v>
      </c>
      <c r="AU116">
        <f t="shared" si="163"/>
        <v>3.2916081482055688</v>
      </c>
      <c r="AV116">
        <f t="shared" si="164"/>
        <v>0.27671388221339921</v>
      </c>
      <c r="AW116">
        <f t="shared" si="165"/>
        <v>1.3433722959259757</v>
      </c>
      <c r="AX116">
        <f t="shared" si="166"/>
        <v>1.9482358522795931</v>
      </c>
      <c r="AY116">
        <f t="shared" si="167"/>
        <v>0.1747122620336504</v>
      </c>
      <c r="AZ116">
        <f t="shared" si="168"/>
        <v>19.021721122345795</v>
      </c>
      <c r="BA116">
        <f t="shared" si="169"/>
        <v>0.70184721449760412</v>
      </c>
      <c r="BB116">
        <f t="shared" si="170"/>
        <v>47.744068560098484</v>
      </c>
      <c r="BC116">
        <f t="shared" si="171"/>
        <v>379.56730867281755</v>
      </c>
      <c r="BD116">
        <f t="shared" si="172"/>
        <v>2.2576073363393311E-2</v>
      </c>
    </row>
    <row r="117" spans="1:114" x14ac:dyDescent="0.25">
      <c r="A117" s="1">
        <v>88</v>
      </c>
      <c r="B117" s="1" t="s">
        <v>132</v>
      </c>
      <c r="C117" s="1">
        <v>2588.9999990388751</v>
      </c>
      <c r="D117" s="1">
        <v>0</v>
      </c>
      <c r="E117">
        <f t="shared" si="145"/>
        <v>18.05192026517129</v>
      </c>
      <c r="F117">
        <f t="shared" si="146"/>
        <v>0.29852737101447979</v>
      </c>
      <c r="G117">
        <f t="shared" si="147"/>
        <v>270.38567754652263</v>
      </c>
      <c r="H117">
        <f t="shared" si="148"/>
        <v>6.543691987719332</v>
      </c>
      <c r="I117">
        <f t="shared" si="149"/>
        <v>1.6063844352828718</v>
      </c>
      <c r="J117">
        <f t="shared" si="150"/>
        <v>23.749616622924805</v>
      </c>
      <c r="K117" s="1">
        <v>3.5063186239999999</v>
      </c>
      <c r="L117">
        <f t="shared" si="151"/>
        <v>1.9675257728005802</v>
      </c>
      <c r="M117" s="1">
        <v>1</v>
      </c>
      <c r="N117">
        <f t="shared" si="152"/>
        <v>3.9350515456011603</v>
      </c>
      <c r="O117" s="1">
        <v>27.405929565429688</v>
      </c>
      <c r="P117" s="1">
        <v>23.749616622924805</v>
      </c>
      <c r="Q117" s="1">
        <v>28.965126037597656</v>
      </c>
      <c r="R117" s="1">
        <v>400.10391235351562</v>
      </c>
      <c r="S117" s="1">
        <v>385.67428588867187</v>
      </c>
      <c r="T117" s="1">
        <v>14.624349594116211</v>
      </c>
      <c r="U117" s="1">
        <v>19.125646591186523</v>
      </c>
      <c r="V117" s="1">
        <v>28.034202575683594</v>
      </c>
      <c r="W117" s="1">
        <v>36.662982940673828</v>
      </c>
      <c r="X117" s="1">
        <v>499.97689819335937</v>
      </c>
      <c r="Y117" s="1">
        <v>1498.9071044921875</v>
      </c>
      <c r="Z117" s="1">
        <v>207.41273498535156</v>
      </c>
      <c r="AA117" s="1">
        <v>70.263725280761719</v>
      </c>
      <c r="AB117" s="1">
        <v>-2.7432503700256348</v>
      </c>
      <c r="AC117" s="1">
        <v>5.0132200121879578E-2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1.4259311597386632</v>
      </c>
      <c r="AL117">
        <f t="shared" si="154"/>
        <v>6.5436919877193316E-3</v>
      </c>
      <c r="AM117">
        <f t="shared" si="155"/>
        <v>296.89961662292478</v>
      </c>
      <c r="AN117">
        <f t="shared" si="156"/>
        <v>300.55592956542966</v>
      </c>
      <c r="AO117">
        <f t="shared" si="157"/>
        <v>239.82513135824047</v>
      </c>
      <c r="AP117">
        <f t="shared" si="158"/>
        <v>-6.003467810137357E-2</v>
      </c>
      <c r="AQ117">
        <f t="shared" si="159"/>
        <v>2.9502236131829385</v>
      </c>
      <c r="AR117">
        <f t="shared" si="160"/>
        <v>41.987862177736154</v>
      </c>
      <c r="AS117">
        <f t="shared" si="161"/>
        <v>22.862215586549631</v>
      </c>
      <c r="AT117">
        <f t="shared" si="162"/>
        <v>25.577773094177246</v>
      </c>
      <c r="AU117">
        <f t="shared" si="163"/>
        <v>3.2908682812026662</v>
      </c>
      <c r="AV117">
        <f t="shared" si="164"/>
        <v>0.2774769564597751</v>
      </c>
      <c r="AW117">
        <f t="shared" si="165"/>
        <v>1.3438391779000667</v>
      </c>
      <c r="AX117">
        <f t="shared" si="166"/>
        <v>1.9470291033025995</v>
      </c>
      <c r="AY117">
        <f t="shared" si="167"/>
        <v>0.17519898729564201</v>
      </c>
      <c r="AZ117">
        <f t="shared" si="168"/>
        <v>18.99830496698149</v>
      </c>
      <c r="BA117">
        <f t="shared" si="169"/>
        <v>0.70107260825932205</v>
      </c>
      <c r="BB117">
        <f t="shared" si="170"/>
        <v>47.794659885305123</v>
      </c>
      <c r="BC117">
        <f t="shared" si="171"/>
        <v>379.48120504193594</v>
      </c>
      <c r="BD117">
        <f t="shared" si="172"/>
        <v>2.2735918877857565E-2</v>
      </c>
    </row>
    <row r="118" spans="1:114" x14ac:dyDescent="0.25">
      <c r="A118" s="1">
        <v>89</v>
      </c>
      <c r="B118" s="1" t="s">
        <v>133</v>
      </c>
      <c r="C118" s="1">
        <v>2589.4999990276992</v>
      </c>
      <c r="D118" s="1">
        <v>0</v>
      </c>
      <c r="E118">
        <f t="shared" si="145"/>
        <v>17.975951057888409</v>
      </c>
      <c r="F118">
        <f t="shared" si="146"/>
        <v>0.29911753760786153</v>
      </c>
      <c r="G118">
        <f t="shared" si="147"/>
        <v>271.06744316996202</v>
      </c>
      <c r="H118">
        <f t="shared" si="148"/>
        <v>6.549998637857116</v>
      </c>
      <c r="I118">
        <f t="shared" si="149"/>
        <v>1.6049907479813745</v>
      </c>
      <c r="J118">
        <f t="shared" si="150"/>
        <v>23.743997573852539</v>
      </c>
      <c r="K118" s="1">
        <v>3.5063186239999999</v>
      </c>
      <c r="L118">
        <f t="shared" si="151"/>
        <v>1.9675257728005802</v>
      </c>
      <c r="M118" s="1">
        <v>1</v>
      </c>
      <c r="N118">
        <f t="shared" si="152"/>
        <v>3.9350515456011603</v>
      </c>
      <c r="O118" s="1">
        <v>27.406190872192383</v>
      </c>
      <c r="P118" s="1">
        <v>23.743997573852539</v>
      </c>
      <c r="Q118" s="1">
        <v>28.964927673339844</v>
      </c>
      <c r="R118" s="1">
        <v>400.11383056640625</v>
      </c>
      <c r="S118" s="1">
        <v>385.73529052734375</v>
      </c>
      <c r="T118" s="1">
        <v>14.625613212585449</v>
      </c>
      <c r="U118" s="1">
        <v>19.13128662109375</v>
      </c>
      <c r="V118" s="1">
        <v>28.03619384765625</v>
      </c>
      <c r="W118" s="1">
        <v>36.673229217529297</v>
      </c>
      <c r="X118" s="1">
        <v>499.96978759765625</v>
      </c>
      <c r="Y118" s="1">
        <v>1498.8968505859375</v>
      </c>
      <c r="Z118" s="1">
        <v>207.24057006835937</v>
      </c>
      <c r="AA118" s="1">
        <v>70.263717651367188</v>
      </c>
      <c r="AB118" s="1">
        <v>-2.7432503700256348</v>
      </c>
      <c r="AC118" s="1">
        <v>5.0132200121879578E-2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1.4259108803617278</v>
      </c>
      <c r="AL118">
        <f t="shared" si="154"/>
        <v>6.5499986378571157E-3</v>
      </c>
      <c r="AM118">
        <f t="shared" si="155"/>
        <v>296.89399757385252</v>
      </c>
      <c r="AN118">
        <f t="shared" si="156"/>
        <v>300.55619087219236</v>
      </c>
      <c r="AO118">
        <f t="shared" si="157"/>
        <v>239.82349073327714</v>
      </c>
      <c r="AP118">
        <f t="shared" si="158"/>
        <v>-6.1932907991794149E-2</v>
      </c>
      <c r="AQ118">
        <f t="shared" si="159"/>
        <v>2.9492260694332844</v>
      </c>
      <c r="AR118">
        <f t="shared" si="160"/>
        <v>41.9736695981087</v>
      </c>
      <c r="AS118">
        <f t="shared" si="161"/>
        <v>22.84238297701495</v>
      </c>
      <c r="AT118">
        <f t="shared" si="162"/>
        <v>25.575094223022461</v>
      </c>
      <c r="AU118">
        <f t="shared" si="163"/>
        <v>3.29034500293313</v>
      </c>
      <c r="AV118">
        <f t="shared" si="164"/>
        <v>0.27798675620864982</v>
      </c>
      <c r="AW118">
        <f t="shared" si="165"/>
        <v>1.3442353214519098</v>
      </c>
      <c r="AX118">
        <f t="shared" si="166"/>
        <v>1.9461096814812202</v>
      </c>
      <c r="AY118">
        <f t="shared" si="167"/>
        <v>0.17552417724114378</v>
      </c>
      <c r="AZ118">
        <f t="shared" si="168"/>
        <v>19.046206291372233</v>
      </c>
      <c r="BA118">
        <f t="shared" si="169"/>
        <v>0.70272917678696756</v>
      </c>
      <c r="BB118">
        <f t="shared" si="170"/>
        <v>47.829813035477983</v>
      </c>
      <c r="BC118">
        <f t="shared" si="171"/>
        <v>379.56827247257974</v>
      </c>
      <c r="BD118">
        <f t="shared" si="172"/>
        <v>2.265169247769034E-2</v>
      </c>
    </row>
    <row r="119" spans="1:114" x14ac:dyDescent="0.25">
      <c r="A119" s="1">
        <v>90</v>
      </c>
      <c r="B119" s="1" t="s">
        <v>133</v>
      </c>
      <c r="C119" s="1">
        <v>2589.9999990165234</v>
      </c>
      <c r="D119" s="1">
        <v>0</v>
      </c>
      <c r="E119">
        <f t="shared" si="145"/>
        <v>17.969299250298125</v>
      </c>
      <c r="F119">
        <f t="shared" si="146"/>
        <v>0.29879147332061057</v>
      </c>
      <c r="G119">
        <f t="shared" si="147"/>
        <v>271.00677867260725</v>
      </c>
      <c r="H119">
        <f t="shared" si="148"/>
        <v>6.5465469910998895</v>
      </c>
      <c r="I119">
        <f t="shared" si="149"/>
        <v>1.605764526426722</v>
      </c>
      <c r="J119">
        <f t="shared" si="150"/>
        <v>23.748146057128906</v>
      </c>
      <c r="K119" s="1">
        <v>3.5063186239999999</v>
      </c>
      <c r="L119">
        <f t="shared" si="151"/>
        <v>1.9675257728005802</v>
      </c>
      <c r="M119" s="1">
        <v>1</v>
      </c>
      <c r="N119">
        <f t="shared" si="152"/>
        <v>3.9350515456011603</v>
      </c>
      <c r="O119" s="1">
        <v>27.407724380493164</v>
      </c>
      <c r="P119" s="1">
        <v>23.748146057128906</v>
      </c>
      <c r="Q119" s="1">
        <v>28.965044021606445</v>
      </c>
      <c r="R119" s="1">
        <v>400.11956787109375</v>
      </c>
      <c r="S119" s="1">
        <v>385.74679565429687</v>
      </c>
      <c r="T119" s="1">
        <v>14.62751293182373</v>
      </c>
      <c r="U119" s="1">
        <v>19.130744934082031</v>
      </c>
      <c r="V119" s="1">
        <v>28.037330627441406</v>
      </c>
      <c r="W119" s="1">
        <v>36.668914794921875</v>
      </c>
      <c r="X119" s="1">
        <v>499.97750854492187</v>
      </c>
      <c r="Y119" s="1">
        <v>1498.7440185546875</v>
      </c>
      <c r="Z119" s="1">
        <v>207.30133056640625</v>
      </c>
      <c r="AA119" s="1">
        <v>70.263755798339844</v>
      </c>
      <c r="AB119" s="1">
        <v>-2.7432503700256348</v>
      </c>
      <c r="AC119" s="1">
        <v>5.0132200121879578E-2</v>
      </c>
      <c r="AD119" s="1">
        <v>0.66666668653488159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1.4259329004577135</v>
      </c>
      <c r="AL119">
        <f t="shared" si="154"/>
        <v>6.5465469910998891E-3</v>
      </c>
      <c r="AM119">
        <f t="shared" si="155"/>
        <v>296.89814605712888</v>
      </c>
      <c r="AN119">
        <f t="shared" si="156"/>
        <v>300.55772438049314</v>
      </c>
      <c r="AO119">
        <f t="shared" si="157"/>
        <v>239.79903760882371</v>
      </c>
      <c r="AP119">
        <f t="shared" si="158"/>
        <v>-6.1052625341546825E-2</v>
      </c>
      <c r="AQ119">
        <f t="shared" si="159"/>
        <v>2.9499625167153889</v>
      </c>
      <c r="AR119">
        <f t="shared" si="160"/>
        <v>41.984127993127991</v>
      </c>
      <c r="AS119">
        <f t="shared" si="161"/>
        <v>22.85338305904596</v>
      </c>
      <c r="AT119">
        <f t="shared" si="162"/>
        <v>25.577935218811035</v>
      </c>
      <c r="AU119">
        <f t="shared" si="163"/>
        <v>3.2908999522097666</v>
      </c>
      <c r="AV119">
        <f t="shared" si="164"/>
        <v>0.27770511179749557</v>
      </c>
      <c r="AW119">
        <f t="shared" si="165"/>
        <v>1.3441979902886669</v>
      </c>
      <c r="AX119">
        <f t="shared" si="166"/>
        <v>1.9467019619210997</v>
      </c>
      <c r="AY119">
        <f t="shared" si="167"/>
        <v>0.17534452100927181</v>
      </c>
      <c r="AZ119">
        <f t="shared" si="168"/>
        <v>19.041954116346808</v>
      </c>
      <c r="BA119">
        <f t="shared" si="169"/>
        <v>0.70255095240112198</v>
      </c>
      <c r="BB119">
        <f t="shared" si="170"/>
        <v>47.813406087510621</v>
      </c>
      <c r="BC119">
        <f t="shared" si="171"/>
        <v>379.58205963831756</v>
      </c>
      <c r="BD119">
        <f t="shared" si="172"/>
        <v>2.2634721013452597E-2</v>
      </c>
      <c r="BE119">
        <f>AVERAGE(E105:E119)</f>
        <v>18.032631913422367</v>
      </c>
      <c r="BF119">
        <f>AVERAGE(O105:O119)</f>
        <v>27.401631418863932</v>
      </c>
      <c r="BG119">
        <f>AVERAGE(P105:P119)</f>
        <v>23.737831242879231</v>
      </c>
      <c r="BH119" t="e">
        <f>AVERAGE(B105:B119)</f>
        <v>#DIV/0!</v>
      </c>
      <c r="BI119">
        <f t="shared" ref="BI119:DJ119" si="173">AVERAGE(C105:C119)</f>
        <v>2586.5999990925193</v>
      </c>
      <c r="BJ119">
        <f t="shared" si="173"/>
        <v>0</v>
      </c>
      <c r="BK119">
        <f t="shared" si="173"/>
        <v>18.032631913422367</v>
      </c>
      <c r="BL119">
        <f t="shared" si="173"/>
        <v>0.29681129599809686</v>
      </c>
      <c r="BM119">
        <f t="shared" si="173"/>
        <v>269.92393923449373</v>
      </c>
      <c r="BN119">
        <f t="shared" si="173"/>
        <v>6.5079386173281994</v>
      </c>
      <c r="BO119">
        <f t="shared" si="173"/>
        <v>1.6062230700118549</v>
      </c>
      <c r="BP119">
        <f t="shared" si="173"/>
        <v>23.737831242879231</v>
      </c>
      <c r="BQ119">
        <f t="shared" si="173"/>
        <v>3.5063186240000004</v>
      </c>
      <c r="BR119">
        <f t="shared" si="173"/>
        <v>1.9675257728005808</v>
      </c>
      <c r="BS119">
        <f t="shared" si="173"/>
        <v>1</v>
      </c>
      <c r="BT119">
        <f t="shared" si="173"/>
        <v>3.9350515456011617</v>
      </c>
      <c r="BU119">
        <f t="shared" si="173"/>
        <v>27.401631418863932</v>
      </c>
      <c r="BV119">
        <f t="shared" si="173"/>
        <v>23.737831242879231</v>
      </c>
      <c r="BW119">
        <f t="shared" si="173"/>
        <v>28.966094716389975</v>
      </c>
      <c r="BX119">
        <f t="shared" si="173"/>
        <v>400.06033528645833</v>
      </c>
      <c r="BY119">
        <f t="shared" si="173"/>
        <v>385.65352376302081</v>
      </c>
      <c r="BZ119">
        <f t="shared" si="173"/>
        <v>14.621412213643392</v>
      </c>
      <c r="CA119">
        <f t="shared" si="173"/>
        <v>19.098386255900063</v>
      </c>
      <c r="CB119">
        <f t="shared" si="173"/>
        <v>28.035354741414388</v>
      </c>
      <c r="CC119">
        <f t="shared" si="173"/>
        <v>36.619576263427732</v>
      </c>
      <c r="CD119">
        <f t="shared" si="173"/>
        <v>499.96036580403648</v>
      </c>
      <c r="CE119">
        <f t="shared" si="173"/>
        <v>1498.9208007812499</v>
      </c>
      <c r="CF119">
        <f t="shared" si="173"/>
        <v>207.11736958821615</v>
      </c>
      <c r="CG119">
        <f t="shared" si="173"/>
        <v>70.263043721516922</v>
      </c>
      <c r="CH119">
        <f t="shared" si="173"/>
        <v>-2.7432503700256348</v>
      </c>
      <c r="CI119">
        <f t="shared" si="173"/>
        <v>5.0132200121879578E-2</v>
      </c>
      <c r="CJ119">
        <f t="shared" si="173"/>
        <v>0.82222223281860352</v>
      </c>
      <c r="CK119">
        <f t="shared" si="173"/>
        <v>-0.21956524252891541</v>
      </c>
      <c r="CL119">
        <f t="shared" si="173"/>
        <v>2.737391471862793</v>
      </c>
      <c r="CM119">
        <f t="shared" si="173"/>
        <v>1</v>
      </c>
      <c r="CN119">
        <f t="shared" si="173"/>
        <v>0</v>
      </c>
      <c r="CO119">
        <f t="shared" si="173"/>
        <v>0.15999999642372131</v>
      </c>
      <c r="CP119">
        <f t="shared" si="173"/>
        <v>111115</v>
      </c>
      <c r="CQ119">
        <f t="shared" si="173"/>
        <v>1.4258840094619889</v>
      </c>
      <c r="CR119">
        <f t="shared" si="173"/>
        <v>6.5079386173282011E-3</v>
      </c>
      <c r="CS119">
        <f t="shared" si="173"/>
        <v>296.88783124287926</v>
      </c>
      <c r="CT119">
        <f t="shared" si="173"/>
        <v>300.55163141886391</v>
      </c>
      <c r="CU119">
        <f t="shared" si="173"/>
        <v>239.82732276444148</v>
      </c>
      <c r="CV119">
        <f t="shared" si="173"/>
        <v>-4.5253978703153147E-2</v>
      </c>
      <c r="CW119">
        <f t="shared" si="173"/>
        <v>2.9481338280550786</v>
      </c>
      <c r="CX119">
        <f t="shared" si="173"/>
        <v>41.958526936570024</v>
      </c>
      <c r="CY119">
        <f t="shared" si="173"/>
        <v>22.860140680669954</v>
      </c>
      <c r="CZ119">
        <f t="shared" si="173"/>
        <v>25.569731330871583</v>
      </c>
      <c r="DA119">
        <f t="shared" si="173"/>
        <v>3.2892983875795001</v>
      </c>
      <c r="DB119">
        <f t="shared" si="173"/>
        <v>0.27599342711342278</v>
      </c>
      <c r="DC119">
        <f t="shared" si="173"/>
        <v>1.3419107580432241</v>
      </c>
      <c r="DD119">
        <f t="shared" si="173"/>
        <v>1.9473876295362758</v>
      </c>
      <c r="DE119">
        <f t="shared" si="173"/>
        <v>0.17425277536204567</v>
      </c>
      <c r="DF119">
        <f t="shared" si="173"/>
        <v>18.96567778204362</v>
      </c>
      <c r="DG119">
        <f t="shared" si="173"/>
        <v>0.69991288434065779</v>
      </c>
      <c r="DH119">
        <f t="shared" si="173"/>
        <v>47.743250140625086</v>
      </c>
      <c r="DI119">
        <f t="shared" si="173"/>
        <v>379.46706018026714</v>
      </c>
      <c r="DJ119">
        <f t="shared" si="173"/>
        <v>2.2688026619901269E-2</v>
      </c>
    </row>
    <row r="120" spans="1:114" x14ac:dyDescent="0.25">
      <c r="A120" s="1" t="s">
        <v>9</v>
      </c>
      <c r="B120" s="1" t="s">
        <v>134</v>
      </c>
    </row>
    <row r="121" spans="1:114" x14ac:dyDescent="0.25">
      <c r="A121" s="1" t="s">
        <v>9</v>
      </c>
      <c r="B121" s="1" t="s">
        <v>135</v>
      </c>
    </row>
    <row r="122" spans="1:114" x14ac:dyDescent="0.25">
      <c r="A122" s="1" t="s">
        <v>9</v>
      </c>
      <c r="B122" s="1" t="s">
        <v>136</v>
      </c>
    </row>
    <row r="123" spans="1:114" x14ac:dyDescent="0.25">
      <c r="A123" s="1">
        <v>91</v>
      </c>
      <c r="B123" s="1" t="s">
        <v>137</v>
      </c>
      <c r="C123" s="1">
        <v>3115.9999994859099</v>
      </c>
      <c r="D123" s="1">
        <v>0</v>
      </c>
      <c r="E123">
        <f t="shared" ref="E123:E137" si="174">(R123-S123*(1000-T123)/(1000-U123))*AK123</f>
        <v>12.114923187157739</v>
      </c>
      <c r="F123">
        <f t="shared" ref="F123:F137" si="175">IF(AV123&lt;&gt;0,1/(1/AV123-1/N123),0)</f>
        <v>0.14341205373428598</v>
      </c>
      <c r="G123">
        <f t="shared" ref="G123:G137" si="176">((AY123-AL123/2)*S123-E123)/(AY123+AL123/2)</f>
        <v>238.5796899306896</v>
      </c>
      <c r="H123">
        <f t="shared" ref="H123:H137" si="177">AL123*1000</f>
        <v>3.6698626578284061</v>
      </c>
      <c r="I123">
        <f t="shared" ref="I123:I137" si="178">(AQ123-AW123)</f>
        <v>1.7955652273022962</v>
      </c>
      <c r="J123">
        <f t="shared" ref="J123:J137" si="179">(P123+AP123*D123)</f>
        <v>26.390939712524414</v>
      </c>
      <c r="K123" s="1">
        <v>3.5063186239999999</v>
      </c>
      <c r="L123">
        <f t="shared" ref="L123:L137" si="180">(K123*AE123+AF123)</f>
        <v>1.9675257728005802</v>
      </c>
      <c r="M123" s="1">
        <v>1</v>
      </c>
      <c r="N123">
        <f t="shared" ref="N123:N137" si="181">L123*(M123+1)*(M123+1)/(M123*M123+1)</f>
        <v>3.9350515456011603</v>
      </c>
      <c r="O123" s="1">
        <v>31.895057678222656</v>
      </c>
      <c r="P123" s="1">
        <v>26.390939712524414</v>
      </c>
      <c r="Q123" s="1">
        <v>34.040191650390625</v>
      </c>
      <c r="R123" s="1">
        <v>400.75961303710937</v>
      </c>
      <c r="S123" s="1">
        <v>391.25582885742187</v>
      </c>
      <c r="T123" s="1">
        <v>21.079904556274414</v>
      </c>
      <c r="U123" s="1">
        <v>23.593023300170898</v>
      </c>
      <c r="V123" s="1">
        <v>31.199647903442383</v>
      </c>
      <c r="W123" s="1">
        <v>34.919227600097656</v>
      </c>
      <c r="X123" s="1">
        <v>499.94134521484375</v>
      </c>
      <c r="Y123" s="1">
        <v>1500.0006103515625</v>
      </c>
      <c r="Z123" s="1">
        <v>91.346351623535156</v>
      </c>
      <c r="AA123" s="1">
        <v>70.255668640136719</v>
      </c>
      <c r="AB123" s="1">
        <v>-2.7684578895568848</v>
      </c>
      <c r="AC123" s="1">
        <v>4.7095701098442078E-2</v>
      </c>
      <c r="AD123" s="1">
        <v>0.66666668653488159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ref="AK123:AK137" si="182">X123*0.000001/(K123*0.0001)</f>
        <v>1.4258297628539869</v>
      </c>
      <c r="AL123">
        <f t="shared" ref="AL123:AL137" si="183">(U123-T123)/(1000-U123)*AK123</f>
        <v>3.6698626578284062E-3</v>
      </c>
      <c r="AM123">
        <f t="shared" ref="AM123:AM137" si="184">(P123+273.15)</f>
        <v>299.54093971252439</v>
      </c>
      <c r="AN123">
        <f t="shared" ref="AN123:AN137" si="185">(O123+273.15)</f>
        <v>305.04505767822263</v>
      </c>
      <c r="AO123">
        <f t="shared" ref="AO123:AO137" si="186">(Y123*AG123+Z123*AH123)*AI123</f>
        <v>240.00009229182979</v>
      </c>
      <c r="AP123">
        <f t="shared" ref="AP123:AP137" si="187">((AO123+0.00000010773*(AN123^4-AM123^4))-AL123*44100)/(L123*51.4+0.00000043092*AM123^3)</f>
        <v>1.2747831777197254</v>
      </c>
      <c r="AQ123">
        <f t="shared" ref="AQ123:AQ137" si="188">0.61365*EXP(17.502*J123/(240.97+J123))</f>
        <v>3.4531088544981277</v>
      </c>
      <c r="AR123">
        <f t="shared" ref="AR123:AR137" si="189">AQ123*1000/AA123</f>
        <v>49.15060836137831</v>
      </c>
      <c r="AS123">
        <f t="shared" ref="AS123:AS137" si="190">(AR123-U123)</f>
        <v>25.557585061207412</v>
      </c>
      <c r="AT123">
        <f t="shared" ref="AT123:AT137" si="191">IF(D123,P123,(O123+P123)/2)</f>
        <v>29.142998695373535</v>
      </c>
      <c r="AU123">
        <f t="shared" ref="AU123:AU137" si="192">0.61365*EXP(17.502*AT123/(240.97+AT123))</f>
        <v>4.0551719958883545</v>
      </c>
      <c r="AV123">
        <f t="shared" ref="AV123:AV137" si="193">IF(AS123&lt;&gt;0,(1000-(AR123+U123)/2)/AS123*AL123,0)</f>
        <v>0.13836921918265802</v>
      </c>
      <c r="AW123">
        <f t="shared" ref="AW123:AW137" si="194">U123*AA123/1000</f>
        <v>1.6575436271958315</v>
      </c>
      <c r="AX123">
        <f t="shared" ref="AX123:AX137" si="195">(AU123-AW123)</f>
        <v>2.3976283686925228</v>
      </c>
      <c r="AY123">
        <f t="shared" ref="AY123:AY137" si="196">1/(1.6/F123+1.37/N123)</f>
        <v>8.692011866381695E-2</v>
      </c>
      <c r="AZ123">
        <f t="shared" ref="AZ123:AZ137" si="197">G123*AA123*0.001</f>
        <v>16.761575640037091</v>
      </c>
      <c r="BA123">
        <f t="shared" ref="BA123:BA137" si="198">G123/S123</f>
        <v>0.60977926035609498</v>
      </c>
      <c r="BB123">
        <f t="shared" ref="BB123:BB137" si="199">(1-AL123*AA123/AQ123/F123)*100</f>
        <v>47.936272458360804</v>
      </c>
      <c r="BC123">
        <f t="shared" ref="BC123:BC137" si="200">(S123-E123/(N123/1.35))</f>
        <v>387.09955641393998</v>
      </c>
      <c r="BD123">
        <f t="shared" ref="BD123:BD137" si="201">E123*BB123/100/BC123</f>
        <v>1.5002452188054041E-2</v>
      </c>
    </row>
    <row r="124" spans="1:114" x14ac:dyDescent="0.25">
      <c r="A124" s="1">
        <v>92</v>
      </c>
      <c r="B124" s="1" t="s">
        <v>137</v>
      </c>
      <c r="C124" s="1">
        <v>3115.9999994859099</v>
      </c>
      <c r="D124" s="1">
        <v>0</v>
      </c>
      <c r="E124">
        <f t="shared" si="174"/>
        <v>12.114923187157739</v>
      </c>
      <c r="F124">
        <f t="shared" si="175"/>
        <v>0.14341205373428598</v>
      </c>
      <c r="G124">
        <f t="shared" si="176"/>
        <v>238.5796899306896</v>
      </c>
      <c r="H124">
        <f t="shared" si="177"/>
        <v>3.6698626578284061</v>
      </c>
      <c r="I124">
        <f t="shared" si="178"/>
        <v>1.7955652273022962</v>
      </c>
      <c r="J124">
        <f t="shared" si="179"/>
        <v>26.390939712524414</v>
      </c>
      <c r="K124" s="1">
        <v>3.5063186239999999</v>
      </c>
      <c r="L124">
        <f t="shared" si="180"/>
        <v>1.9675257728005802</v>
      </c>
      <c r="M124" s="1">
        <v>1</v>
      </c>
      <c r="N124">
        <f t="shared" si="181"/>
        <v>3.9350515456011603</v>
      </c>
      <c r="O124" s="1">
        <v>31.895057678222656</v>
      </c>
      <c r="P124" s="1">
        <v>26.390939712524414</v>
      </c>
      <c r="Q124" s="1">
        <v>34.040191650390625</v>
      </c>
      <c r="R124" s="1">
        <v>400.75961303710937</v>
      </c>
      <c r="S124" s="1">
        <v>391.25582885742187</v>
      </c>
      <c r="T124" s="1">
        <v>21.079904556274414</v>
      </c>
      <c r="U124" s="1">
        <v>23.593023300170898</v>
      </c>
      <c r="V124" s="1">
        <v>31.199647903442383</v>
      </c>
      <c r="W124" s="1">
        <v>34.919227600097656</v>
      </c>
      <c r="X124" s="1">
        <v>499.94134521484375</v>
      </c>
      <c r="Y124" s="1">
        <v>1500.0006103515625</v>
      </c>
      <c r="Z124" s="1">
        <v>91.346351623535156</v>
      </c>
      <c r="AA124" s="1">
        <v>70.255668640136719</v>
      </c>
      <c r="AB124" s="1">
        <v>-2.7684578895568848</v>
      </c>
      <c r="AC124" s="1">
        <v>4.7095701098442078E-2</v>
      </c>
      <c r="AD124" s="1">
        <v>0.66666668653488159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1.4258297628539869</v>
      </c>
      <c r="AL124">
        <f t="shared" si="183"/>
        <v>3.6698626578284062E-3</v>
      </c>
      <c r="AM124">
        <f t="shared" si="184"/>
        <v>299.54093971252439</v>
      </c>
      <c r="AN124">
        <f t="shared" si="185"/>
        <v>305.04505767822263</v>
      </c>
      <c r="AO124">
        <f t="shared" si="186"/>
        <v>240.00009229182979</v>
      </c>
      <c r="AP124">
        <f t="shared" si="187"/>
        <v>1.2747831777197254</v>
      </c>
      <c r="AQ124">
        <f t="shared" si="188"/>
        <v>3.4531088544981277</v>
      </c>
      <c r="AR124">
        <f t="shared" si="189"/>
        <v>49.15060836137831</v>
      </c>
      <c r="AS124">
        <f t="shared" si="190"/>
        <v>25.557585061207412</v>
      </c>
      <c r="AT124">
        <f t="shared" si="191"/>
        <v>29.142998695373535</v>
      </c>
      <c r="AU124">
        <f t="shared" si="192"/>
        <v>4.0551719958883545</v>
      </c>
      <c r="AV124">
        <f t="shared" si="193"/>
        <v>0.13836921918265802</v>
      </c>
      <c r="AW124">
        <f t="shared" si="194"/>
        <v>1.6575436271958315</v>
      </c>
      <c r="AX124">
        <f t="shared" si="195"/>
        <v>2.3976283686925228</v>
      </c>
      <c r="AY124">
        <f t="shared" si="196"/>
        <v>8.692011866381695E-2</v>
      </c>
      <c r="AZ124">
        <f t="shared" si="197"/>
        <v>16.761575640037091</v>
      </c>
      <c r="BA124">
        <f t="shared" si="198"/>
        <v>0.60977926035609498</v>
      </c>
      <c r="BB124">
        <f t="shared" si="199"/>
        <v>47.936272458360804</v>
      </c>
      <c r="BC124">
        <f t="shared" si="200"/>
        <v>387.09955641393998</v>
      </c>
      <c r="BD124">
        <f t="shared" si="201"/>
        <v>1.5002452188054041E-2</v>
      </c>
    </row>
    <row r="125" spans="1:114" x14ac:dyDescent="0.25">
      <c r="A125" s="1">
        <v>93</v>
      </c>
      <c r="B125" s="1" t="s">
        <v>137</v>
      </c>
      <c r="C125" s="1">
        <v>3116.4999994747341</v>
      </c>
      <c r="D125" s="1">
        <v>0</v>
      </c>
      <c r="E125">
        <f t="shared" si="174"/>
        <v>12.206458132936698</v>
      </c>
      <c r="F125">
        <f t="shared" si="175"/>
        <v>0.14301405182953839</v>
      </c>
      <c r="G125">
        <f t="shared" si="176"/>
        <v>237.12400051665051</v>
      </c>
      <c r="H125">
        <f t="shared" si="177"/>
        <v>3.663042025573604</v>
      </c>
      <c r="I125">
        <f t="shared" si="178"/>
        <v>1.7970239838174644</v>
      </c>
      <c r="J125">
        <f t="shared" si="179"/>
        <v>26.396989822387695</v>
      </c>
      <c r="K125" s="1">
        <v>3.5063186239999999</v>
      </c>
      <c r="L125">
        <f t="shared" si="180"/>
        <v>1.9675257728005802</v>
      </c>
      <c r="M125" s="1">
        <v>1</v>
      </c>
      <c r="N125">
        <f t="shared" si="181"/>
        <v>3.9350515456011603</v>
      </c>
      <c r="O125" s="1">
        <v>31.895269393920898</v>
      </c>
      <c r="P125" s="1">
        <v>26.396989822387695</v>
      </c>
      <c r="Q125" s="1">
        <v>34.039958953857422</v>
      </c>
      <c r="R125" s="1">
        <v>400.77777099609375</v>
      </c>
      <c r="S125" s="1">
        <v>391.21163940429687</v>
      </c>
      <c r="T125" s="1">
        <v>21.081354141235352</v>
      </c>
      <c r="U125" s="1">
        <v>23.589845657348633</v>
      </c>
      <c r="V125" s="1">
        <v>31.201366424560547</v>
      </c>
      <c r="W125" s="1">
        <v>34.914051055908203</v>
      </c>
      <c r="X125" s="1">
        <v>499.93429565429687</v>
      </c>
      <c r="Y125" s="1">
        <v>1499.9722900390625</v>
      </c>
      <c r="Z125" s="1">
        <v>90.025039672851563</v>
      </c>
      <c r="AA125" s="1">
        <v>70.25555419921875</v>
      </c>
      <c r="AB125" s="1">
        <v>-2.7684578895568848</v>
      </c>
      <c r="AC125" s="1">
        <v>4.7095701098442078E-2</v>
      </c>
      <c r="AD125" s="1">
        <v>0.66666668653488159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1.4258096575489567</v>
      </c>
      <c r="AL125">
        <f t="shared" si="183"/>
        <v>3.663042025573604E-3</v>
      </c>
      <c r="AM125">
        <f t="shared" si="184"/>
        <v>299.54698982238767</v>
      </c>
      <c r="AN125">
        <f t="shared" si="185"/>
        <v>305.04526939392088</v>
      </c>
      <c r="AO125">
        <f t="shared" si="186"/>
        <v>239.99556104193107</v>
      </c>
      <c r="AP125">
        <f t="shared" si="187"/>
        <v>1.2768049680911706</v>
      </c>
      <c r="AQ125">
        <f t="shared" si="188"/>
        <v>3.4543416639485263</v>
      </c>
      <c r="AR125">
        <f t="shared" si="189"/>
        <v>49.168235925565284</v>
      </c>
      <c r="AS125">
        <f t="shared" si="190"/>
        <v>25.578390268216651</v>
      </c>
      <c r="AT125">
        <f t="shared" si="191"/>
        <v>29.146129608154297</v>
      </c>
      <c r="AU125">
        <f t="shared" si="192"/>
        <v>4.0559059589482507</v>
      </c>
      <c r="AV125">
        <f t="shared" si="193"/>
        <v>0.13799867909164326</v>
      </c>
      <c r="AW125">
        <f t="shared" si="194"/>
        <v>1.6573176801310618</v>
      </c>
      <c r="AX125">
        <f t="shared" si="195"/>
        <v>2.3985882788171891</v>
      </c>
      <c r="AY125">
        <f t="shared" si="196"/>
        <v>8.6686175198480792E-2</v>
      </c>
      <c r="AZ125">
        <f t="shared" si="197"/>
        <v>16.659278070233114</v>
      </c>
      <c r="BA125">
        <f t="shared" si="198"/>
        <v>0.60612716144571355</v>
      </c>
      <c r="BB125">
        <f t="shared" si="199"/>
        <v>47.907096618868152</v>
      </c>
      <c r="BC125">
        <f t="shared" si="200"/>
        <v>387.02396402355492</v>
      </c>
      <c r="BD125">
        <f t="shared" si="201"/>
        <v>1.5109554536865239E-2</v>
      </c>
    </row>
    <row r="126" spans="1:114" x14ac:dyDescent="0.25">
      <c r="A126" s="1">
        <v>94</v>
      </c>
      <c r="B126" s="1" t="s">
        <v>138</v>
      </c>
      <c r="C126" s="1">
        <v>3116.9999994635582</v>
      </c>
      <c r="D126" s="1">
        <v>0</v>
      </c>
      <c r="E126">
        <f t="shared" si="174"/>
        <v>12.195987219764971</v>
      </c>
      <c r="F126">
        <f t="shared" si="175"/>
        <v>0.14254896826119617</v>
      </c>
      <c r="G126">
        <f t="shared" si="176"/>
        <v>236.79265889490853</v>
      </c>
      <c r="H126">
        <f t="shared" si="177"/>
        <v>3.6579369620511675</v>
      </c>
      <c r="I126">
        <f t="shared" si="178"/>
        <v>1.8001304402553175</v>
      </c>
      <c r="J126">
        <f t="shared" si="179"/>
        <v>26.411243438720703</v>
      </c>
      <c r="K126" s="1">
        <v>3.5063186239999999</v>
      </c>
      <c r="L126">
        <f t="shared" si="180"/>
        <v>1.9675257728005802</v>
      </c>
      <c r="M126" s="1">
        <v>1</v>
      </c>
      <c r="N126">
        <f t="shared" si="181"/>
        <v>3.9350515456011603</v>
      </c>
      <c r="O126" s="1">
        <v>31.895397186279297</v>
      </c>
      <c r="P126" s="1">
        <v>26.411243438720703</v>
      </c>
      <c r="Q126" s="1">
        <v>34.039901733398437</v>
      </c>
      <c r="R126" s="1">
        <v>400.7784423828125</v>
      </c>
      <c r="S126" s="1">
        <v>391.2213134765625</v>
      </c>
      <c r="T126" s="1">
        <v>21.082096099853516</v>
      </c>
      <c r="U126" s="1">
        <v>23.587024688720703</v>
      </c>
      <c r="V126" s="1">
        <v>31.20219612121582</v>
      </c>
      <c r="W126" s="1">
        <v>34.909572601318359</v>
      </c>
      <c r="X126" s="1">
        <v>499.9490966796875</v>
      </c>
      <c r="Y126" s="1">
        <v>1499.949462890625</v>
      </c>
      <c r="Z126" s="1">
        <v>89.816177368164063</v>
      </c>
      <c r="AA126" s="1">
        <v>70.255455017089844</v>
      </c>
      <c r="AB126" s="1">
        <v>-2.7684578895568848</v>
      </c>
      <c r="AC126" s="1">
        <v>4.7095701098442078E-2</v>
      </c>
      <c r="AD126" s="1">
        <v>0.66666668653488159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1.4258518699859246</v>
      </c>
      <c r="AL126">
        <f t="shared" si="183"/>
        <v>3.6579369620511675E-3</v>
      </c>
      <c r="AM126">
        <f t="shared" si="184"/>
        <v>299.56124343872068</v>
      </c>
      <c r="AN126">
        <f t="shared" si="185"/>
        <v>305.04539718627927</v>
      </c>
      <c r="AO126">
        <f t="shared" si="186"/>
        <v>239.99190869826271</v>
      </c>
      <c r="AP126">
        <f t="shared" si="187"/>
        <v>1.2773003138446555</v>
      </c>
      <c r="AQ126">
        <f t="shared" si="188"/>
        <v>3.4572475922607224</v>
      </c>
      <c r="AR126">
        <f t="shared" si="189"/>
        <v>49.209667653846047</v>
      </c>
      <c r="AS126">
        <f t="shared" si="190"/>
        <v>25.622642965125344</v>
      </c>
      <c r="AT126">
        <f t="shared" si="191"/>
        <v>29.1533203125</v>
      </c>
      <c r="AU126">
        <f t="shared" si="192"/>
        <v>4.0575920756314545</v>
      </c>
      <c r="AV126">
        <f t="shared" si="193"/>
        <v>0.13756559426875867</v>
      </c>
      <c r="AW126">
        <f t="shared" si="194"/>
        <v>1.6571171520054049</v>
      </c>
      <c r="AX126">
        <f t="shared" si="195"/>
        <v>2.4004749236260494</v>
      </c>
      <c r="AY126">
        <f t="shared" si="196"/>
        <v>8.6412751681522404E-2</v>
      </c>
      <c r="AZ126">
        <f t="shared" si="197"/>
        <v>16.635975995368348</v>
      </c>
      <c r="BA126">
        <f t="shared" si="198"/>
        <v>0.60526523156590351</v>
      </c>
      <c r="BB126">
        <f t="shared" si="199"/>
        <v>47.853915190589916</v>
      </c>
      <c r="BC126">
        <f t="shared" si="200"/>
        <v>387.03723035696834</v>
      </c>
      <c r="BD126">
        <f t="shared" si="201"/>
        <v>1.5079317758187438E-2</v>
      </c>
    </row>
    <row r="127" spans="1:114" x14ac:dyDescent="0.25">
      <c r="A127" s="1">
        <v>95</v>
      </c>
      <c r="B127" s="1" t="s">
        <v>138</v>
      </c>
      <c r="C127" s="1">
        <v>3117.4999994523823</v>
      </c>
      <c r="D127" s="1">
        <v>0</v>
      </c>
      <c r="E127">
        <f t="shared" si="174"/>
        <v>12.077800690632346</v>
      </c>
      <c r="F127">
        <f t="shared" si="175"/>
        <v>0.14219406088732287</v>
      </c>
      <c r="G127">
        <f t="shared" si="176"/>
        <v>237.83539617305448</v>
      </c>
      <c r="H127">
        <f t="shared" si="177"/>
        <v>3.6540774378432808</v>
      </c>
      <c r="I127">
        <f t="shared" si="178"/>
        <v>1.8025416020910943</v>
      </c>
      <c r="J127">
        <f t="shared" si="179"/>
        <v>26.422565460205078</v>
      </c>
      <c r="K127" s="1">
        <v>3.5063186239999999</v>
      </c>
      <c r="L127">
        <f t="shared" si="180"/>
        <v>1.9675257728005802</v>
      </c>
      <c r="M127" s="1">
        <v>1</v>
      </c>
      <c r="N127">
        <f t="shared" si="181"/>
        <v>3.9350515456011603</v>
      </c>
      <c r="O127" s="1">
        <v>31.896398544311523</v>
      </c>
      <c r="P127" s="1">
        <v>26.422565460205078</v>
      </c>
      <c r="Q127" s="1">
        <v>34.040355682373047</v>
      </c>
      <c r="R127" s="1">
        <v>400.74966430664062</v>
      </c>
      <c r="S127" s="1">
        <v>391.27609252929687</v>
      </c>
      <c r="T127" s="1">
        <v>21.083118438720703</v>
      </c>
      <c r="U127" s="1">
        <v>23.585474014282227</v>
      </c>
      <c r="V127" s="1">
        <v>31.202085494995117</v>
      </c>
      <c r="W127" s="1">
        <v>34.905460357666016</v>
      </c>
      <c r="X127" s="1">
        <v>499.9359130859375</v>
      </c>
      <c r="Y127" s="1">
        <v>1499.9769287109375</v>
      </c>
      <c r="Z127" s="1">
        <v>90.811729431152344</v>
      </c>
      <c r="AA127" s="1">
        <v>70.255775451660156</v>
      </c>
      <c r="AB127" s="1">
        <v>-2.7684578895568848</v>
      </c>
      <c r="AC127" s="1">
        <v>4.7095701098442078E-2</v>
      </c>
      <c r="AD127" s="1">
        <v>0.66666668653488159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1.4258142704544396</v>
      </c>
      <c r="AL127">
        <f t="shared" si="183"/>
        <v>3.6540774378432807E-3</v>
      </c>
      <c r="AM127">
        <f t="shared" si="184"/>
        <v>299.57256546020506</v>
      </c>
      <c r="AN127">
        <f t="shared" si="185"/>
        <v>305.0463985443115</v>
      </c>
      <c r="AO127">
        <f t="shared" si="186"/>
        <v>239.99630322941448</v>
      </c>
      <c r="AP127">
        <f t="shared" si="187"/>
        <v>1.2777794832857212</v>
      </c>
      <c r="AQ127">
        <f t="shared" si="188"/>
        <v>3.459557368359472</v>
      </c>
      <c r="AR127">
        <f t="shared" si="189"/>
        <v>49.242319882154575</v>
      </c>
      <c r="AS127">
        <f t="shared" si="190"/>
        <v>25.656845867872349</v>
      </c>
      <c r="AT127">
        <f t="shared" si="191"/>
        <v>29.159482002258301</v>
      </c>
      <c r="AU127">
        <f t="shared" si="192"/>
        <v>4.0590373893996148</v>
      </c>
      <c r="AV127">
        <f t="shared" si="193"/>
        <v>0.13723503881628274</v>
      </c>
      <c r="AW127">
        <f t="shared" si="194"/>
        <v>1.6570157662683778</v>
      </c>
      <c r="AX127">
        <f t="shared" si="195"/>
        <v>2.4020216231312368</v>
      </c>
      <c r="AY127">
        <f t="shared" si="196"/>
        <v>8.6204064847962017E-2</v>
      </c>
      <c r="AZ127">
        <f t="shared" si="197"/>
        <v>16.709310187990749</v>
      </c>
      <c r="BA127">
        <f t="shared" si="198"/>
        <v>0.60784545929099032</v>
      </c>
      <c r="BB127">
        <f t="shared" si="199"/>
        <v>47.813546445469967</v>
      </c>
      <c r="BC127">
        <f t="shared" si="200"/>
        <v>387.13255571830376</v>
      </c>
      <c r="BD127">
        <f t="shared" si="201"/>
        <v>1.4916918656174267E-2</v>
      </c>
    </row>
    <row r="128" spans="1:114" x14ac:dyDescent="0.25">
      <c r="A128" s="1">
        <v>96</v>
      </c>
      <c r="B128" s="1" t="s">
        <v>139</v>
      </c>
      <c r="C128" s="1">
        <v>3117.9999994412065</v>
      </c>
      <c r="D128" s="1">
        <v>0</v>
      </c>
      <c r="E128">
        <f t="shared" si="174"/>
        <v>12.067625244812415</v>
      </c>
      <c r="F128">
        <f t="shared" si="175"/>
        <v>0.14181861533417264</v>
      </c>
      <c r="G128">
        <f t="shared" si="176"/>
        <v>237.59472840354903</v>
      </c>
      <c r="H128">
        <f t="shared" si="177"/>
        <v>3.6484501129557438</v>
      </c>
      <c r="I128">
        <f t="shared" si="178"/>
        <v>1.8043477783331303</v>
      </c>
      <c r="J128">
        <f t="shared" si="179"/>
        <v>26.430370330810547</v>
      </c>
      <c r="K128" s="1">
        <v>3.5063186239999999</v>
      </c>
      <c r="L128">
        <f t="shared" si="180"/>
        <v>1.9675257728005802</v>
      </c>
      <c r="M128" s="1">
        <v>1</v>
      </c>
      <c r="N128">
        <f t="shared" si="181"/>
        <v>3.9350515456011603</v>
      </c>
      <c r="O128" s="1">
        <v>31.896198272705078</v>
      </c>
      <c r="P128" s="1">
        <v>26.430370330810547</v>
      </c>
      <c r="Q128" s="1">
        <v>34.040447235107422</v>
      </c>
      <c r="R128" s="1">
        <v>400.75048828125</v>
      </c>
      <c r="S128" s="1">
        <v>391.28561401367187</v>
      </c>
      <c r="T128" s="1">
        <v>21.083915710449219</v>
      </c>
      <c r="U128" s="1">
        <v>23.582414627075195</v>
      </c>
      <c r="V128" s="1">
        <v>31.203649520874023</v>
      </c>
      <c r="W128" s="1">
        <v>34.901363372802734</v>
      </c>
      <c r="X128" s="1">
        <v>499.93807983398437</v>
      </c>
      <c r="Y128" s="1">
        <v>1499.9986572265625</v>
      </c>
      <c r="Z128" s="1">
        <v>92.175582885742187</v>
      </c>
      <c r="AA128" s="1">
        <v>70.255851745605469</v>
      </c>
      <c r="AB128" s="1">
        <v>-2.7684578895568848</v>
      </c>
      <c r="AC128" s="1">
        <v>4.7095701098442078E-2</v>
      </c>
      <c r="AD128" s="1">
        <v>0.66666668653488159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1.4258204500070681</v>
      </c>
      <c r="AL128">
        <f t="shared" si="183"/>
        <v>3.6484501129557438E-3</v>
      </c>
      <c r="AM128">
        <f t="shared" si="184"/>
        <v>299.58037033081052</v>
      </c>
      <c r="AN128">
        <f t="shared" si="185"/>
        <v>305.04619827270506</v>
      </c>
      <c r="AO128">
        <f t="shared" si="186"/>
        <v>239.99977979183677</v>
      </c>
      <c r="AP128">
        <f t="shared" si="187"/>
        <v>1.2791777692213016</v>
      </c>
      <c r="AQ128">
        <f t="shared" si="188"/>
        <v>3.461150404176323</v>
      </c>
      <c r="AR128">
        <f t="shared" si="189"/>
        <v>49.264941185384167</v>
      </c>
      <c r="AS128">
        <f t="shared" si="190"/>
        <v>25.682526558308972</v>
      </c>
      <c r="AT128">
        <f t="shared" si="191"/>
        <v>29.163284301757813</v>
      </c>
      <c r="AU128">
        <f t="shared" si="192"/>
        <v>4.0599294978798204</v>
      </c>
      <c r="AV128">
        <f t="shared" si="193"/>
        <v>0.13688529176453321</v>
      </c>
      <c r="AW128">
        <f t="shared" si="194"/>
        <v>1.6568026258431927</v>
      </c>
      <c r="AX128">
        <f t="shared" si="195"/>
        <v>2.4031268720366277</v>
      </c>
      <c r="AY128">
        <f t="shared" si="196"/>
        <v>8.5983267456075485E-2</v>
      </c>
      <c r="AZ128">
        <f t="shared" si="197"/>
        <v>16.692420014257138</v>
      </c>
      <c r="BA128">
        <f t="shared" si="198"/>
        <v>0.60721559877038378</v>
      </c>
      <c r="BB128">
        <f t="shared" si="199"/>
        <v>47.779959669915485</v>
      </c>
      <c r="BC128">
        <f t="shared" si="200"/>
        <v>387.14556809770204</v>
      </c>
      <c r="BD128">
        <f t="shared" si="201"/>
        <v>1.4893381069605319E-2</v>
      </c>
    </row>
    <row r="129" spans="1:114" x14ac:dyDescent="0.25">
      <c r="A129" s="1">
        <v>97</v>
      </c>
      <c r="B129" s="1" t="s">
        <v>139</v>
      </c>
      <c r="C129" s="1">
        <v>3118.4999994300306</v>
      </c>
      <c r="D129" s="1">
        <v>0</v>
      </c>
      <c r="E129">
        <f t="shared" si="174"/>
        <v>11.974251615411463</v>
      </c>
      <c r="F129">
        <f t="shared" si="175"/>
        <v>0.14143599032085166</v>
      </c>
      <c r="G129">
        <f t="shared" si="176"/>
        <v>238.32132303956135</v>
      </c>
      <c r="H129">
        <f t="shared" si="177"/>
        <v>3.6429146698813075</v>
      </c>
      <c r="I129">
        <f t="shared" si="178"/>
        <v>1.806309640759975</v>
      </c>
      <c r="J129">
        <f t="shared" si="179"/>
        <v>26.438764572143555</v>
      </c>
      <c r="K129" s="1">
        <v>3.5063186239999999</v>
      </c>
      <c r="L129">
        <f t="shared" si="180"/>
        <v>1.9675257728005802</v>
      </c>
      <c r="M129" s="1">
        <v>1</v>
      </c>
      <c r="N129">
        <f t="shared" si="181"/>
        <v>3.9350515456011603</v>
      </c>
      <c r="O129" s="1">
        <v>31.896320343017578</v>
      </c>
      <c r="P129" s="1">
        <v>26.438764572143555</v>
      </c>
      <c r="Q129" s="1">
        <v>34.039981842041016</v>
      </c>
      <c r="R129" s="1">
        <v>400.72039794921875</v>
      </c>
      <c r="S129" s="1">
        <v>391.32266235351562</v>
      </c>
      <c r="T129" s="1">
        <v>21.08404541015625</v>
      </c>
      <c r="U129" s="1">
        <v>23.578702926635742</v>
      </c>
      <c r="V129" s="1">
        <v>31.203872680664063</v>
      </c>
      <c r="W129" s="1">
        <v>34.895904541015625</v>
      </c>
      <c r="X129" s="1">
        <v>499.95013427734375</v>
      </c>
      <c r="Y129" s="1">
        <v>1500.001220703125</v>
      </c>
      <c r="Z129" s="1">
        <v>94.073631286621094</v>
      </c>
      <c r="AA129" s="1">
        <v>70.256401062011719</v>
      </c>
      <c r="AB129" s="1">
        <v>-2.7684578895568848</v>
      </c>
      <c r="AC129" s="1">
        <v>4.7095701098442078E-2</v>
      </c>
      <c r="AD129" s="1">
        <v>0.66666668653488159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1.42585482920831</v>
      </c>
      <c r="AL129">
        <f t="shared" si="183"/>
        <v>3.6429146698813077E-3</v>
      </c>
      <c r="AM129">
        <f t="shared" si="184"/>
        <v>299.58876457214353</v>
      </c>
      <c r="AN129">
        <f t="shared" si="185"/>
        <v>305.04632034301756</v>
      </c>
      <c r="AO129">
        <f t="shared" si="186"/>
        <v>240.0001899480776</v>
      </c>
      <c r="AP129">
        <f t="shared" si="187"/>
        <v>1.280486434723866</v>
      </c>
      <c r="AQ129">
        <f t="shared" si="188"/>
        <v>3.4628644500957253</v>
      </c>
      <c r="AR129">
        <f t="shared" si="189"/>
        <v>49.28895300286208</v>
      </c>
      <c r="AS129">
        <f t="shared" si="190"/>
        <v>25.710250076226338</v>
      </c>
      <c r="AT129">
        <f t="shared" si="191"/>
        <v>29.167542457580566</v>
      </c>
      <c r="AU129">
        <f t="shared" si="192"/>
        <v>4.0609287638466576</v>
      </c>
      <c r="AV129">
        <f t="shared" si="193"/>
        <v>0.13652879038910562</v>
      </c>
      <c r="AW129">
        <f t="shared" si="194"/>
        <v>1.6565548093357503</v>
      </c>
      <c r="AX129">
        <f t="shared" si="195"/>
        <v>2.4043739545109073</v>
      </c>
      <c r="AY129">
        <f t="shared" si="196"/>
        <v>8.5758211855144581E-2</v>
      </c>
      <c r="AZ129">
        <f t="shared" si="197"/>
        <v>16.743598453096673</v>
      </c>
      <c r="BA129">
        <f t="shared" si="198"/>
        <v>0.60901487689528466</v>
      </c>
      <c r="BB129">
        <f t="shared" si="199"/>
        <v>47.743602096820325</v>
      </c>
      <c r="BC129">
        <f t="shared" si="200"/>
        <v>387.21465017286812</v>
      </c>
      <c r="BD129">
        <f t="shared" si="201"/>
        <v>1.4764263291127696E-2</v>
      </c>
    </row>
    <row r="130" spans="1:114" x14ac:dyDescent="0.25">
      <c r="A130" s="1">
        <v>98</v>
      </c>
      <c r="B130" s="1" t="s">
        <v>140</v>
      </c>
      <c r="C130" s="1">
        <v>3118.9999994188547</v>
      </c>
      <c r="D130" s="1">
        <v>0</v>
      </c>
      <c r="E130">
        <f t="shared" si="174"/>
        <v>11.938665644025047</v>
      </c>
      <c r="F130">
        <f t="shared" si="175"/>
        <v>0.14120807768247096</v>
      </c>
      <c r="G130">
        <f t="shared" si="176"/>
        <v>238.50222466798718</v>
      </c>
      <c r="H130">
        <f t="shared" si="177"/>
        <v>3.6406581679812366</v>
      </c>
      <c r="I130">
        <f t="shared" si="178"/>
        <v>1.807992701749852</v>
      </c>
      <c r="J130">
        <f t="shared" si="179"/>
        <v>26.446432113647461</v>
      </c>
      <c r="K130" s="1">
        <v>3.5063186239999999</v>
      </c>
      <c r="L130">
        <f t="shared" si="180"/>
        <v>1.9675257728005802</v>
      </c>
      <c r="M130" s="1">
        <v>1</v>
      </c>
      <c r="N130">
        <f t="shared" si="181"/>
        <v>3.9350515456011603</v>
      </c>
      <c r="O130" s="1">
        <v>31.896211624145508</v>
      </c>
      <c r="P130" s="1">
        <v>26.446432113647461</v>
      </c>
      <c r="Q130" s="1">
        <v>34.039745330810547</v>
      </c>
      <c r="R130" s="1">
        <v>400.6951904296875</v>
      </c>
      <c r="S130" s="1">
        <v>391.32308959960938</v>
      </c>
      <c r="T130" s="1">
        <v>21.083829879760742</v>
      </c>
      <c r="U130" s="1">
        <v>23.576930999755859</v>
      </c>
      <c r="V130" s="1">
        <v>31.203889846801758</v>
      </c>
      <c r="W130" s="1">
        <v>34.893657684326172</v>
      </c>
      <c r="X130" s="1">
        <v>499.95327758789062</v>
      </c>
      <c r="Y130" s="1">
        <v>1499.9613037109375</v>
      </c>
      <c r="Z130" s="1">
        <v>97.031608581542969</v>
      </c>
      <c r="AA130" s="1">
        <v>70.256729125976562</v>
      </c>
      <c r="AB130" s="1">
        <v>-2.7684578895568848</v>
      </c>
      <c r="AC130" s="1">
        <v>4.7095701098442078E-2</v>
      </c>
      <c r="AD130" s="1">
        <v>0.66666668653488159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1.4258637939114189</v>
      </c>
      <c r="AL130">
        <f t="shared" si="183"/>
        <v>3.6406581679812367E-3</v>
      </c>
      <c r="AM130">
        <f t="shared" si="184"/>
        <v>299.59643211364744</v>
      </c>
      <c r="AN130">
        <f t="shared" si="185"/>
        <v>305.04621162414549</v>
      </c>
      <c r="AO130">
        <f t="shared" si="186"/>
        <v>239.99380322947036</v>
      </c>
      <c r="AP130">
        <f t="shared" si="187"/>
        <v>1.280502477139527</v>
      </c>
      <c r="AQ130">
        <f t="shared" si="188"/>
        <v>3.4644307566215393</v>
      </c>
      <c r="AR130">
        <f t="shared" si="189"/>
        <v>49.311016890773651</v>
      </c>
      <c r="AS130">
        <f t="shared" si="190"/>
        <v>25.734085891017791</v>
      </c>
      <c r="AT130">
        <f t="shared" si="191"/>
        <v>29.171321868896484</v>
      </c>
      <c r="AU130">
        <f t="shared" si="192"/>
        <v>4.0618158619548241</v>
      </c>
      <c r="AV130">
        <f t="shared" si="193"/>
        <v>0.13631640662970412</v>
      </c>
      <c r="AW130">
        <f t="shared" si="194"/>
        <v>1.6564380548716873</v>
      </c>
      <c r="AX130">
        <f t="shared" si="195"/>
        <v>2.4053778070831369</v>
      </c>
      <c r="AY130">
        <f t="shared" si="196"/>
        <v>8.5624139002711916E-2</v>
      </c>
      <c r="AZ130">
        <f t="shared" si="197"/>
        <v>16.756386194441582</v>
      </c>
      <c r="BA130">
        <f t="shared" si="198"/>
        <v>0.60947649399378878</v>
      </c>
      <c r="BB130">
        <f t="shared" si="199"/>
        <v>47.71508525748267</v>
      </c>
      <c r="BC130">
        <f t="shared" si="200"/>
        <v>387.2272859150425</v>
      </c>
      <c r="BD130">
        <f t="shared" si="201"/>
        <v>1.4711113337974233E-2</v>
      </c>
    </row>
    <row r="131" spans="1:114" x14ac:dyDescent="0.25">
      <c r="A131" s="1">
        <v>99</v>
      </c>
      <c r="B131" s="1" t="s">
        <v>141</v>
      </c>
      <c r="C131" s="1">
        <v>3119.4999994076788</v>
      </c>
      <c r="D131" s="1">
        <v>0</v>
      </c>
      <c r="E131">
        <f t="shared" si="174"/>
        <v>11.865458493750211</v>
      </c>
      <c r="F131">
        <f t="shared" si="175"/>
        <v>0.14105671567466582</v>
      </c>
      <c r="G131">
        <f t="shared" si="176"/>
        <v>239.2238640067701</v>
      </c>
      <c r="H131">
        <f t="shared" si="177"/>
        <v>3.6361963439328711</v>
      </c>
      <c r="I131">
        <f t="shared" si="178"/>
        <v>1.8076497990698674</v>
      </c>
      <c r="J131">
        <f t="shared" si="179"/>
        <v>26.444086074829102</v>
      </c>
      <c r="K131" s="1">
        <v>3.5063186239999999</v>
      </c>
      <c r="L131">
        <f t="shared" si="180"/>
        <v>1.9675257728005802</v>
      </c>
      <c r="M131" s="1">
        <v>1</v>
      </c>
      <c r="N131">
        <f t="shared" si="181"/>
        <v>3.9350515456011603</v>
      </c>
      <c r="O131" s="1">
        <v>31.896455764770508</v>
      </c>
      <c r="P131" s="1">
        <v>26.444086074829102</v>
      </c>
      <c r="Q131" s="1">
        <v>34.040233612060547</v>
      </c>
      <c r="R131" s="1">
        <v>400.66714477539062</v>
      </c>
      <c r="S131" s="1">
        <v>391.34738159179687</v>
      </c>
      <c r="T131" s="1">
        <v>21.084968566894531</v>
      </c>
      <c r="U131" s="1">
        <v>23.575063705444336</v>
      </c>
      <c r="V131" s="1">
        <v>31.205041885375977</v>
      </c>
      <c r="W131" s="1">
        <v>34.890296936035156</v>
      </c>
      <c r="X131" s="1">
        <v>499.94430541992187</v>
      </c>
      <c r="Y131" s="1">
        <v>1500.0511474609375</v>
      </c>
      <c r="Z131" s="1">
        <v>101.7850341796875</v>
      </c>
      <c r="AA131" s="1">
        <v>70.256507873535156</v>
      </c>
      <c r="AB131" s="1">
        <v>-2.7684578895568848</v>
      </c>
      <c r="AC131" s="1">
        <v>4.7095701098442078E-2</v>
      </c>
      <c r="AD131" s="1">
        <v>0.66666668653488159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1.4258382053413805</v>
      </c>
      <c r="AL131">
        <f t="shared" si="183"/>
        <v>3.6361963439328709E-3</v>
      </c>
      <c r="AM131">
        <f t="shared" si="184"/>
        <v>299.59408607482908</v>
      </c>
      <c r="AN131">
        <f t="shared" si="185"/>
        <v>305.04645576477049</v>
      </c>
      <c r="AO131">
        <f t="shared" si="186"/>
        <v>240.00817822914905</v>
      </c>
      <c r="AP131">
        <f t="shared" si="187"/>
        <v>1.2826464178531523</v>
      </c>
      <c r="AQ131">
        <f t="shared" si="188"/>
        <v>3.4639514479105102</v>
      </c>
      <c r="AR131">
        <f t="shared" si="189"/>
        <v>49.304349913687382</v>
      </c>
      <c r="AS131">
        <f t="shared" si="190"/>
        <v>25.729286208243046</v>
      </c>
      <c r="AT131">
        <f t="shared" si="191"/>
        <v>29.170270919799805</v>
      </c>
      <c r="AU131">
        <f t="shared" si="192"/>
        <v>4.0615691677035892</v>
      </c>
      <c r="AV131">
        <f t="shared" si="193"/>
        <v>0.13617534458206002</v>
      </c>
      <c r="AW131">
        <f t="shared" si="194"/>
        <v>1.6563016488406428</v>
      </c>
      <c r="AX131">
        <f t="shared" si="195"/>
        <v>2.4052675188629467</v>
      </c>
      <c r="AY131">
        <f t="shared" si="196"/>
        <v>8.5535091018354797E-2</v>
      </c>
      <c r="AZ131">
        <f t="shared" si="197"/>
        <v>16.807033285129148</v>
      </c>
      <c r="BA131">
        <f t="shared" si="198"/>
        <v>0.6112826487652282</v>
      </c>
      <c r="BB131">
        <f t="shared" si="199"/>
        <v>47.716058356395244</v>
      </c>
      <c r="BC131">
        <f t="shared" si="200"/>
        <v>387.27669311899427</v>
      </c>
      <c r="BD131">
        <f t="shared" si="201"/>
        <v>1.4619338575564859E-2</v>
      </c>
    </row>
    <row r="132" spans="1:114" x14ac:dyDescent="0.25">
      <c r="A132" s="1">
        <v>100</v>
      </c>
      <c r="B132" s="1" t="s">
        <v>141</v>
      </c>
      <c r="C132" s="1">
        <v>3119.999999396503</v>
      </c>
      <c r="D132" s="1">
        <v>0</v>
      </c>
      <c r="E132">
        <f t="shared" si="174"/>
        <v>11.841843232411104</v>
      </c>
      <c r="F132">
        <f t="shared" si="175"/>
        <v>0.1409819330033299</v>
      </c>
      <c r="G132">
        <f t="shared" si="176"/>
        <v>239.45192291995306</v>
      </c>
      <c r="H132">
        <f t="shared" si="177"/>
        <v>3.6337779361382272</v>
      </c>
      <c r="I132">
        <f t="shared" si="178"/>
        <v>1.8073704209846944</v>
      </c>
      <c r="J132">
        <f t="shared" si="179"/>
        <v>26.44245719909668</v>
      </c>
      <c r="K132" s="1">
        <v>3.5063186239999999</v>
      </c>
      <c r="L132">
        <f t="shared" si="180"/>
        <v>1.9675257728005802</v>
      </c>
      <c r="M132" s="1">
        <v>1</v>
      </c>
      <c r="N132">
        <f t="shared" si="181"/>
        <v>3.9350515456011603</v>
      </c>
      <c r="O132" s="1">
        <v>31.896265029907227</v>
      </c>
      <c r="P132" s="1">
        <v>26.44245719909668</v>
      </c>
      <c r="Q132" s="1">
        <v>34.040706634521484</v>
      </c>
      <c r="R132" s="1">
        <v>400.67697143554687</v>
      </c>
      <c r="S132" s="1">
        <v>391.37399291992187</v>
      </c>
      <c r="T132" s="1">
        <v>21.085855484008789</v>
      </c>
      <c r="U132" s="1">
        <v>23.574396133422852</v>
      </c>
      <c r="V132" s="1">
        <v>31.206571578979492</v>
      </c>
      <c r="W132" s="1">
        <v>34.889553070068359</v>
      </c>
      <c r="X132" s="1">
        <v>499.92422485351562</v>
      </c>
      <c r="Y132" s="1">
        <v>1500.1318359375</v>
      </c>
      <c r="Z132" s="1">
        <v>108.16902923583984</v>
      </c>
      <c r="AA132" s="1">
        <v>70.256233215332031</v>
      </c>
      <c r="AB132" s="1">
        <v>-2.7684578895568848</v>
      </c>
      <c r="AC132" s="1">
        <v>4.7095701098442078E-2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1.4257809356846276</v>
      </c>
      <c r="AL132">
        <f t="shared" si="183"/>
        <v>3.6337779361382272E-3</v>
      </c>
      <c r="AM132">
        <f t="shared" si="184"/>
        <v>299.59245719909666</v>
      </c>
      <c r="AN132">
        <f t="shared" si="185"/>
        <v>305.0462650299072</v>
      </c>
      <c r="AO132">
        <f t="shared" si="186"/>
        <v>240.02108838511049</v>
      </c>
      <c r="AP132">
        <f t="shared" si="187"/>
        <v>1.2838560353643058</v>
      </c>
      <c r="AQ132">
        <f t="shared" si="188"/>
        <v>3.4636186936450719</v>
      </c>
      <c r="AR132">
        <f t="shared" si="189"/>
        <v>49.299806367774437</v>
      </c>
      <c r="AS132">
        <f t="shared" si="190"/>
        <v>25.725410234351585</v>
      </c>
      <c r="AT132">
        <f t="shared" si="191"/>
        <v>29.169361114501953</v>
      </c>
      <c r="AU132">
        <f t="shared" si="192"/>
        <v>4.0613556153535004</v>
      </c>
      <c r="AV132">
        <f t="shared" si="193"/>
        <v>0.13610564689388402</v>
      </c>
      <c r="AW132">
        <f t="shared" si="194"/>
        <v>1.6562482726603776</v>
      </c>
      <c r="AX132">
        <f t="shared" si="195"/>
        <v>2.4051073426931229</v>
      </c>
      <c r="AY132">
        <f t="shared" si="196"/>
        <v>8.5491093424907461E-2</v>
      </c>
      <c r="AZ132">
        <f t="shared" si="197"/>
        <v>16.822990140523935</v>
      </c>
      <c r="BA132">
        <f t="shared" si="198"/>
        <v>0.61182379834049616</v>
      </c>
      <c r="BB132">
        <f t="shared" si="199"/>
        <v>47.718298980330133</v>
      </c>
      <c r="BC132">
        <f t="shared" si="200"/>
        <v>387.31140614602668</v>
      </c>
      <c r="BD132">
        <f t="shared" si="201"/>
        <v>1.4589619796256264E-2</v>
      </c>
    </row>
    <row r="133" spans="1:114" x14ac:dyDescent="0.25">
      <c r="A133" s="1">
        <v>101</v>
      </c>
      <c r="B133" s="1" t="s">
        <v>142</v>
      </c>
      <c r="C133" s="1">
        <v>3120.4999993853271</v>
      </c>
      <c r="D133" s="1">
        <v>0</v>
      </c>
      <c r="E133">
        <f t="shared" si="174"/>
        <v>11.815880923626821</v>
      </c>
      <c r="F133">
        <f t="shared" si="175"/>
        <v>0.14090327387215693</v>
      </c>
      <c r="G133">
        <f t="shared" si="176"/>
        <v>239.72727172229432</v>
      </c>
      <c r="H133">
        <f t="shared" si="177"/>
        <v>3.6313293370352633</v>
      </c>
      <c r="I133">
        <f t="shared" si="178"/>
        <v>1.8071394854298333</v>
      </c>
      <c r="J133">
        <f t="shared" si="179"/>
        <v>26.441164016723633</v>
      </c>
      <c r="K133" s="1">
        <v>3.5063186239999999</v>
      </c>
      <c r="L133">
        <f t="shared" si="180"/>
        <v>1.9675257728005802</v>
      </c>
      <c r="M133" s="1">
        <v>1</v>
      </c>
      <c r="N133">
        <f t="shared" si="181"/>
        <v>3.9350515456011603</v>
      </c>
      <c r="O133" s="1">
        <v>31.896533966064453</v>
      </c>
      <c r="P133" s="1">
        <v>26.441164016723633</v>
      </c>
      <c r="Q133" s="1">
        <v>34.040168762207031</v>
      </c>
      <c r="R133" s="1">
        <v>400.71011352539062</v>
      </c>
      <c r="S133" s="1">
        <v>391.42568969726562</v>
      </c>
      <c r="T133" s="1">
        <v>21.086885452270508</v>
      </c>
      <c r="U133" s="1">
        <v>23.573802947998047</v>
      </c>
      <c r="V133" s="1">
        <v>31.20777702331543</v>
      </c>
      <c r="W133" s="1">
        <v>34.888320922851562</v>
      </c>
      <c r="X133" s="1">
        <v>499.91372680664062</v>
      </c>
      <c r="Y133" s="1">
        <v>1500.16845703125</v>
      </c>
      <c r="Z133" s="1">
        <v>115.80805206298828</v>
      </c>
      <c r="AA133" s="1">
        <v>70.256591796875</v>
      </c>
      <c r="AB133" s="1">
        <v>-2.7684578895568848</v>
      </c>
      <c r="AC133" s="1">
        <v>4.7095701098442078E-2</v>
      </c>
      <c r="AD133" s="1">
        <v>0.66666668653488159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1.4257509953169636</v>
      </c>
      <c r="AL133">
        <f t="shared" si="183"/>
        <v>3.6313293370352634E-3</v>
      </c>
      <c r="AM133">
        <f t="shared" si="184"/>
        <v>299.59116401672361</v>
      </c>
      <c r="AN133">
        <f t="shared" si="185"/>
        <v>305.04653396606443</v>
      </c>
      <c r="AO133">
        <f t="shared" si="186"/>
        <v>240.02694775997952</v>
      </c>
      <c r="AP133">
        <f t="shared" si="187"/>
        <v>1.285029843356841</v>
      </c>
      <c r="AQ133">
        <f t="shared" si="188"/>
        <v>3.4633545362473006</v>
      </c>
      <c r="AR133">
        <f t="shared" si="189"/>
        <v>49.295794852396327</v>
      </c>
      <c r="AS133">
        <f t="shared" si="190"/>
        <v>25.72199190439828</v>
      </c>
      <c r="AT133">
        <f t="shared" si="191"/>
        <v>29.168848991394043</v>
      </c>
      <c r="AU133">
        <f t="shared" si="192"/>
        <v>4.0612354125193919</v>
      </c>
      <c r="AV133">
        <f t="shared" si="193"/>
        <v>0.13603233357295666</v>
      </c>
      <c r="AW133">
        <f t="shared" si="194"/>
        <v>1.6562150508174673</v>
      </c>
      <c r="AX133">
        <f t="shared" si="195"/>
        <v>2.4050203617019248</v>
      </c>
      <c r="AY133">
        <f t="shared" si="196"/>
        <v>8.5444813658143506E-2</v>
      </c>
      <c r="AZ133">
        <f t="shared" si="197"/>
        <v>16.842421071971767</v>
      </c>
      <c r="BA133">
        <f t="shared" si="198"/>
        <v>0.61244644394112946</v>
      </c>
      <c r="BB133">
        <f t="shared" si="199"/>
        <v>47.720108133830209</v>
      </c>
      <c r="BC133">
        <f t="shared" si="200"/>
        <v>387.37200982495807</v>
      </c>
      <c r="BD133">
        <f t="shared" si="201"/>
        <v>1.4555907527410742E-2</v>
      </c>
    </row>
    <row r="134" spans="1:114" x14ac:dyDescent="0.25">
      <c r="A134" s="1">
        <v>102</v>
      </c>
      <c r="B134" s="1" t="s">
        <v>142</v>
      </c>
      <c r="C134" s="1">
        <v>3120.9999993741512</v>
      </c>
      <c r="D134" s="1">
        <v>0</v>
      </c>
      <c r="E134">
        <f t="shared" si="174"/>
        <v>11.83605132767479</v>
      </c>
      <c r="F134">
        <f t="shared" si="175"/>
        <v>0.14095825640359802</v>
      </c>
      <c r="G134">
        <f t="shared" si="176"/>
        <v>239.58165977744912</v>
      </c>
      <c r="H134">
        <f t="shared" si="177"/>
        <v>3.6288482699411655</v>
      </c>
      <c r="I134">
        <f t="shared" si="178"/>
        <v>1.8052504641134866</v>
      </c>
      <c r="J134">
        <f t="shared" si="179"/>
        <v>26.431697845458984</v>
      </c>
      <c r="K134" s="1">
        <v>3.5063186239999999</v>
      </c>
      <c r="L134">
        <f t="shared" si="180"/>
        <v>1.9675257728005802</v>
      </c>
      <c r="M134" s="1">
        <v>1</v>
      </c>
      <c r="N134">
        <f t="shared" si="181"/>
        <v>3.9350515456011603</v>
      </c>
      <c r="O134" s="1">
        <v>31.896259307861328</v>
      </c>
      <c r="P134" s="1">
        <v>26.431697845458984</v>
      </c>
      <c r="Q134" s="1">
        <v>34.039844512939453</v>
      </c>
      <c r="R134" s="1">
        <v>400.74490356445312</v>
      </c>
      <c r="S134" s="1">
        <v>391.44683837890625</v>
      </c>
      <c r="T134" s="1">
        <v>21.087930679321289</v>
      </c>
      <c r="U134" s="1">
        <v>23.573183059692383</v>
      </c>
      <c r="V134" s="1">
        <v>31.209800720214844</v>
      </c>
      <c r="W134" s="1">
        <v>34.887935638427734</v>
      </c>
      <c r="X134" s="1">
        <v>499.90719604492188</v>
      </c>
      <c r="Y134" s="1">
        <v>1500.1573486328125</v>
      </c>
      <c r="Z134" s="1">
        <v>123.64369201660156</v>
      </c>
      <c r="AA134" s="1">
        <v>70.256568908691406</v>
      </c>
      <c r="AB134" s="1">
        <v>-2.7684578895568848</v>
      </c>
      <c r="AC134" s="1">
        <v>4.7095701098442078E-2</v>
      </c>
      <c r="AD134" s="1">
        <v>0.66666668653488159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1.4257323696231261</v>
      </c>
      <c r="AL134">
        <f t="shared" si="183"/>
        <v>3.6288482699411654E-3</v>
      </c>
      <c r="AM134">
        <f t="shared" si="184"/>
        <v>299.58169784545896</v>
      </c>
      <c r="AN134">
        <f t="shared" si="185"/>
        <v>305.04625930786131</v>
      </c>
      <c r="AO134">
        <f t="shared" si="186"/>
        <v>240.02517041626925</v>
      </c>
      <c r="AP134">
        <f t="shared" si="187"/>
        <v>1.2869405748235658</v>
      </c>
      <c r="AQ134">
        <f t="shared" si="188"/>
        <v>3.4614214241439614</v>
      </c>
      <c r="AR134">
        <f t="shared" si="189"/>
        <v>49.268295874832432</v>
      </c>
      <c r="AS134">
        <f t="shared" si="190"/>
        <v>25.69511281514005</v>
      </c>
      <c r="AT134">
        <f t="shared" si="191"/>
        <v>29.163978576660156</v>
      </c>
      <c r="AU134">
        <f t="shared" si="192"/>
        <v>4.0600924094819177</v>
      </c>
      <c r="AV134">
        <f t="shared" si="193"/>
        <v>0.13608357969438845</v>
      </c>
      <c r="AW134">
        <f t="shared" si="194"/>
        <v>1.6561709600304748</v>
      </c>
      <c r="AX134">
        <f t="shared" si="195"/>
        <v>2.4039214494514427</v>
      </c>
      <c r="AY134">
        <f t="shared" si="196"/>
        <v>8.5477163258407221E-2</v>
      </c>
      <c r="AZ134">
        <f t="shared" si="197"/>
        <v>16.832185389413016</v>
      </c>
      <c r="BA134">
        <f t="shared" si="198"/>
        <v>0.61204137136379888</v>
      </c>
      <c r="BB134">
        <f t="shared" si="199"/>
        <v>47.747057724764133</v>
      </c>
      <c r="BC134">
        <f t="shared" si="200"/>
        <v>387.38623863651588</v>
      </c>
      <c r="BD134">
        <f t="shared" si="201"/>
        <v>1.4588453837825316E-2</v>
      </c>
    </row>
    <row r="135" spans="1:114" x14ac:dyDescent="0.25">
      <c r="A135" s="1">
        <v>103</v>
      </c>
      <c r="B135" s="1" t="s">
        <v>143</v>
      </c>
      <c r="C135" s="1">
        <v>3121.4999993629754</v>
      </c>
      <c r="D135" s="1">
        <v>0</v>
      </c>
      <c r="E135">
        <f t="shared" si="174"/>
        <v>11.866258611186813</v>
      </c>
      <c r="F135">
        <f t="shared" si="175"/>
        <v>0.14071101817304951</v>
      </c>
      <c r="G135">
        <f t="shared" si="176"/>
        <v>238.98273098804128</v>
      </c>
      <c r="H135">
        <f t="shared" si="177"/>
        <v>3.6222808230367485</v>
      </c>
      <c r="I135">
        <f t="shared" si="178"/>
        <v>1.8050411367910322</v>
      </c>
      <c r="J135">
        <f t="shared" si="179"/>
        <v>26.429452896118164</v>
      </c>
      <c r="K135" s="1">
        <v>3.5063186239999999</v>
      </c>
      <c r="L135">
        <f t="shared" si="180"/>
        <v>1.9675257728005802</v>
      </c>
      <c r="M135" s="1">
        <v>1</v>
      </c>
      <c r="N135">
        <f t="shared" si="181"/>
        <v>3.9350515456011603</v>
      </c>
      <c r="O135" s="1">
        <v>31.896015167236328</v>
      </c>
      <c r="P135" s="1">
        <v>26.429452896118164</v>
      </c>
      <c r="Q135" s="1">
        <v>34.039741516113281</v>
      </c>
      <c r="R135" s="1">
        <v>400.74063110351562</v>
      </c>
      <c r="S135" s="1">
        <v>391.42330932617187</v>
      </c>
      <c r="T135" s="1">
        <v>21.088998794555664</v>
      </c>
      <c r="U135" s="1">
        <v>23.569744110107422</v>
      </c>
      <c r="V135" s="1">
        <v>31.211677551269531</v>
      </c>
      <c r="W135" s="1">
        <v>34.883174896240234</v>
      </c>
      <c r="X135" s="1">
        <v>499.91082763671875</v>
      </c>
      <c r="Y135" s="1">
        <v>1500.1348876953125</v>
      </c>
      <c r="Z135" s="1">
        <v>130.31301879882812</v>
      </c>
      <c r="AA135" s="1">
        <v>70.256256103515625</v>
      </c>
      <c r="AB135" s="1">
        <v>-2.7684578895568848</v>
      </c>
      <c r="AC135" s="1">
        <v>4.7095701098442078E-2</v>
      </c>
      <c r="AD135" s="1">
        <v>0.66666668653488159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1.4257427269014749</v>
      </c>
      <c r="AL135">
        <f t="shared" si="183"/>
        <v>3.6222808230367484E-3</v>
      </c>
      <c r="AM135">
        <f t="shared" si="184"/>
        <v>299.57945289611814</v>
      </c>
      <c r="AN135">
        <f t="shared" si="185"/>
        <v>305.04601516723631</v>
      </c>
      <c r="AO135">
        <f t="shared" si="186"/>
        <v>240.02157666634957</v>
      </c>
      <c r="AP135">
        <f t="shared" si="187"/>
        <v>1.2896854166096159</v>
      </c>
      <c r="AQ135">
        <f t="shared" si="188"/>
        <v>3.4609631152850682</v>
      </c>
      <c r="AR135">
        <f t="shared" si="189"/>
        <v>49.261991845760782</v>
      </c>
      <c r="AS135">
        <f t="shared" si="190"/>
        <v>25.692247735653361</v>
      </c>
      <c r="AT135">
        <f t="shared" si="191"/>
        <v>29.162734031677246</v>
      </c>
      <c r="AU135">
        <f t="shared" si="192"/>
        <v>4.0598003810572134</v>
      </c>
      <c r="AV135">
        <f t="shared" si="193"/>
        <v>0.13585313199212301</v>
      </c>
      <c r="AW135">
        <f t="shared" si="194"/>
        <v>1.655921978494036</v>
      </c>
      <c r="AX135">
        <f t="shared" si="195"/>
        <v>2.4038784025631772</v>
      </c>
      <c r="AY135">
        <f t="shared" si="196"/>
        <v>8.5331691917436267E-2</v>
      </c>
      <c r="AZ135">
        <f t="shared" si="197"/>
        <v>16.790031952613408</v>
      </c>
      <c r="BA135">
        <f t="shared" si="198"/>
        <v>0.61054803148909476</v>
      </c>
      <c r="BB135">
        <f t="shared" si="199"/>
        <v>47.74329248809056</v>
      </c>
      <c r="BC135">
        <f t="shared" si="200"/>
        <v>387.35234635670082</v>
      </c>
      <c r="BD135">
        <f t="shared" si="201"/>
        <v>1.4625811898180976E-2</v>
      </c>
    </row>
    <row r="136" spans="1:114" x14ac:dyDescent="0.25">
      <c r="A136" s="1">
        <v>104</v>
      </c>
      <c r="B136" s="1" t="s">
        <v>143</v>
      </c>
      <c r="C136" s="1">
        <v>3121.9999993517995</v>
      </c>
      <c r="D136" s="1">
        <v>0</v>
      </c>
      <c r="E136">
        <f t="shared" si="174"/>
        <v>11.895014853586988</v>
      </c>
      <c r="F136">
        <f t="shared" si="175"/>
        <v>0.14047921047985928</v>
      </c>
      <c r="G136">
        <f t="shared" si="176"/>
        <v>238.4337666254302</v>
      </c>
      <c r="H136">
        <f t="shared" si="177"/>
        <v>3.6158077251544927</v>
      </c>
      <c r="I136">
        <f t="shared" si="178"/>
        <v>1.8046909002690203</v>
      </c>
      <c r="J136">
        <f t="shared" si="179"/>
        <v>26.426807403564453</v>
      </c>
      <c r="K136" s="1">
        <v>3.5063186239999999</v>
      </c>
      <c r="L136">
        <f t="shared" si="180"/>
        <v>1.9675257728005802</v>
      </c>
      <c r="M136" s="1">
        <v>1</v>
      </c>
      <c r="N136">
        <f t="shared" si="181"/>
        <v>3.9350515456011603</v>
      </c>
      <c r="O136" s="1">
        <v>31.896734237670898</v>
      </c>
      <c r="P136" s="1">
        <v>26.426807403564453</v>
      </c>
      <c r="Q136" s="1">
        <v>34.039501190185547</v>
      </c>
      <c r="R136" s="1">
        <v>400.75579833984375</v>
      </c>
      <c r="S136" s="1">
        <v>391.4202880859375</v>
      </c>
      <c r="T136" s="1">
        <v>21.090837478637695</v>
      </c>
      <c r="U136" s="1">
        <v>23.567104339599609</v>
      </c>
      <c r="V136" s="1">
        <v>31.213041305541992</v>
      </c>
      <c r="W136" s="1">
        <v>34.877754211425781</v>
      </c>
      <c r="X136" s="1">
        <v>499.92132568359375</v>
      </c>
      <c r="Y136" s="1">
        <v>1500.1549072265625</v>
      </c>
      <c r="Z136" s="1">
        <v>136.45549011230469</v>
      </c>
      <c r="AA136" s="1">
        <v>70.256072998046875</v>
      </c>
      <c r="AB136" s="1">
        <v>-2.7684578895568848</v>
      </c>
      <c r="AC136" s="1">
        <v>4.7095701098442078E-2</v>
      </c>
      <c r="AD136" s="1">
        <v>0.66666668653488159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1.4257726672691391</v>
      </c>
      <c r="AL136">
        <f t="shared" si="183"/>
        <v>3.6158077251544928E-3</v>
      </c>
      <c r="AM136">
        <f t="shared" si="184"/>
        <v>299.57680740356443</v>
      </c>
      <c r="AN136">
        <f t="shared" si="185"/>
        <v>305.04673423767088</v>
      </c>
      <c r="AO136">
        <f t="shared" si="186"/>
        <v>240.02477979127798</v>
      </c>
      <c r="AP136">
        <f t="shared" si="187"/>
        <v>1.2925998827133378</v>
      </c>
      <c r="AQ136">
        <f t="shared" si="188"/>
        <v>3.4604231031045178</v>
      </c>
      <c r="AR136">
        <f t="shared" si="189"/>
        <v>49.254433893575545</v>
      </c>
      <c r="AS136">
        <f t="shared" si="190"/>
        <v>25.687329553975935</v>
      </c>
      <c r="AT136">
        <f t="shared" si="191"/>
        <v>29.161770820617676</v>
      </c>
      <c r="AU136">
        <f t="shared" si="192"/>
        <v>4.0595743792929264</v>
      </c>
      <c r="AV136">
        <f t="shared" si="193"/>
        <v>0.13563704150650549</v>
      </c>
      <c r="AW136">
        <f t="shared" si="194"/>
        <v>1.6557322028354975</v>
      </c>
      <c r="AX136">
        <f t="shared" si="195"/>
        <v>2.4038421764574291</v>
      </c>
      <c r="AY136">
        <f t="shared" si="196"/>
        <v>8.5195285882254668E-2</v>
      </c>
      <c r="AZ136">
        <f t="shared" si="197"/>
        <v>16.751420113235497</v>
      </c>
      <c r="BA136">
        <f t="shared" si="198"/>
        <v>0.60915025072252094</v>
      </c>
      <c r="BB136">
        <f t="shared" si="199"/>
        <v>47.742583092128086</v>
      </c>
      <c r="BC136">
        <f t="shared" si="200"/>
        <v>387.33945969874816</v>
      </c>
      <c r="BD136">
        <f t="shared" si="201"/>
        <v>1.466152546066842E-2</v>
      </c>
    </row>
    <row r="137" spans="1:114" x14ac:dyDescent="0.25">
      <c r="A137" s="1">
        <v>105</v>
      </c>
      <c r="B137" s="1" t="s">
        <v>144</v>
      </c>
      <c r="C137" s="1">
        <v>3122.4999993406236</v>
      </c>
      <c r="D137" s="1">
        <v>0</v>
      </c>
      <c r="E137">
        <f t="shared" si="174"/>
        <v>11.826003472073204</v>
      </c>
      <c r="F137">
        <f t="shared" si="175"/>
        <v>0.14011579806286983</v>
      </c>
      <c r="G137">
        <f t="shared" si="176"/>
        <v>238.91964516949471</v>
      </c>
      <c r="H137">
        <f t="shared" si="177"/>
        <v>3.6076608958078062</v>
      </c>
      <c r="I137">
        <f t="shared" si="178"/>
        <v>1.8051207945214132</v>
      </c>
      <c r="J137">
        <f t="shared" si="179"/>
        <v>26.427549362182617</v>
      </c>
      <c r="K137" s="1">
        <v>3.5063186239999999</v>
      </c>
      <c r="L137">
        <f t="shared" si="180"/>
        <v>1.9675257728005802</v>
      </c>
      <c r="M137" s="1">
        <v>1</v>
      </c>
      <c r="N137">
        <f t="shared" si="181"/>
        <v>3.9350515456011603</v>
      </c>
      <c r="O137" s="1">
        <v>31.897268295288086</v>
      </c>
      <c r="P137" s="1">
        <v>26.427549362182617</v>
      </c>
      <c r="Q137" s="1">
        <v>34.039859771728516</v>
      </c>
      <c r="R137" s="1">
        <v>400.74481201171875</v>
      </c>
      <c r="S137" s="1">
        <v>391.4600830078125</v>
      </c>
      <c r="T137" s="1">
        <v>21.092695236206055</v>
      </c>
      <c r="U137" s="1">
        <v>23.563327789306641</v>
      </c>
      <c r="V137" s="1">
        <v>31.214603424072266</v>
      </c>
      <c r="W137" s="1">
        <v>34.870834350585937</v>
      </c>
      <c r="X137" s="1">
        <v>499.93438720703125</v>
      </c>
      <c r="Y137" s="1">
        <v>1500.2265625</v>
      </c>
      <c r="Z137" s="1">
        <v>142.48905944824219</v>
      </c>
      <c r="AA137" s="1">
        <v>70.255516052246094</v>
      </c>
      <c r="AB137" s="1">
        <v>-2.7684578895568848</v>
      </c>
      <c r="AC137" s="1">
        <v>4.7095701098442078E-2</v>
      </c>
      <c r="AD137" s="1">
        <v>0.66666668653488159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1.4258099186568141</v>
      </c>
      <c r="AL137">
        <f t="shared" si="183"/>
        <v>3.6076608958078064E-3</v>
      </c>
      <c r="AM137">
        <f t="shared" si="184"/>
        <v>299.57754936218259</v>
      </c>
      <c r="AN137">
        <f t="shared" si="185"/>
        <v>305.04726829528806</v>
      </c>
      <c r="AO137">
        <f t="shared" si="186"/>
        <v>240.03624463477172</v>
      </c>
      <c r="AP137">
        <f t="shared" si="187"/>
        <v>1.2958697229017604</v>
      </c>
      <c r="AQ137">
        <f t="shared" si="188"/>
        <v>3.4605745482673824</v>
      </c>
      <c r="AR137">
        <f t="shared" si="189"/>
        <v>49.256979988502223</v>
      </c>
      <c r="AS137">
        <f t="shared" si="190"/>
        <v>25.693652199195583</v>
      </c>
      <c r="AT137">
        <f t="shared" si="191"/>
        <v>29.162408828735352</v>
      </c>
      <c r="AU137">
        <f t="shared" si="192"/>
        <v>4.0597240762646445</v>
      </c>
      <c r="AV137">
        <f t="shared" si="193"/>
        <v>0.13529821998296129</v>
      </c>
      <c r="AW137">
        <f t="shared" si="194"/>
        <v>1.6554537537459693</v>
      </c>
      <c r="AX137">
        <f t="shared" si="195"/>
        <v>2.4042703225186752</v>
      </c>
      <c r="AY137">
        <f t="shared" si="196"/>
        <v>8.4981410852123004E-2</v>
      </c>
      <c r="AZ137">
        <f t="shared" si="197"/>
        <v>16.785422966402376</v>
      </c>
      <c r="BA137">
        <f t="shared" si="198"/>
        <v>0.61032952155361009</v>
      </c>
      <c r="BB137">
        <f t="shared" si="199"/>
        <v>47.727794666429091</v>
      </c>
      <c r="BC137">
        <f t="shared" si="200"/>
        <v>387.40293038800866</v>
      </c>
      <c r="BD137">
        <f t="shared" si="201"/>
        <v>1.4569561073641744E-2</v>
      </c>
      <c r="BE137">
        <f>AVERAGE(E123:E137)</f>
        <v>11.97580972241389</v>
      </c>
      <c r="BF137">
        <f>AVERAGE(O123:O137)</f>
        <v>31.896096165974935</v>
      </c>
      <c r="BG137">
        <f>AVERAGE(P123:P137)</f>
        <v>26.424763997395832</v>
      </c>
      <c r="BH137" t="e">
        <f>AVERAGE(B123:B137)</f>
        <v>#DIV/0!</v>
      </c>
      <c r="BI137">
        <f t="shared" ref="BI137:DJ137" si="202">AVERAGE(C123:C137)</f>
        <v>3119.0333327514431</v>
      </c>
      <c r="BJ137">
        <f t="shared" si="202"/>
        <v>0</v>
      </c>
      <c r="BK137">
        <f t="shared" si="202"/>
        <v>11.97580972241389</v>
      </c>
      <c r="BL137">
        <f t="shared" si="202"/>
        <v>0.1416166718302436</v>
      </c>
      <c r="BM137">
        <f t="shared" si="202"/>
        <v>238.51003818443488</v>
      </c>
      <c r="BN137">
        <f t="shared" si="202"/>
        <v>3.6415137348659812</v>
      </c>
      <c r="BO137">
        <f t="shared" si="202"/>
        <v>1.8034493068527184</v>
      </c>
      <c r="BP137">
        <f t="shared" si="202"/>
        <v>26.424763997395832</v>
      </c>
      <c r="BQ137">
        <f t="shared" si="202"/>
        <v>3.5063186240000004</v>
      </c>
      <c r="BR137">
        <f t="shared" si="202"/>
        <v>1.9675257728005808</v>
      </c>
      <c r="BS137">
        <f t="shared" si="202"/>
        <v>1</v>
      </c>
      <c r="BT137">
        <f t="shared" si="202"/>
        <v>3.9350515456011617</v>
      </c>
      <c r="BU137">
        <f t="shared" si="202"/>
        <v>31.896096165974935</v>
      </c>
      <c r="BV137">
        <f t="shared" si="202"/>
        <v>26.424763997395832</v>
      </c>
      <c r="BW137">
        <f t="shared" si="202"/>
        <v>34.04005533854167</v>
      </c>
      <c r="BX137">
        <f t="shared" si="202"/>
        <v>400.73543701171877</v>
      </c>
      <c r="BY137">
        <f t="shared" si="202"/>
        <v>391.33664347330728</v>
      </c>
      <c r="BZ137">
        <f t="shared" si="202"/>
        <v>21.085089365641277</v>
      </c>
      <c r="CA137">
        <f t="shared" si="202"/>
        <v>23.57887077331543</v>
      </c>
      <c r="CB137">
        <f t="shared" si="202"/>
        <v>31.205657958984375</v>
      </c>
      <c r="CC137">
        <f t="shared" si="202"/>
        <v>34.896422322591143</v>
      </c>
      <c r="CD137">
        <f t="shared" si="202"/>
        <v>499.93329874674481</v>
      </c>
      <c r="CE137">
        <f t="shared" si="202"/>
        <v>1500.05908203125</v>
      </c>
      <c r="CF137">
        <f t="shared" si="202"/>
        <v>106.35265655517578</v>
      </c>
      <c r="CG137">
        <f t="shared" si="202"/>
        <v>70.256056722005212</v>
      </c>
      <c r="CH137">
        <f t="shared" si="202"/>
        <v>-2.7684578895568848</v>
      </c>
      <c r="CI137">
        <f t="shared" si="202"/>
        <v>4.7095701098442078E-2</v>
      </c>
      <c r="CJ137">
        <f t="shared" si="202"/>
        <v>0.66666668653488159</v>
      </c>
      <c r="CK137">
        <f t="shared" si="202"/>
        <v>-0.21956524252891541</v>
      </c>
      <c r="CL137">
        <f t="shared" si="202"/>
        <v>2.737391471862793</v>
      </c>
      <c r="CM137">
        <f t="shared" si="202"/>
        <v>1</v>
      </c>
      <c r="CN137">
        <f t="shared" si="202"/>
        <v>0</v>
      </c>
      <c r="CO137">
        <f t="shared" si="202"/>
        <v>0.15999999642372131</v>
      </c>
      <c r="CP137">
        <f t="shared" si="202"/>
        <v>111115</v>
      </c>
      <c r="CQ137">
        <f t="shared" si="202"/>
        <v>1.4258068143745077</v>
      </c>
      <c r="CR137">
        <f t="shared" si="202"/>
        <v>3.6415137348659817E-3</v>
      </c>
      <c r="CS137">
        <f t="shared" si="202"/>
        <v>299.57476399739585</v>
      </c>
      <c r="CT137">
        <f t="shared" si="202"/>
        <v>305.04609616597492</v>
      </c>
      <c r="CU137">
        <f t="shared" si="202"/>
        <v>240.00944776037068</v>
      </c>
      <c r="CV137">
        <f t="shared" si="202"/>
        <v>1.2825497130245513</v>
      </c>
      <c r="CW137">
        <f t="shared" si="202"/>
        <v>3.4600077875374917</v>
      </c>
      <c r="CX137">
        <f t="shared" si="202"/>
        <v>49.24853359999144</v>
      </c>
      <c r="CY137">
        <f t="shared" si="202"/>
        <v>25.669662826676007</v>
      </c>
      <c r="CZ137">
        <f t="shared" si="202"/>
        <v>29.160430081685384</v>
      </c>
      <c r="DA137">
        <f t="shared" si="202"/>
        <v>4.0592603320740341</v>
      </c>
      <c r="DB137">
        <f t="shared" si="202"/>
        <v>0.13669690250334818</v>
      </c>
      <c r="DC137">
        <f t="shared" si="202"/>
        <v>1.6565584806847737</v>
      </c>
      <c r="DD137">
        <f t="shared" si="202"/>
        <v>2.4027018513892608</v>
      </c>
      <c r="DE137">
        <f t="shared" si="202"/>
        <v>8.5864359825410533E-2</v>
      </c>
      <c r="DF137">
        <f t="shared" si="202"/>
        <v>16.756775007650059</v>
      </c>
      <c r="DG137">
        <f t="shared" si="202"/>
        <v>0.60947502725667546</v>
      </c>
      <c r="DH137">
        <f t="shared" si="202"/>
        <v>47.786729575855702</v>
      </c>
      <c r="DI137">
        <f t="shared" si="202"/>
        <v>387.22809675215154</v>
      </c>
      <c r="DJ137">
        <f t="shared" si="202"/>
        <v>1.4779311413039372E-2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stm-plipo5_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2015-06-30T15:47:36Z</dcterms:created>
  <dcterms:modified xsi:type="dcterms:W3CDTF">2015-07-22T17:08:33Z</dcterms:modified>
</cp:coreProperties>
</file>