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cup3_" sheetId="1" r:id="rId1"/>
  </sheets>
  <calcPr calcId="152511"/>
</workbook>
</file>

<file path=xl/calcChain.xml><?xml version="1.0" encoding="utf-8"?>
<calcChain xmlns="http://schemas.openxmlformats.org/spreadsheetml/2006/main">
  <c r="DJ120" i="1" l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120" i="1" l="1"/>
  <c r="BF120" i="1"/>
  <c r="BG103" i="1"/>
  <c r="BF103" i="1"/>
  <c r="BG86" i="1"/>
  <c r="BF86" i="1"/>
  <c r="BG69" i="1"/>
  <c r="BF69" i="1"/>
  <c r="BG52" i="1"/>
  <c r="BF52" i="1"/>
  <c r="BG34" i="1"/>
  <c r="BF34" i="1"/>
  <c r="L20" i="1" l="1"/>
  <c r="N20" i="1"/>
  <c r="AK20" i="1"/>
  <c r="E20" i="1" s="1"/>
  <c r="AL20" i="1"/>
  <c r="H20" i="1" s="1"/>
  <c r="AM20" i="1"/>
  <c r="AN20" i="1"/>
  <c r="AO20" i="1"/>
  <c r="AP20" i="1"/>
  <c r="J20" i="1" s="1"/>
  <c r="AQ20" i="1" s="1"/>
  <c r="AR20" i="1"/>
  <c r="AS20" i="1" s="1"/>
  <c r="AT20" i="1"/>
  <c r="AU20" i="1" s="1"/>
  <c r="AV20" i="1"/>
  <c r="F20" i="1" s="1"/>
  <c r="AW20" i="1"/>
  <c r="AX20" i="1"/>
  <c r="L21" i="1"/>
  <c r="N21" i="1"/>
  <c r="AK21" i="1"/>
  <c r="E21" i="1" s="1"/>
  <c r="AL21" i="1"/>
  <c r="AM21" i="1"/>
  <c r="AN21" i="1"/>
  <c r="AO21" i="1"/>
  <c r="AP21" i="1" s="1"/>
  <c r="J21" i="1" s="1"/>
  <c r="AQ21" i="1" s="1"/>
  <c r="AT21" i="1"/>
  <c r="AU21" i="1" s="1"/>
  <c r="AX21" i="1" s="1"/>
  <c r="AW21" i="1"/>
  <c r="L22" i="1"/>
  <c r="N22" i="1" s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W22" i="1"/>
  <c r="AX22" i="1"/>
  <c r="L23" i="1"/>
  <c r="N23" i="1"/>
  <c r="AK23" i="1"/>
  <c r="E23" i="1" s="1"/>
  <c r="AL23" i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I24" i="1" s="1"/>
  <c r="AR24" i="1"/>
  <c r="AS24" i="1" s="1"/>
  <c r="AV24" i="1" s="1"/>
  <c r="F24" i="1" s="1"/>
  <c r="AT24" i="1"/>
  <c r="AU24" i="1" s="1"/>
  <c r="AW24" i="1"/>
  <c r="AX24" i="1"/>
  <c r="L25" i="1"/>
  <c r="N25" i="1" s="1"/>
  <c r="AK25" i="1"/>
  <c r="E25" i="1" s="1"/>
  <c r="AM25" i="1"/>
  <c r="AN25" i="1"/>
  <c r="AO25" i="1"/>
  <c r="AT25" i="1"/>
  <c r="AU25" i="1" s="1"/>
  <c r="AW25" i="1"/>
  <c r="L26" i="1"/>
  <c r="N26" i="1"/>
  <c r="AK26" i="1"/>
  <c r="E26" i="1" s="1"/>
  <c r="AL26" i="1"/>
  <c r="H26" i="1" s="1"/>
  <c r="AM26" i="1"/>
  <c r="AP26" i="1" s="1"/>
  <c r="J26" i="1" s="1"/>
  <c r="AQ26" i="1" s="1"/>
  <c r="AN26" i="1"/>
  <c r="AO26" i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W27" i="1"/>
  <c r="L28" i="1"/>
  <c r="N28" i="1"/>
  <c r="AK28" i="1"/>
  <c r="E28" i="1" s="1"/>
  <c r="AM28" i="1"/>
  <c r="AN28" i="1"/>
  <c r="AO28" i="1"/>
  <c r="AT28" i="1"/>
  <c r="AU28" i="1" s="1"/>
  <c r="AX28" i="1" s="1"/>
  <c r="AW28" i="1"/>
  <c r="L29" i="1"/>
  <c r="N29" i="1"/>
  <c r="AK29" i="1"/>
  <c r="E29" i="1" s="1"/>
  <c r="BC29" i="1" s="1"/>
  <c r="AL29" i="1"/>
  <c r="AM29" i="1"/>
  <c r="AN29" i="1"/>
  <c r="AO29" i="1"/>
  <c r="AP29" i="1"/>
  <c r="J29" i="1" s="1"/>
  <c r="AQ29" i="1" s="1"/>
  <c r="AT29" i="1"/>
  <c r="AU29" i="1"/>
  <c r="AX29" i="1" s="1"/>
  <c r="AW29" i="1"/>
  <c r="L30" i="1"/>
  <c r="N30" i="1" s="1"/>
  <c r="AK30" i="1"/>
  <c r="AL30" i="1" s="1"/>
  <c r="AM30" i="1"/>
  <c r="AN30" i="1"/>
  <c r="AO30" i="1"/>
  <c r="AT30" i="1"/>
  <c r="AU30" i="1"/>
  <c r="AX30" i="1" s="1"/>
  <c r="AW30" i="1"/>
  <c r="L31" i="1"/>
  <c r="N31" i="1" s="1"/>
  <c r="AK31" i="1"/>
  <c r="AL31" i="1" s="1"/>
  <c r="AM31" i="1"/>
  <c r="AN31" i="1"/>
  <c r="AO31" i="1"/>
  <c r="AP31" i="1" s="1"/>
  <c r="J31" i="1" s="1"/>
  <c r="AQ31" i="1" s="1"/>
  <c r="AT31" i="1"/>
  <c r="AU31" i="1"/>
  <c r="AW31" i="1"/>
  <c r="L32" i="1"/>
  <c r="N32" i="1" s="1"/>
  <c r="AK32" i="1"/>
  <c r="AL32" i="1" s="1"/>
  <c r="AM32" i="1"/>
  <c r="AN32" i="1"/>
  <c r="AO32" i="1"/>
  <c r="AT32" i="1"/>
  <c r="AU32" i="1" s="1"/>
  <c r="AX32" i="1" s="1"/>
  <c r="AW32" i="1"/>
  <c r="L33" i="1"/>
  <c r="N33" i="1" s="1"/>
  <c r="AK33" i="1"/>
  <c r="AL33" i="1" s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 s="1"/>
  <c r="AX34" i="1" s="1"/>
  <c r="AW34" i="1"/>
  <c r="L38" i="1"/>
  <c r="N38" i="1" s="1"/>
  <c r="AK38" i="1"/>
  <c r="AL38" i="1" s="1"/>
  <c r="AM38" i="1"/>
  <c r="AN38" i="1"/>
  <c r="AO38" i="1"/>
  <c r="AT38" i="1"/>
  <c r="AU38" i="1"/>
  <c r="AX38" i="1" s="1"/>
  <c r="AW38" i="1"/>
  <c r="L39" i="1"/>
  <c r="N39" i="1" s="1"/>
  <c r="AK39" i="1"/>
  <c r="AL39" i="1" s="1"/>
  <c r="AM39" i="1"/>
  <c r="AN39" i="1"/>
  <c r="AO39" i="1"/>
  <c r="AP39" i="1" s="1"/>
  <c r="J39" i="1" s="1"/>
  <c r="AQ39" i="1" s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P42" i="1" s="1"/>
  <c r="J42" i="1" s="1"/>
  <c r="AQ42" i="1" s="1"/>
  <c r="AT42" i="1"/>
  <c r="AU42" i="1" s="1"/>
  <c r="AX42" i="1" s="1"/>
  <c r="AW42" i="1"/>
  <c r="E43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 s="1"/>
  <c r="AW45" i="1"/>
  <c r="L46" i="1"/>
  <c r="N46" i="1" s="1"/>
  <c r="AK46" i="1"/>
  <c r="AL46" i="1" s="1"/>
  <c r="AM46" i="1"/>
  <c r="AN46" i="1"/>
  <c r="AO46" i="1"/>
  <c r="AT46" i="1"/>
  <c r="AU46" i="1"/>
  <c r="AW46" i="1"/>
  <c r="E47" i="1"/>
  <c r="L47" i="1"/>
  <c r="N47" i="1" s="1"/>
  <c r="AK47" i="1"/>
  <c r="AL47" i="1" s="1"/>
  <c r="AM47" i="1"/>
  <c r="AN47" i="1"/>
  <c r="AO47" i="1"/>
  <c r="AT47" i="1"/>
  <c r="AU47" i="1" s="1"/>
  <c r="AW47" i="1"/>
  <c r="E48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/>
  <c r="AW51" i="1"/>
  <c r="E52" i="1"/>
  <c r="L52" i="1"/>
  <c r="N52" i="1" s="1"/>
  <c r="AK52" i="1"/>
  <c r="AL52" i="1" s="1"/>
  <c r="AM52" i="1"/>
  <c r="AN52" i="1"/>
  <c r="AO52" i="1"/>
  <c r="AT52" i="1"/>
  <c r="AU52" i="1"/>
  <c r="AW52" i="1"/>
  <c r="L55" i="1"/>
  <c r="N55" i="1" s="1"/>
  <c r="AK55" i="1"/>
  <c r="AL55" i="1" s="1"/>
  <c r="AM55" i="1"/>
  <c r="AN55" i="1"/>
  <c r="AO55" i="1"/>
  <c r="AT55" i="1"/>
  <c r="AU55" i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E58" i="1"/>
  <c r="L58" i="1"/>
  <c r="N58" i="1" s="1"/>
  <c r="AK58" i="1"/>
  <c r="AL58" i="1" s="1"/>
  <c r="AM58" i="1"/>
  <c r="AN58" i="1"/>
  <c r="AO58" i="1"/>
  <c r="AT58" i="1"/>
  <c r="AU58" i="1"/>
  <c r="AW58" i="1"/>
  <c r="E59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W60" i="1"/>
  <c r="E61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 s="1"/>
  <c r="AW64" i="1"/>
  <c r="E65" i="1"/>
  <c r="L65" i="1"/>
  <c r="N65" i="1" s="1"/>
  <c r="AK65" i="1"/>
  <c r="AL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T66" i="1"/>
  <c r="AU66" i="1"/>
  <c r="AW66" i="1"/>
  <c r="L67" i="1"/>
  <c r="N67" i="1" s="1"/>
  <c r="AK67" i="1"/>
  <c r="AL67" i="1" s="1"/>
  <c r="AM67" i="1"/>
  <c r="AN67" i="1"/>
  <c r="AO67" i="1"/>
  <c r="AT67" i="1"/>
  <c r="AU67" i="1" s="1"/>
  <c r="AW67" i="1"/>
  <c r="L68" i="1"/>
  <c r="N68" i="1" s="1"/>
  <c r="AK68" i="1"/>
  <c r="AL68" i="1" s="1"/>
  <c r="AM68" i="1"/>
  <c r="AN68" i="1"/>
  <c r="AO68" i="1"/>
  <c r="AP68" i="1" s="1"/>
  <c r="J68" i="1" s="1"/>
  <c r="AQ68" i="1" s="1"/>
  <c r="AT68" i="1"/>
  <c r="AU68" i="1"/>
  <c r="AW68" i="1"/>
  <c r="L69" i="1"/>
  <c r="N69" i="1" s="1"/>
  <c r="AK69" i="1"/>
  <c r="AL69" i="1" s="1"/>
  <c r="AM69" i="1"/>
  <c r="AN69" i="1"/>
  <c r="AO69" i="1"/>
  <c r="AT69" i="1"/>
  <c r="AU69" i="1" s="1"/>
  <c r="AX69" i="1" s="1"/>
  <c r="AW69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AL76" i="1" s="1"/>
  <c r="AM76" i="1"/>
  <c r="AN76" i="1"/>
  <c r="AO76" i="1"/>
  <c r="AT76" i="1"/>
  <c r="AU76" i="1" s="1"/>
  <c r="AX76" i="1" s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/>
  <c r="AW80" i="1"/>
  <c r="L81" i="1"/>
  <c r="N81" i="1" s="1"/>
  <c r="AK81" i="1"/>
  <c r="AL81" i="1" s="1"/>
  <c r="AM81" i="1"/>
  <c r="AN81" i="1"/>
  <c r="AO81" i="1"/>
  <c r="AT81" i="1"/>
  <c r="AU81" i="1" s="1"/>
  <c r="AX81" i="1" s="1"/>
  <c r="AW81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L83" i="1"/>
  <c r="N83" i="1" s="1"/>
  <c r="AK83" i="1"/>
  <c r="AL83" i="1" s="1"/>
  <c r="AM83" i="1"/>
  <c r="AN83" i="1"/>
  <c r="AO83" i="1"/>
  <c r="AP83" i="1" s="1"/>
  <c r="J83" i="1" s="1"/>
  <c r="AQ83" i="1" s="1"/>
  <c r="AT83" i="1"/>
  <c r="AU83" i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5" i="1"/>
  <c r="N85" i="1" s="1"/>
  <c r="AK85" i="1"/>
  <c r="AL85" i="1" s="1"/>
  <c r="AM85" i="1"/>
  <c r="AN85" i="1"/>
  <c r="AO85" i="1"/>
  <c r="AP85" i="1" s="1"/>
  <c r="J85" i="1" s="1"/>
  <c r="AQ85" i="1" s="1"/>
  <c r="AT85" i="1"/>
  <c r="AU85" i="1"/>
  <c r="AW85" i="1"/>
  <c r="L86" i="1"/>
  <c r="N86" i="1" s="1"/>
  <c r="AK86" i="1"/>
  <c r="AL86" i="1" s="1"/>
  <c r="AM86" i="1"/>
  <c r="AN86" i="1"/>
  <c r="AO86" i="1"/>
  <c r="AT86" i="1"/>
  <c r="AU86" i="1" s="1"/>
  <c r="AX86" i="1" s="1"/>
  <c r="AW86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W90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W92" i="1"/>
  <c r="L93" i="1"/>
  <c r="N93" i="1" s="1"/>
  <c r="AK93" i="1"/>
  <c r="AL93" i="1" s="1"/>
  <c r="AM93" i="1"/>
  <c r="AN93" i="1"/>
  <c r="AO93" i="1"/>
  <c r="AT93" i="1"/>
  <c r="AU93" i="1" s="1"/>
  <c r="AX93" i="1" s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W95" i="1"/>
  <c r="L96" i="1"/>
  <c r="N96" i="1" s="1"/>
  <c r="AK96" i="1"/>
  <c r="AL96" i="1" s="1"/>
  <c r="AM96" i="1"/>
  <c r="AN96" i="1"/>
  <c r="AO96" i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W97" i="1"/>
  <c r="L98" i="1"/>
  <c r="N98" i="1" s="1"/>
  <c r="AK98" i="1"/>
  <c r="AL98" i="1" s="1"/>
  <c r="AM98" i="1"/>
  <c r="AN98" i="1"/>
  <c r="AO98" i="1"/>
  <c r="AT98" i="1"/>
  <c r="AU98" i="1" s="1"/>
  <c r="AX98" i="1" s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P100" i="1" s="1"/>
  <c r="J100" i="1" s="1"/>
  <c r="AQ100" i="1" s="1"/>
  <c r="AT100" i="1"/>
  <c r="AU100" i="1"/>
  <c r="AW100" i="1"/>
  <c r="L101" i="1"/>
  <c r="N101" i="1" s="1"/>
  <c r="AK101" i="1"/>
  <c r="AL101" i="1" s="1"/>
  <c r="AM101" i="1"/>
  <c r="AN101" i="1"/>
  <c r="AO101" i="1"/>
  <c r="AT101" i="1"/>
  <c r="AU101" i="1" s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 s="1"/>
  <c r="AX110" i="1" s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P112" i="1" s="1"/>
  <c r="J112" i="1" s="1"/>
  <c r="AQ112" i="1" s="1"/>
  <c r="AT112" i="1"/>
  <c r="AU112" i="1"/>
  <c r="AW112" i="1"/>
  <c r="L113" i="1"/>
  <c r="N113" i="1" s="1"/>
  <c r="AK113" i="1"/>
  <c r="AL113" i="1" s="1"/>
  <c r="AM113" i="1"/>
  <c r="AN113" i="1"/>
  <c r="AO113" i="1"/>
  <c r="AT113" i="1"/>
  <c r="AU113" i="1" s="1"/>
  <c r="AX113" i="1" s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/>
  <c r="AW114" i="1"/>
  <c r="L115" i="1"/>
  <c r="N115" i="1" s="1"/>
  <c r="AK115" i="1"/>
  <c r="AL115" i="1" s="1"/>
  <c r="AM115" i="1"/>
  <c r="AN115" i="1"/>
  <c r="AO115" i="1"/>
  <c r="AT115" i="1"/>
  <c r="AU115" i="1" s="1"/>
  <c r="AX115" i="1" s="1"/>
  <c r="AW115" i="1"/>
  <c r="L116" i="1"/>
  <c r="N116" i="1" s="1"/>
  <c r="AK116" i="1"/>
  <c r="AL116" i="1" s="1"/>
  <c r="AM116" i="1"/>
  <c r="AN116" i="1"/>
  <c r="AO116" i="1"/>
  <c r="AP116" i="1" s="1"/>
  <c r="J116" i="1" s="1"/>
  <c r="AQ116" i="1" s="1"/>
  <c r="AT116" i="1"/>
  <c r="AU116" i="1"/>
  <c r="AW116" i="1"/>
  <c r="L117" i="1"/>
  <c r="N117" i="1" s="1"/>
  <c r="AK117" i="1"/>
  <c r="AL117" i="1" s="1"/>
  <c r="H117" i="1" s="1"/>
  <c r="AM117" i="1"/>
  <c r="AN117" i="1"/>
  <c r="AO117" i="1"/>
  <c r="AP117" i="1" s="1"/>
  <c r="J117" i="1" s="1"/>
  <c r="AQ117" i="1" s="1"/>
  <c r="AT117" i="1"/>
  <c r="AU117" i="1"/>
  <c r="AW117" i="1"/>
  <c r="AX117" i="1"/>
  <c r="L118" i="1"/>
  <c r="N118" i="1" s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W118" i="1"/>
  <c r="L119" i="1"/>
  <c r="N119" i="1"/>
  <c r="AK119" i="1"/>
  <c r="E119" i="1" s="1"/>
  <c r="AL119" i="1"/>
  <c r="H119" i="1" s="1"/>
  <c r="AM119" i="1"/>
  <c r="AN119" i="1"/>
  <c r="AP119" i="1" s="1"/>
  <c r="J119" i="1" s="1"/>
  <c r="AQ119" i="1" s="1"/>
  <c r="AO119" i="1"/>
  <c r="AT119" i="1"/>
  <c r="AU119" i="1" s="1"/>
  <c r="AW119" i="1"/>
  <c r="L120" i="1"/>
  <c r="N120" i="1" s="1"/>
  <c r="AK120" i="1"/>
  <c r="E120" i="1" s="1"/>
  <c r="AL120" i="1"/>
  <c r="H120" i="1" s="1"/>
  <c r="AM120" i="1"/>
  <c r="AN120" i="1"/>
  <c r="AO120" i="1"/>
  <c r="AP120" i="1"/>
  <c r="J120" i="1" s="1"/>
  <c r="AQ120" i="1" s="1"/>
  <c r="AT120" i="1"/>
  <c r="AU120" i="1" s="1"/>
  <c r="AW120" i="1"/>
  <c r="AX102" i="1" l="1"/>
  <c r="AX92" i="1"/>
  <c r="AX80" i="1"/>
  <c r="AX68" i="1"/>
  <c r="AX39" i="1"/>
  <c r="AX31" i="1"/>
  <c r="AP115" i="1"/>
  <c r="J115" i="1" s="1"/>
  <c r="AQ115" i="1" s="1"/>
  <c r="AP110" i="1"/>
  <c r="J110" i="1" s="1"/>
  <c r="AQ110" i="1" s="1"/>
  <c r="AR110" i="1" s="1"/>
  <c r="AS110" i="1" s="1"/>
  <c r="AV110" i="1" s="1"/>
  <c r="F110" i="1" s="1"/>
  <c r="AP103" i="1"/>
  <c r="J103" i="1" s="1"/>
  <c r="AQ103" i="1" s="1"/>
  <c r="BB103" i="1" s="1"/>
  <c r="AP98" i="1"/>
  <c r="J98" i="1" s="1"/>
  <c r="AQ98" i="1" s="1"/>
  <c r="AR98" i="1" s="1"/>
  <c r="AS98" i="1" s="1"/>
  <c r="AV98" i="1" s="1"/>
  <c r="F98" i="1" s="1"/>
  <c r="AY98" i="1" s="1"/>
  <c r="AP93" i="1"/>
  <c r="J93" i="1" s="1"/>
  <c r="AQ93" i="1" s="1"/>
  <c r="BB93" i="1" s="1"/>
  <c r="AP86" i="1"/>
  <c r="J86" i="1" s="1"/>
  <c r="AQ86" i="1" s="1"/>
  <c r="AR86" i="1" s="1"/>
  <c r="AS86" i="1" s="1"/>
  <c r="AV86" i="1" s="1"/>
  <c r="F86" i="1" s="1"/>
  <c r="AP81" i="1"/>
  <c r="J81" i="1" s="1"/>
  <c r="AQ81" i="1" s="1"/>
  <c r="AP76" i="1"/>
  <c r="J76" i="1" s="1"/>
  <c r="AQ76" i="1" s="1"/>
  <c r="AR76" i="1" s="1"/>
  <c r="AS76" i="1" s="1"/>
  <c r="AV76" i="1" s="1"/>
  <c r="F76" i="1" s="1"/>
  <c r="AY76" i="1" s="1"/>
  <c r="AP69" i="1"/>
  <c r="J69" i="1" s="1"/>
  <c r="AQ69" i="1" s="1"/>
  <c r="I69" i="1" s="1"/>
  <c r="AX119" i="1"/>
  <c r="AP40" i="1"/>
  <c r="J40" i="1" s="1"/>
  <c r="AQ40" i="1" s="1"/>
  <c r="AR40" i="1" s="1"/>
  <c r="AS40" i="1" s="1"/>
  <c r="AV40" i="1" s="1"/>
  <c r="F40" i="1" s="1"/>
  <c r="AY40" i="1" s="1"/>
  <c r="AP32" i="1"/>
  <c r="J32" i="1" s="1"/>
  <c r="AQ32" i="1" s="1"/>
  <c r="AX112" i="1"/>
  <c r="AX107" i="1"/>
  <c r="AX100" i="1"/>
  <c r="AX95" i="1"/>
  <c r="AX90" i="1"/>
  <c r="AX83" i="1"/>
  <c r="AX78" i="1"/>
  <c r="AX73" i="1"/>
  <c r="E56" i="1"/>
  <c r="E67" i="1"/>
  <c r="BC67" i="1" s="1"/>
  <c r="E45" i="1"/>
  <c r="BC45" i="1" s="1"/>
  <c r="AL28" i="1"/>
  <c r="H28" i="1" s="1"/>
  <c r="E51" i="1"/>
  <c r="BC51" i="1" s="1"/>
  <c r="AX82" i="1"/>
  <c r="E64" i="1"/>
  <c r="BC64" i="1" s="1"/>
  <c r="AX25" i="1"/>
  <c r="E57" i="1"/>
  <c r="BC57" i="1" s="1"/>
  <c r="AP41" i="1"/>
  <c r="J41" i="1" s="1"/>
  <c r="AQ41" i="1" s="1"/>
  <c r="AP33" i="1"/>
  <c r="J33" i="1" s="1"/>
  <c r="AQ33" i="1" s="1"/>
  <c r="AX111" i="1"/>
  <c r="E66" i="1"/>
  <c r="BC66" i="1" s="1"/>
  <c r="E44" i="1"/>
  <c r="E68" i="1"/>
  <c r="BC68" i="1" s="1"/>
  <c r="E46" i="1"/>
  <c r="AL27" i="1"/>
  <c r="AP27" i="1" s="1"/>
  <c r="J27" i="1" s="1"/>
  <c r="AQ27" i="1" s="1"/>
  <c r="AX120" i="1"/>
  <c r="AX109" i="1"/>
  <c r="E62" i="1"/>
  <c r="AX106" i="1"/>
  <c r="AX77" i="1"/>
  <c r="E55" i="1"/>
  <c r="AP96" i="1"/>
  <c r="J96" i="1" s="1"/>
  <c r="AQ96" i="1" s="1"/>
  <c r="I96" i="1" s="1"/>
  <c r="AP91" i="1"/>
  <c r="J91" i="1" s="1"/>
  <c r="AQ91" i="1" s="1"/>
  <c r="AP84" i="1"/>
  <c r="J84" i="1" s="1"/>
  <c r="AQ84" i="1" s="1"/>
  <c r="I84" i="1" s="1"/>
  <c r="AP79" i="1"/>
  <c r="J79" i="1" s="1"/>
  <c r="AQ79" i="1" s="1"/>
  <c r="AR79" i="1" s="1"/>
  <c r="AS79" i="1" s="1"/>
  <c r="AV79" i="1" s="1"/>
  <c r="F79" i="1" s="1"/>
  <c r="AP74" i="1"/>
  <c r="J74" i="1" s="1"/>
  <c r="AQ74" i="1" s="1"/>
  <c r="I74" i="1" s="1"/>
  <c r="AL25" i="1"/>
  <c r="AP25" i="1" s="1"/>
  <c r="J25" i="1" s="1"/>
  <c r="AQ25" i="1" s="1"/>
  <c r="AR25" i="1" s="1"/>
  <c r="AS25" i="1" s="1"/>
  <c r="AV25" i="1" s="1"/>
  <c r="F25" i="1" s="1"/>
  <c r="AY25" i="1" s="1"/>
  <c r="G25" i="1" s="1"/>
  <c r="AX97" i="1"/>
  <c r="AX27" i="1"/>
  <c r="AX99" i="1"/>
  <c r="AP101" i="1"/>
  <c r="J101" i="1" s="1"/>
  <c r="AQ101" i="1" s="1"/>
  <c r="AP38" i="1"/>
  <c r="J38" i="1" s="1"/>
  <c r="AQ38" i="1" s="1"/>
  <c r="AP30" i="1"/>
  <c r="J30" i="1" s="1"/>
  <c r="AQ30" i="1" s="1"/>
  <c r="AX114" i="1"/>
  <c r="AX85" i="1"/>
  <c r="AX75" i="1"/>
  <c r="E60" i="1"/>
  <c r="E49" i="1"/>
  <c r="AX94" i="1"/>
  <c r="AX89" i="1"/>
  <c r="AX72" i="1"/>
  <c r="AX118" i="1"/>
  <c r="AX41" i="1"/>
  <c r="AX33" i="1"/>
  <c r="I20" i="1"/>
  <c r="AP113" i="1"/>
  <c r="J113" i="1" s="1"/>
  <c r="AQ113" i="1" s="1"/>
  <c r="AP108" i="1"/>
  <c r="J108" i="1" s="1"/>
  <c r="AQ108" i="1" s="1"/>
  <c r="AR108" i="1" s="1"/>
  <c r="AS108" i="1" s="1"/>
  <c r="AV108" i="1" s="1"/>
  <c r="F108" i="1" s="1"/>
  <c r="E50" i="1"/>
  <c r="AX116" i="1"/>
  <c r="E63" i="1"/>
  <c r="BC63" i="1" s="1"/>
  <c r="I120" i="1"/>
  <c r="AR120" i="1"/>
  <c r="AS120" i="1" s="1"/>
  <c r="AV120" i="1" s="1"/>
  <c r="F120" i="1" s="1"/>
  <c r="AY120" i="1" s="1"/>
  <c r="G120" i="1" s="1"/>
  <c r="I119" i="1"/>
  <c r="AR119" i="1"/>
  <c r="AS119" i="1" s="1"/>
  <c r="AV119" i="1" s="1"/>
  <c r="F119" i="1" s="1"/>
  <c r="AY119" i="1" s="1"/>
  <c r="G119" i="1" s="1"/>
  <c r="I118" i="1"/>
  <c r="AR118" i="1"/>
  <c r="AS118" i="1" s="1"/>
  <c r="AV118" i="1" s="1"/>
  <c r="F118" i="1" s="1"/>
  <c r="AY118" i="1" s="1"/>
  <c r="G118" i="1" s="1"/>
  <c r="AR117" i="1"/>
  <c r="AS117" i="1" s="1"/>
  <c r="AV117" i="1" s="1"/>
  <c r="F117" i="1" s="1"/>
  <c r="AY117" i="1" s="1"/>
  <c r="I117" i="1"/>
  <c r="BB117" i="1"/>
  <c r="AR116" i="1"/>
  <c r="AS116" i="1" s="1"/>
  <c r="AV116" i="1" s="1"/>
  <c r="F116" i="1" s="1"/>
  <c r="AY116" i="1" s="1"/>
  <c r="I116" i="1"/>
  <c r="AR115" i="1"/>
  <c r="AS115" i="1" s="1"/>
  <c r="AV115" i="1" s="1"/>
  <c r="F115" i="1" s="1"/>
  <c r="AY115" i="1" s="1"/>
  <c r="I115" i="1"/>
  <c r="AR114" i="1"/>
  <c r="AS114" i="1" s="1"/>
  <c r="AV114" i="1" s="1"/>
  <c r="F114" i="1" s="1"/>
  <c r="AY114" i="1" s="1"/>
  <c r="I114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09" i="1"/>
  <c r="AS109" i="1" s="1"/>
  <c r="AV109" i="1" s="1"/>
  <c r="F109" i="1" s="1"/>
  <c r="AY109" i="1" s="1"/>
  <c r="I109" i="1"/>
  <c r="I108" i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I106" i="1"/>
  <c r="AR103" i="1"/>
  <c r="AS103" i="1" s="1"/>
  <c r="AV103" i="1" s="1"/>
  <c r="F103" i="1" s="1"/>
  <c r="AY103" i="1" s="1"/>
  <c r="I103" i="1"/>
  <c r="AR102" i="1"/>
  <c r="AS102" i="1" s="1"/>
  <c r="AV102" i="1" s="1"/>
  <c r="F102" i="1" s="1"/>
  <c r="AY102" i="1" s="1"/>
  <c r="I102" i="1"/>
  <c r="AR101" i="1"/>
  <c r="AS101" i="1" s="1"/>
  <c r="AV101" i="1" s="1"/>
  <c r="F101" i="1" s="1"/>
  <c r="AY101" i="1" s="1"/>
  <c r="I101" i="1"/>
  <c r="AR100" i="1"/>
  <c r="AS100" i="1" s="1"/>
  <c r="AV100" i="1" s="1"/>
  <c r="F100" i="1" s="1"/>
  <c r="AY100" i="1" s="1"/>
  <c r="I100" i="1"/>
  <c r="AR99" i="1"/>
  <c r="AS99" i="1" s="1"/>
  <c r="AV99" i="1" s="1"/>
  <c r="F99" i="1" s="1"/>
  <c r="AY99" i="1" s="1"/>
  <c r="I99" i="1"/>
  <c r="AR97" i="1"/>
  <c r="AS97" i="1" s="1"/>
  <c r="AV97" i="1" s="1"/>
  <c r="F97" i="1" s="1"/>
  <c r="AY97" i="1" s="1"/>
  <c r="I97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3" i="1"/>
  <c r="AS93" i="1" s="1"/>
  <c r="AV93" i="1" s="1"/>
  <c r="F93" i="1" s="1"/>
  <c r="AY93" i="1" s="1"/>
  <c r="I93" i="1"/>
  <c r="AR92" i="1"/>
  <c r="AS92" i="1" s="1"/>
  <c r="AV92" i="1" s="1"/>
  <c r="F92" i="1" s="1"/>
  <c r="AY92" i="1" s="1"/>
  <c r="I92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AR85" i="1"/>
  <c r="AS85" i="1" s="1"/>
  <c r="AV85" i="1" s="1"/>
  <c r="F85" i="1" s="1"/>
  <c r="AY85" i="1" s="1"/>
  <c r="I85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I81" i="1"/>
  <c r="AR80" i="1"/>
  <c r="AS80" i="1" s="1"/>
  <c r="AV80" i="1" s="1"/>
  <c r="F80" i="1" s="1"/>
  <c r="AY80" i="1" s="1"/>
  <c r="I80" i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5" i="1"/>
  <c r="AS75" i="1" s="1"/>
  <c r="AV75" i="1" s="1"/>
  <c r="F75" i="1" s="1"/>
  <c r="AY75" i="1" s="1"/>
  <c r="I75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I23" i="1"/>
  <c r="AR23" i="1"/>
  <c r="AS23" i="1" s="1"/>
  <c r="AV23" i="1" s="1"/>
  <c r="F23" i="1" s="1"/>
  <c r="AY23" i="1" s="1"/>
  <c r="G23" i="1" s="1"/>
  <c r="BC120" i="1"/>
  <c r="BC119" i="1"/>
  <c r="BC118" i="1"/>
  <c r="AR68" i="1"/>
  <c r="AS68" i="1" s="1"/>
  <c r="AV68" i="1" s="1"/>
  <c r="F68" i="1" s="1"/>
  <c r="AY68" i="1" s="1"/>
  <c r="G68" i="1" s="1"/>
  <c r="I68" i="1"/>
  <c r="BC65" i="1"/>
  <c r="BC62" i="1"/>
  <c r="BC61" i="1"/>
  <c r="BC60" i="1"/>
  <c r="BC59" i="1"/>
  <c r="BC58" i="1"/>
  <c r="BC56" i="1"/>
  <c r="BC55" i="1"/>
  <c r="BC52" i="1"/>
  <c r="BC50" i="1"/>
  <c r="BC49" i="1"/>
  <c r="BC48" i="1"/>
  <c r="BC47" i="1"/>
  <c r="BC46" i="1"/>
  <c r="BC44" i="1"/>
  <c r="BC43" i="1"/>
  <c r="I27" i="1"/>
  <c r="AR27" i="1"/>
  <c r="AS27" i="1" s="1"/>
  <c r="AV27" i="1" s="1"/>
  <c r="F27" i="1" s="1"/>
  <c r="AY27" i="1" s="1"/>
  <c r="G27" i="1" s="1"/>
  <c r="I26" i="1"/>
  <c r="AR26" i="1"/>
  <c r="AS26" i="1" s="1"/>
  <c r="AV26" i="1" s="1"/>
  <c r="F26" i="1" s="1"/>
  <c r="H23" i="1"/>
  <c r="AY20" i="1"/>
  <c r="G20" i="1" s="1"/>
  <c r="BB20" i="1"/>
  <c r="BC20" i="1"/>
  <c r="BD20" i="1" s="1"/>
  <c r="E117" i="1"/>
  <c r="H116" i="1"/>
  <c r="BB116" i="1"/>
  <c r="E116" i="1"/>
  <c r="H115" i="1"/>
  <c r="E115" i="1"/>
  <c r="H114" i="1"/>
  <c r="E114" i="1"/>
  <c r="H113" i="1"/>
  <c r="E113" i="1"/>
  <c r="H112" i="1"/>
  <c r="E112" i="1"/>
  <c r="H111" i="1"/>
  <c r="BB111" i="1"/>
  <c r="E111" i="1"/>
  <c r="H110" i="1"/>
  <c r="E110" i="1"/>
  <c r="H109" i="1"/>
  <c r="BB109" i="1"/>
  <c r="E109" i="1"/>
  <c r="H108" i="1"/>
  <c r="E108" i="1"/>
  <c r="H107" i="1"/>
  <c r="E107" i="1"/>
  <c r="H106" i="1"/>
  <c r="E106" i="1"/>
  <c r="H103" i="1"/>
  <c r="E103" i="1"/>
  <c r="H102" i="1"/>
  <c r="E102" i="1"/>
  <c r="H101" i="1"/>
  <c r="BB101" i="1"/>
  <c r="E101" i="1"/>
  <c r="H100" i="1"/>
  <c r="E100" i="1"/>
  <c r="H99" i="1"/>
  <c r="BB99" i="1"/>
  <c r="E99" i="1"/>
  <c r="H98" i="1"/>
  <c r="E98" i="1"/>
  <c r="H97" i="1"/>
  <c r="BB97" i="1"/>
  <c r="E97" i="1"/>
  <c r="H96" i="1"/>
  <c r="E96" i="1"/>
  <c r="H95" i="1"/>
  <c r="BB95" i="1"/>
  <c r="E95" i="1"/>
  <c r="H94" i="1"/>
  <c r="BB94" i="1"/>
  <c r="E94" i="1"/>
  <c r="H93" i="1"/>
  <c r="E93" i="1"/>
  <c r="H92" i="1"/>
  <c r="E92" i="1"/>
  <c r="H91" i="1"/>
  <c r="E91" i="1"/>
  <c r="H90" i="1"/>
  <c r="E90" i="1"/>
  <c r="H89" i="1"/>
  <c r="BB89" i="1"/>
  <c r="E89" i="1"/>
  <c r="H86" i="1"/>
  <c r="E86" i="1"/>
  <c r="H85" i="1"/>
  <c r="BB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BB77" i="1"/>
  <c r="E77" i="1"/>
  <c r="H76" i="1"/>
  <c r="E76" i="1"/>
  <c r="H75" i="1"/>
  <c r="BB75" i="1"/>
  <c r="E75" i="1"/>
  <c r="H74" i="1"/>
  <c r="E74" i="1"/>
  <c r="H73" i="1"/>
  <c r="BB73" i="1"/>
  <c r="E73" i="1"/>
  <c r="H72" i="1"/>
  <c r="BB72" i="1"/>
  <c r="E72" i="1"/>
  <c r="H69" i="1"/>
  <c r="E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2" i="1"/>
  <c r="H51" i="1"/>
  <c r="H50" i="1"/>
  <c r="H49" i="1"/>
  <c r="H48" i="1"/>
  <c r="H47" i="1"/>
  <c r="H46" i="1"/>
  <c r="H45" i="1"/>
  <c r="H44" i="1"/>
  <c r="H43" i="1"/>
  <c r="BC28" i="1"/>
  <c r="AX67" i="1"/>
  <c r="AP67" i="1"/>
  <c r="J67" i="1" s="1"/>
  <c r="AQ67" i="1" s="1"/>
  <c r="AX66" i="1"/>
  <c r="AP66" i="1"/>
  <c r="J66" i="1" s="1"/>
  <c r="AQ66" i="1" s="1"/>
  <c r="AX65" i="1"/>
  <c r="AP65" i="1"/>
  <c r="J65" i="1" s="1"/>
  <c r="AQ65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R42" i="1"/>
  <c r="AS42" i="1" s="1"/>
  <c r="AV42" i="1" s="1"/>
  <c r="F42" i="1" s="1"/>
  <c r="AY42" i="1" s="1"/>
  <c r="I42" i="1"/>
  <c r="AR41" i="1"/>
  <c r="AS41" i="1" s="1"/>
  <c r="AV41" i="1" s="1"/>
  <c r="F41" i="1" s="1"/>
  <c r="AY41" i="1" s="1"/>
  <c r="I41" i="1"/>
  <c r="AR39" i="1"/>
  <c r="AS39" i="1" s="1"/>
  <c r="AV39" i="1" s="1"/>
  <c r="F39" i="1" s="1"/>
  <c r="AY39" i="1" s="1"/>
  <c r="I39" i="1"/>
  <c r="AR38" i="1"/>
  <c r="AS38" i="1" s="1"/>
  <c r="AV38" i="1" s="1"/>
  <c r="F38" i="1" s="1"/>
  <c r="AY38" i="1" s="1"/>
  <c r="I38" i="1"/>
  <c r="AR34" i="1"/>
  <c r="AS34" i="1" s="1"/>
  <c r="AV34" i="1" s="1"/>
  <c r="F34" i="1" s="1"/>
  <c r="AY34" i="1" s="1"/>
  <c r="I34" i="1"/>
  <c r="AR33" i="1"/>
  <c r="AS33" i="1" s="1"/>
  <c r="AV33" i="1" s="1"/>
  <c r="F33" i="1" s="1"/>
  <c r="AY33" i="1" s="1"/>
  <c r="I33" i="1"/>
  <c r="AR32" i="1"/>
  <c r="AS32" i="1" s="1"/>
  <c r="AV32" i="1" s="1"/>
  <c r="F32" i="1" s="1"/>
  <c r="AY32" i="1" s="1"/>
  <c r="I32" i="1"/>
  <c r="AR31" i="1"/>
  <c r="AS31" i="1" s="1"/>
  <c r="AV31" i="1" s="1"/>
  <c r="F31" i="1" s="1"/>
  <c r="AY31" i="1" s="1"/>
  <c r="I31" i="1"/>
  <c r="AR30" i="1"/>
  <c r="AS30" i="1" s="1"/>
  <c r="AV30" i="1" s="1"/>
  <c r="F30" i="1" s="1"/>
  <c r="AY30" i="1" s="1"/>
  <c r="I30" i="1"/>
  <c r="I29" i="1"/>
  <c r="AR29" i="1"/>
  <c r="AS29" i="1" s="1"/>
  <c r="AV29" i="1" s="1"/>
  <c r="F29" i="1" s="1"/>
  <c r="AY29" i="1" s="1"/>
  <c r="G29" i="1" s="1"/>
  <c r="H27" i="1"/>
  <c r="BB27" i="1"/>
  <c r="AY24" i="1"/>
  <c r="G24" i="1" s="1"/>
  <c r="BB24" i="1"/>
  <c r="BC24" i="1"/>
  <c r="BD24" i="1"/>
  <c r="I22" i="1"/>
  <c r="AR22" i="1"/>
  <c r="AS22" i="1" s="1"/>
  <c r="AV22" i="1" s="1"/>
  <c r="F22" i="1" s="1"/>
  <c r="I21" i="1"/>
  <c r="AR21" i="1"/>
  <c r="AS21" i="1" s="1"/>
  <c r="AV21" i="1" s="1"/>
  <c r="F21" i="1" s="1"/>
  <c r="AY21" i="1" s="1"/>
  <c r="G21" i="1" s="1"/>
  <c r="H42" i="1"/>
  <c r="BB42" i="1"/>
  <c r="E42" i="1"/>
  <c r="H41" i="1"/>
  <c r="BB41" i="1"/>
  <c r="E41" i="1"/>
  <c r="H40" i="1"/>
  <c r="E40" i="1"/>
  <c r="H39" i="1"/>
  <c r="BB39" i="1"/>
  <c r="E39" i="1"/>
  <c r="H38" i="1"/>
  <c r="E38" i="1"/>
  <c r="H34" i="1"/>
  <c r="E34" i="1"/>
  <c r="H33" i="1"/>
  <c r="E33" i="1"/>
  <c r="H32" i="1"/>
  <c r="E32" i="1"/>
  <c r="H31" i="1"/>
  <c r="BB31" i="1"/>
  <c r="E31" i="1"/>
  <c r="H30" i="1"/>
  <c r="E30" i="1"/>
  <c r="BE34" i="1" s="1"/>
  <c r="H29" i="1"/>
  <c r="BC26" i="1"/>
  <c r="BC22" i="1"/>
  <c r="H21" i="1"/>
  <c r="BC27" i="1"/>
  <c r="BC25" i="1"/>
  <c r="BC23" i="1"/>
  <c r="BC21" i="1"/>
  <c r="AY86" i="1" l="1"/>
  <c r="BB86" i="1"/>
  <c r="AY110" i="1"/>
  <c r="BB110" i="1"/>
  <c r="AY108" i="1"/>
  <c r="BB108" i="1"/>
  <c r="AY79" i="1"/>
  <c r="BB79" i="1"/>
  <c r="AR69" i="1"/>
  <c r="AS69" i="1" s="1"/>
  <c r="AV69" i="1" s="1"/>
  <c r="F69" i="1" s="1"/>
  <c r="AY69" i="1" s="1"/>
  <c r="G69" i="1" s="1"/>
  <c r="AR81" i="1"/>
  <c r="AS81" i="1" s="1"/>
  <c r="AV81" i="1" s="1"/>
  <c r="F81" i="1" s="1"/>
  <c r="AY81" i="1" s="1"/>
  <c r="BB84" i="1"/>
  <c r="BB69" i="1"/>
  <c r="BD69" i="1" s="1"/>
  <c r="BB115" i="1"/>
  <c r="BD115" i="1" s="1"/>
  <c r="BB30" i="1"/>
  <c r="BB78" i="1"/>
  <c r="BB100" i="1"/>
  <c r="I79" i="1"/>
  <c r="I91" i="1"/>
  <c r="I113" i="1"/>
  <c r="BB40" i="1"/>
  <c r="BE86" i="1"/>
  <c r="AR91" i="1"/>
  <c r="AS91" i="1" s="1"/>
  <c r="AV91" i="1" s="1"/>
  <c r="F91" i="1" s="1"/>
  <c r="AY91" i="1" s="1"/>
  <c r="AR113" i="1"/>
  <c r="AS113" i="1" s="1"/>
  <c r="AV113" i="1" s="1"/>
  <c r="F113" i="1" s="1"/>
  <c r="AY113" i="1" s="1"/>
  <c r="BB102" i="1"/>
  <c r="I25" i="1"/>
  <c r="BE120" i="1"/>
  <c r="AR74" i="1"/>
  <c r="AS74" i="1" s="1"/>
  <c r="AV74" i="1" s="1"/>
  <c r="F74" i="1" s="1"/>
  <c r="AY74" i="1" s="1"/>
  <c r="AR84" i="1"/>
  <c r="AS84" i="1" s="1"/>
  <c r="AV84" i="1" s="1"/>
  <c r="F84" i="1" s="1"/>
  <c r="AY84" i="1" s="1"/>
  <c r="G84" i="1" s="1"/>
  <c r="AR96" i="1"/>
  <c r="AS96" i="1" s="1"/>
  <c r="AV96" i="1" s="1"/>
  <c r="F96" i="1" s="1"/>
  <c r="AY96" i="1" s="1"/>
  <c r="BB32" i="1"/>
  <c r="BB21" i="1"/>
  <c r="BD21" i="1" s="1"/>
  <c r="BB34" i="1"/>
  <c r="BB82" i="1"/>
  <c r="BB106" i="1"/>
  <c r="BB33" i="1"/>
  <c r="BB119" i="1"/>
  <c r="BD119" i="1" s="1"/>
  <c r="BE52" i="1"/>
  <c r="BB76" i="1"/>
  <c r="BB98" i="1"/>
  <c r="I76" i="1"/>
  <c r="I86" i="1"/>
  <c r="I98" i="1"/>
  <c r="I110" i="1"/>
  <c r="BB80" i="1"/>
  <c r="BB25" i="1"/>
  <c r="BD25" i="1" s="1"/>
  <c r="BB83" i="1"/>
  <c r="BD83" i="1" s="1"/>
  <c r="BB107" i="1"/>
  <c r="BD107" i="1" s="1"/>
  <c r="BE103" i="1"/>
  <c r="BB74" i="1"/>
  <c r="BB90" i="1"/>
  <c r="BB112" i="1"/>
  <c r="H25" i="1"/>
  <c r="BB38" i="1"/>
  <c r="I40" i="1"/>
  <c r="BB68" i="1"/>
  <c r="BD68" i="1" s="1"/>
  <c r="BB92" i="1"/>
  <c r="BB114" i="1"/>
  <c r="BE69" i="1"/>
  <c r="BB29" i="1"/>
  <c r="BD29" i="1" s="1"/>
  <c r="BD27" i="1"/>
  <c r="AP28" i="1"/>
  <c r="J28" i="1" s="1"/>
  <c r="AQ28" i="1" s="1"/>
  <c r="BC30" i="1"/>
  <c r="BC32" i="1"/>
  <c r="BC34" i="1"/>
  <c r="BC39" i="1"/>
  <c r="BD39" i="1" s="1"/>
  <c r="BC41" i="1"/>
  <c r="BD41" i="1" s="1"/>
  <c r="BA21" i="1"/>
  <c r="AZ21" i="1"/>
  <c r="AY22" i="1"/>
  <c r="G22" i="1" s="1"/>
  <c r="BB22" i="1"/>
  <c r="BD22" i="1" s="1"/>
  <c r="AZ29" i="1"/>
  <c r="BA29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AR65" i="1"/>
  <c r="AS65" i="1" s="1"/>
  <c r="AV65" i="1" s="1"/>
  <c r="F65" i="1" s="1"/>
  <c r="AY65" i="1" s="1"/>
  <c r="G65" i="1" s="1"/>
  <c r="I65" i="1"/>
  <c r="AR66" i="1"/>
  <c r="AS66" i="1" s="1"/>
  <c r="AV66" i="1" s="1"/>
  <c r="F66" i="1" s="1"/>
  <c r="AY66" i="1" s="1"/>
  <c r="G66" i="1" s="1"/>
  <c r="I66" i="1"/>
  <c r="AR67" i="1"/>
  <c r="AS67" i="1" s="1"/>
  <c r="AV67" i="1" s="1"/>
  <c r="F67" i="1" s="1"/>
  <c r="AY67" i="1" s="1"/>
  <c r="G67" i="1" s="1"/>
  <c r="I67" i="1"/>
  <c r="BA25" i="1"/>
  <c r="AZ25" i="1"/>
  <c r="BB44" i="1"/>
  <c r="BD44" i="1" s="1"/>
  <c r="BB45" i="1"/>
  <c r="BD45" i="1" s="1"/>
  <c r="BB46" i="1"/>
  <c r="BD46" i="1" s="1"/>
  <c r="BB47" i="1"/>
  <c r="BD47" i="1" s="1"/>
  <c r="BB48" i="1"/>
  <c r="BD48" i="1" s="1"/>
  <c r="BB49" i="1"/>
  <c r="BD49" i="1" s="1"/>
  <c r="BB50" i="1"/>
  <c r="BD50" i="1" s="1"/>
  <c r="BB56" i="1"/>
  <c r="BD56" i="1" s="1"/>
  <c r="BB57" i="1"/>
  <c r="BD57" i="1" s="1"/>
  <c r="BB66" i="1"/>
  <c r="BD66" i="1" s="1"/>
  <c r="BB67" i="1"/>
  <c r="BD67" i="1" s="1"/>
  <c r="BC69" i="1"/>
  <c r="BC73" i="1"/>
  <c r="BD73" i="1" s="1"/>
  <c r="BC75" i="1"/>
  <c r="BD75" i="1" s="1"/>
  <c r="BC77" i="1"/>
  <c r="BD77" i="1" s="1"/>
  <c r="BC79" i="1"/>
  <c r="BD79" i="1" s="1"/>
  <c r="BC81" i="1"/>
  <c r="BC83" i="1"/>
  <c r="BC85" i="1"/>
  <c r="BD85" i="1" s="1"/>
  <c r="BC89" i="1"/>
  <c r="BD89" i="1" s="1"/>
  <c r="BC91" i="1"/>
  <c r="BC93" i="1"/>
  <c r="BD93" i="1" s="1"/>
  <c r="BC95" i="1"/>
  <c r="BD95" i="1" s="1"/>
  <c r="BC97" i="1"/>
  <c r="BD97" i="1" s="1"/>
  <c r="BC99" i="1"/>
  <c r="BD99" i="1" s="1"/>
  <c r="BC101" i="1"/>
  <c r="BD101" i="1" s="1"/>
  <c r="BC103" i="1"/>
  <c r="BD103" i="1" s="1"/>
  <c r="BC107" i="1"/>
  <c r="BC109" i="1"/>
  <c r="BD109" i="1" s="1"/>
  <c r="BC111" i="1"/>
  <c r="BD111" i="1" s="1"/>
  <c r="BC113" i="1"/>
  <c r="BC115" i="1"/>
  <c r="BC117" i="1"/>
  <c r="BD117" i="1" s="1"/>
  <c r="BA20" i="1"/>
  <c r="AZ20" i="1"/>
  <c r="BA23" i="1"/>
  <c r="AZ23" i="1"/>
  <c r="G117" i="1"/>
  <c r="BA118" i="1"/>
  <c r="AZ118" i="1"/>
  <c r="BA120" i="1"/>
  <c r="AZ120" i="1"/>
  <c r="BC31" i="1"/>
  <c r="BD31" i="1" s="1"/>
  <c r="BC33" i="1"/>
  <c r="BC38" i="1"/>
  <c r="BC40" i="1"/>
  <c r="BD40" i="1" s="1"/>
  <c r="BC42" i="1"/>
  <c r="BD42" i="1" s="1"/>
  <c r="BA24" i="1"/>
  <c r="AZ24" i="1"/>
  <c r="G30" i="1"/>
  <c r="G31" i="1"/>
  <c r="G32" i="1"/>
  <c r="G33" i="1"/>
  <c r="G34" i="1"/>
  <c r="G38" i="1"/>
  <c r="G39" i="1"/>
  <c r="G40" i="1"/>
  <c r="G41" i="1"/>
  <c r="G42" i="1"/>
  <c r="BC72" i="1"/>
  <c r="BD72" i="1" s="1"/>
  <c r="BC74" i="1"/>
  <c r="BC76" i="1"/>
  <c r="BD76" i="1" s="1"/>
  <c r="BC78" i="1"/>
  <c r="BC80" i="1"/>
  <c r="BD80" i="1" s="1"/>
  <c r="BC82" i="1"/>
  <c r="BC84" i="1"/>
  <c r="BC86" i="1"/>
  <c r="BD86" i="1" s="1"/>
  <c r="BC90" i="1"/>
  <c r="BC92" i="1"/>
  <c r="BD92" i="1" s="1"/>
  <c r="BC94" i="1"/>
  <c r="BD94" i="1" s="1"/>
  <c r="BC96" i="1"/>
  <c r="BC98" i="1"/>
  <c r="BD98" i="1" s="1"/>
  <c r="BC100" i="1"/>
  <c r="BC102" i="1"/>
  <c r="BD102" i="1" s="1"/>
  <c r="BC106" i="1"/>
  <c r="BC108" i="1"/>
  <c r="BD108" i="1" s="1"/>
  <c r="BC110" i="1"/>
  <c r="BD110" i="1" s="1"/>
  <c r="BC112" i="1"/>
  <c r="BD112" i="1" s="1"/>
  <c r="BC114" i="1"/>
  <c r="BD114" i="1" s="1"/>
  <c r="BC116" i="1"/>
  <c r="BD116" i="1" s="1"/>
  <c r="BB23" i="1"/>
  <c r="BD23" i="1" s="1"/>
  <c r="AY26" i="1"/>
  <c r="G26" i="1" s="1"/>
  <c r="BB26" i="1"/>
  <c r="BD26" i="1" s="1"/>
  <c r="BA27" i="1"/>
  <c r="AZ27" i="1"/>
  <c r="AZ68" i="1"/>
  <c r="BA68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6" i="1"/>
  <c r="G107" i="1"/>
  <c r="G108" i="1"/>
  <c r="G109" i="1"/>
  <c r="G110" i="1"/>
  <c r="G111" i="1"/>
  <c r="G112" i="1"/>
  <c r="G113" i="1"/>
  <c r="G114" i="1"/>
  <c r="G115" i="1"/>
  <c r="G116" i="1"/>
  <c r="BB118" i="1"/>
  <c r="BD118" i="1" s="1"/>
  <c r="BA119" i="1"/>
  <c r="AZ119" i="1"/>
  <c r="BB120" i="1"/>
  <c r="BD120" i="1" s="1"/>
  <c r="BB52" i="1" l="1"/>
  <c r="BD52" i="1" s="1"/>
  <c r="BD90" i="1"/>
  <c r="BD30" i="1"/>
  <c r="BB65" i="1"/>
  <c r="BD65" i="1" s="1"/>
  <c r="BB96" i="1"/>
  <c r="BD84" i="1"/>
  <c r="BB43" i="1"/>
  <c r="BD43" i="1" s="1"/>
  <c r="BD82" i="1"/>
  <c r="BB64" i="1"/>
  <c r="BD64" i="1" s="1"/>
  <c r="BB63" i="1"/>
  <c r="BD63" i="1" s="1"/>
  <c r="I28" i="1"/>
  <c r="AR28" i="1"/>
  <c r="AS28" i="1" s="1"/>
  <c r="AV28" i="1" s="1"/>
  <c r="F28" i="1" s="1"/>
  <c r="BD106" i="1"/>
  <c r="BD78" i="1"/>
  <c r="BD38" i="1"/>
  <c r="BB62" i="1"/>
  <c r="BD62" i="1" s="1"/>
  <c r="BB91" i="1"/>
  <c r="BD91" i="1" s="1"/>
  <c r="BB51" i="1"/>
  <c r="BD51" i="1" s="1"/>
  <c r="BD100" i="1"/>
  <c r="BD34" i="1"/>
  <c r="BD32" i="1"/>
  <c r="BD33" i="1"/>
  <c r="BB81" i="1"/>
  <c r="BD81" i="1" s="1"/>
  <c r="BB55" i="1"/>
  <c r="BD55" i="1" s="1"/>
  <c r="BB61" i="1"/>
  <c r="BD61" i="1" s="1"/>
  <c r="BD74" i="1"/>
  <c r="BB60" i="1"/>
  <c r="BD60" i="1" s="1"/>
  <c r="BB113" i="1"/>
  <c r="BD113" i="1" s="1"/>
  <c r="BD96" i="1"/>
  <c r="BB59" i="1"/>
  <c r="BD59" i="1" s="1"/>
  <c r="BB58" i="1"/>
  <c r="BD58" i="1" s="1"/>
  <c r="AZ115" i="1"/>
  <c r="BA115" i="1"/>
  <c r="AZ113" i="1"/>
  <c r="BA113" i="1"/>
  <c r="AZ111" i="1"/>
  <c r="BA111" i="1"/>
  <c r="AZ109" i="1"/>
  <c r="BA109" i="1"/>
  <c r="AZ107" i="1"/>
  <c r="BA107" i="1"/>
  <c r="AZ103" i="1"/>
  <c r="BA103" i="1"/>
  <c r="AZ101" i="1"/>
  <c r="BA101" i="1"/>
  <c r="AZ99" i="1"/>
  <c r="BA99" i="1"/>
  <c r="AZ97" i="1"/>
  <c r="BA97" i="1"/>
  <c r="AZ95" i="1"/>
  <c r="BA95" i="1"/>
  <c r="AZ93" i="1"/>
  <c r="BA93" i="1"/>
  <c r="AZ91" i="1"/>
  <c r="BA91" i="1"/>
  <c r="AZ89" i="1"/>
  <c r="BA89" i="1"/>
  <c r="AZ85" i="1"/>
  <c r="BA85" i="1"/>
  <c r="AZ83" i="1"/>
  <c r="BA83" i="1"/>
  <c r="AZ81" i="1"/>
  <c r="BA81" i="1"/>
  <c r="AZ79" i="1"/>
  <c r="BA79" i="1"/>
  <c r="AZ77" i="1"/>
  <c r="BA77" i="1"/>
  <c r="AZ75" i="1"/>
  <c r="BA75" i="1"/>
  <c r="AZ73" i="1"/>
  <c r="BA73" i="1"/>
  <c r="AZ69" i="1"/>
  <c r="BA69" i="1"/>
  <c r="BA26" i="1"/>
  <c r="AZ26" i="1"/>
  <c r="AZ42" i="1"/>
  <c r="BA42" i="1"/>
  <c r="AZ40" i="1"/>
  <c r="BA40" i="1"/>
  <c r="AZ38" i="1"/>
  <c r="BA38" i="1"/>
  <c r="AZ33" i="1"/>
  <c r="BA33" i="1"/>
  <c r="AZ31" i="1"/>
  <c r="BA31" i="1"/>
  <c r="BA117" i="1"/>
  <c r="AZ117" i="1"/>
  <c r="AZ116" i="1"/>
  <c r="BA116" i="1"/>
  <c r="AZ114" i="1"/>
  <c r="BA114" i="1"/>
  <c r="AZ112" i="1"/>
  <c r="BA112" i="1"/>
  <c r="AZ110" i="1"/>
  <c r="BA110" i="1"/>
  <c r="AZ108" i="1"/>
  <c r="BA108" i="1"/>
  <c r="AZ106" i="1"/>
  <c r="BA106" i="1"/>
  <c r="AZ102" i="1"/>
  <c r="BA102" i="1"/>
  <c r="AZ100" i="1"/>
  <c r="BA100" i="1"/>
  <c r="AZ98" i="1"/>
  <c r="BA98" i="1"/>
  <c r="AZ96" i="1"/>
  <c r="BA96" i="1"/>
  <c r="AZ94" i="1"/>
  <c r="BA94" i="1"/>
  <c r="AZ92" i="1"/>
  <c r="BA92" i="1"/>
  <c r="AZ90" i="1"/>
  <c r="BA90" i="1"/>
  <c r="AZ86" i="1"/>
  <c r="BA86" i="1"/>
  <c r="AZ84" i="1"/>
  <c r="BA84" i="1"/>
  <c r="AZ82" i="1"/>
  <c r="BA82" i="1"/>
  <c r="AZ80" i="1"/>
  <c r="BA80" i="1"/>
  <c r="AZ78" i="1"/>
  <c r="BA78" i="1"/>
  <c r="AZ76" i="1"/>
  <c r="BA76" i="1"/>
  <c r="AZ74" i="1"/>
  <c r="BA74" i="1"/>
  <c r="AZ72" i="1"/>
  <c r="BA72" i="1"/>
  <c r="AZ41" i="1"/>
  <c r="BA41" i="1"/>
  <c r="AZ39" i="1"/>
  <c r="BA39" i="1"/>
  <c r="AZ34" i="1"/>
  <c r="BA34" i="1"/>
  <c r="AZ32" i="1"/>
  <c r="BA32" i="1"/>
  <c r="AZ30" i="1"/>
  <c r="BA30" i="1"/>
  <c r="AZ67" i="1"/>
  <c r="BA67" i="1"/>
  <c r="AZ66" i="1"/>
  <c r="BA66" i="1"/>
  <c r="AZ65" i="1"/>
  <c r="BA65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2" i="1"/>
  <c r="BA52" i="1"/>
  <c r="AZ51" i="1"/>
  <c r="BA51" i="1"/>
  <c r="AZ50" i="1"/>
  <c r="BA50" i="1"/>
  <c r="AZ49" i="1"/>
  <c r="BA49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BA22" i="1"/>
  <c r="AZ22" i="1"/>
  <c r="AY28" i="1" l="1"/>
  <c r="G28" i="1" s="1"/>
  <c r="BB28" i="1"/>
  <c r="BD28" i="1" s="1"/>
  <c r="AZ28" i="1" l="1"/>
  <c r="BA28" i="1"/>
</calcChain>
</file>

<file path=xl/sharedStrings.xml><?xml version="1.0" encoding="utf-8"?>
<sst xmlns="http://schemas.openxmlformats.org/spreadsheetml/2006/main" count="369" uniqueCount="138">
  <si>
    <t>OPEN 6.2.4</t>
  </si>
  <si>
    <t>Fri Jun 26 2015 14:26:38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</si>
  <si>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</si>
  <si>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</si>
  <si>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</si>
  <si>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</si>
  <si>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</si>
  <si>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</si>
  <si>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</si>
  <si>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</si>
  <si>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</si>
  <si>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</si>
  <si>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</si>
  <si>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</si>
  <si>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</si>
  <si>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</si>
  <si>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</si>
  <si>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</si>
  <si>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</si>
  <si>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</si>
  <si>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</si>
  <si>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</si>
  <si>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</si>
  <si>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</si>
  <si>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</si>
  <si>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</si>
  <si>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</si>
  <si>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</si>
  <si>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</si>
  <si>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</si>
  <si>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</si>
  <si>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</si>
  <si>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</si>
  <si>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</si>
  <si>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</si>
  <si>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</si>
  <si>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</si>
  <si>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</si>
  <si>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</si>
  <si>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</si>
  <si>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</si>
  <si>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</si>
  <si>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</si>
  <si>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</si>
  <si>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</si>
  <si>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</si>
  <si>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</si>
  <si>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</si>
  <si>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</si>
  <si>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</si>
  <si>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</si>
  <si>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</si>
  <si>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</si>
  <si>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</si>
  <si>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</si>
  <si>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</si>
  <si>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</si>
  <si>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</si>
  <si>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</si>
  <si>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</si>
  <si>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</si>
  <si>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</si>
  <si>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</si>
  <si>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</si>
  <si>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</si>
  <si>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</si>
  <si>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</si>
  <si>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</si>
  <si>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</si>
  <si>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"14:28:42 CO2 Mixer: CO2R -&gt; 400 uml"
</t>
  </si>
  <si>
    <t xml:space="preserve">"14:28:48 Coolers: Tblock -&gt; 0.00 C"
</t>
  </si>
  <si>
    <t xml:space="preserve">"14:28:55 Lamp: ParIn -&gt;  1500 uml"
</t>
  </si>
  <si>
    <t xml:space="preserve">"14:58:28 Lamp: ParIn -&gt;  1500 uml"
</t>
  </si>
  <si>
    <t xml:space="preserve">"14:58:28 CO2 Mixer: CO2R -&gt; 400 uml"
</t>
  </si>
  <si>
    <t xml:space="preserve">"14:58:28 Coolers: Tblock -&gt; 0.00 C"
</t>
  </si>
  <si>
    <t xml:space="preserve">"14:58:28 Flow: Fixed -&gt; 500 umol/s"
</t>
  </si>
  <si>
    <t xml:space="preserve">"15:06:50 Coolers: Tblock -&gt; 9.88 C"
</t>
  </si>
  <si>
    <t xml:space="preserve">"15:09:45 Flow: Fixed -&gt; 500 umol/s"
</t>
  </si>
  <si>
    <t>15:10:19</t>
  </si>
  <si>
    <t>15:10:20</t>
  </si>
  <si>
    <t>15:10:21</t>
  </si>
  <si>
    <t>15:10:22</t>
  </si>
  <si>
    <t>15:10:23</t>
  </si>
  <si>
    <t>15:10:24</t>
  </si>
  <si>
    <t>15:10:25</t>
  </si>
  <si>
    <t>15:10:26</t>
  </si>
  <si>
    <t xml:space="preserve">"15:10:31 Coolers: Tblock -&gt; 15.00 C"
</t>
  </si>
  <si>
    <t xml:space="preserve">"15:12:22 Flow: Fixed -&gt; 500 umol/s"
</t>
  </si>
  <si>
    <t xml:space="preserve">"15:14:29 Flow: Fixed -&gt; 500 umol/s"
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</si>
  <si>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</si>
  <si>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</si>
  <si>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</si>
  <si>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</si>
  <si>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</si>
  <si>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</si>
  <si>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</si>
  <si>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</si>
  <si>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 xml:space="preserve">"15:15:28 Coolers: Tblock -&gt; 20.00 C"
</t>
  </si>
  <si>
    <t xml:space="preserve">"15:18:20 Flow: Fixed -&gt; 500 umol/s"
</t>
  </si>
  <si>
    <t>15:18:38</t>
  </si>
  <si>
    <t>15:18:39</t>
  </si>
  <si>
    <t>15:18:40</t>
  </si>
  <si>
    <t>15:18:41</t>
  </si>
  <si>
    <t>15:18:42</t>
  </si>
  <si>
    <t>15:18:43</t>
  </si>
  <si>
    <t>15:18:44</t>
  </si>
  <si>
    <t>15:18:45</t>
  </si>
  <si>
    <t>15:18:46</t>
  </si>
  <si>
    <t xml:space="preserve">"15:18:51 Coolers: Tblock -&gt; 25.00 C"
</t>
  </si>
  <si>
    <t xml:space="preserve">"15:23:08 Flow: Fixed -&gt; 500 umol/s"
</t>
  </si>
  <si>
    <t>15:23:51</t>
  </si>
  <si>
    <t>15:23:52</t>
  </si>
  <si>
    <t>15:23:53</t>
  </si>
  <si>
    <t>15:23:54</t>
  </si>
  <si>
    <t>15:23:55</t>
  </si>
  <si>
    <t>15:23:56</t>
  </si>
  <si>
    <t>15:23:57</t>
  </si>
  <si>
    <t>15:23:58</t>
  </si>
  <si>
    <t xml:space="preserve">"15:24:04 Coolers: Tblock -&gt; 30.00 C"
</t>
  </si>
  <si>
    <t xml:space="preserve">"15:26:44 Flow: Fixed -&gt; 500 umol/s"
</t>
  </si>
  <si>
    <t>15:28:16</t>
  </si>
  <si>
    <t>15:28:17</t>
  </si>
  <si>
    <t>15:28:18</t>
  </si>
  <si>
    <t>15:28:19</t>
  </si>
  <si>
    <t>15:28:20</t>
  </si>
  <si>
    <t>15:28:21</t>
  </si>
  <si>
    <t>15:28:22</t>
  </si>
  <si>
    <t>15:28:23</t>
  </si>
  <si>
    <t xml:space="preserve">"15:28:27 Coolers: Tblock -&gt; 35.00 C"
</t>
  </si>
  <si>
    <t xml:space="preserve">"15:31:13 Flow: Fixed -&gt; 500 umol/s"
</t>
  </si>
  <si>
    <t>15:31:46</t>
  </si>
  <si>
    <t>15:31:47</t>
  </si>
  <si>
    <t>15:31:48</t>
  </si>
  <si>
    <t>15:31:49</t>
  </si>
  <si>
    <t>15:31:50</t>
  </si>
  <si>
    <t>15:31:51</t>
  </si>
  <si>
    <t>15:31:52</t>
  </si>
  <si>
    <t>15:31:53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</si>
</sst>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0"/>
  <sheetViews>
    <sheetView tabSelected="1" topLeftCell="BD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>
        <v>1</v>
      </c>
      <c r="B20" s="1" t="s">
        <v>78</v>
      </c>
      <c r="C20" s="1">
        <v>2628.999999307096</v>
      </c>
      <c r="D20" s="1">
        <v>0</v>
      </c>
      <c r="E20">
        <f t="shared" ref="E20:E34" si="0">(R20-S20*(1000-T20)/(1000-U20))*AK20</f>
        <v>10.436107358421754</v>
      </c>
      <c r="F20">
        <f t="shared" ref="F20:F34" si="1">IF(AV20&lt;&gt;0,1/(1/AV20-1/N20),0)</f>
        <v>0.1954058310632617</v>
      </c>
      <c r="G20">
        <f t="shared" ref="G20:G34" si="2">((AY20-AL20/2)*S20-E20)/(AY20+AL20/2)</f>
        <v>285.75556293826315</v>
      </c>
      <c r="H20">
        <f t="shared" ref="H20:H34" si="3">AL20*1000</f>
        <v>3.5361289845927524</v>
      </c>
      <c r="I20">
        <f t="shared" ref="I20:I34" si="4">(AQ20-AW20)</f>
        <v>1.3930969449332502</v>
      </c>
      <c r="J20">
        <f t="shared" ref="J20:J34" si="5">(P20+AP20*D20)</f>
        <v>16.85120964050293</v>
      </c>
      <c r="K20" s="1">
        <v>6</v>
      </c>
      <c r="L20">
        <f t="shared" ref="L20:L34" si="6">(K20*AE20+AF20)</f>
        <v>1.4200000166893005</v>
      </c>
      <c r="M20" s="1">
        <v>1</v>
      </c>
      <c r="N20">
        <f t="shared" ref="N20:N34" si="7">L20*(M20+1)*(M20+1)/(M20*M20+1)</f>
        <v>2.8400000333786011</v>
      </c>
      <c r="O20" s="1">
        <v>12.58253288269043</v>
      </c>
      <c r="P20" s="1">
        <v>16.85120964050293</v>
      </c>
      <c r="Q20" s="1">
        <v>9.9796047210693359</v>
      </c>
      <c r="R20" s="1">
        <v>400.715087890625</v>
      </c>
      <c r="S20" s="1">
        <v>386.54803466796875</v>
      </c>
      <c r="T20" s="1">
        <v>3.065105676651001</v>
      </c>
      <c r="U20" s="1">
        <v>7.2786049842834473</v>
      </c>
      <c r="V20" s="1">
        <v>15.352145195007324</v>
      </c>
      <c r="W20" s="1">
        <v>36.456230163574219</v>
      </c>
      <c r="X20" s="1">
        <v>499.87774658203125</v>
      </c>
      <c r="Y20" s="1">
        <v>1499.9281005859375</v>
      </c>
      <c r="Z20" s="1">
        <v>289.69219970703125</v>
      </c>
      <c r="AA20" s="1">
        <v>73.256256103515625</v>
      </c>
      <c r="AB20" s="1">
        <v>0.34707635641098022</v>
      </c>
      <c r="AC20" s="1">
        <v>0.33043864369392395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ref="AK20:AK34" si="8">X20*0.000001/(K20*0.0001)</f>
        <v>0.83312957763671869</v>
      </c>
      <c r="AL20">
        <f t="shared" ref="AL20:AL34" si="9">(U20-T20)/(1000-U20)*AK20</f>
        <v>3.5361289845927523E-3</v>
      </c>
      <c r="AM20">
        <f t="shared" ref="AM20:AM34" si="10">(P20+273.15)</f>
        <v>290.00120964050291</v>
      </c>
      <c r="AN20">
        <f t="shared" ref="AN20:AN34" si="11">(O20+273.15)</f>
        <v>285.73253288269041</v>
      </c>
      <c r="AO20">
        <f t="shared" ref="AO20:AO34" si="12">(Y20*AG20+Z20*AH20)*AI20</f>
        <v>239.9884907295891</v>
      </c>
      <c r="AP20">
        <f t="shared" ref="AP20:AP34" si="13">((AO20+0.00000010773*(AN20^4-AM20^4))-AL20*44100)/(L20*51.4+0.00000043092*AM20^3)</f>
        <v>0.48100592134346998</v>
      </c>
      <c r="AQ20">
        <f t="shared" ref="AQ20:AQ34" si="14">0.61365*EXP(17.502*J20/(240.97+J20))</f>
        <v>1.9263002957382438</v>
      </c>
      <c r="AR20">
        <f t="shared" ref="AR20:AR34" si="15">AQ20*1000/AA20</f>
        <v>26.295369135658017</v>
      </c>
      <c r="AS20">
        <f t="shared" ref="AS20:AS34" si="16">(AR20-U20)</f>
        <v>19.01676415137457</v>
      </c>
      <c r="AT20">
        <f t="shared" ref="AT20:AT34" si="17">IF(D20,P20,(O20+P20)/2)</f>
        <v>14.71687126159668</v>
      </c>
      <c r="AU20">
        <f t="shared" ref="AU20:AU34" si="18">0.61365*EXP(17.502*AT20/(240.97+AT20))</f>
        <v>1.6804350884165877</v>
      </c>
      <c r="AV20">
        <f t="shared" ref="AV20:AV34" si="19">IF(AS20&lt;&gt;0,(1000-(AR20+U20)/2)/AS20*AL20,0)</f>
        <v>0.18282647906924263</v>
      </c>
      <c r="AW20">
        <f t="shared" ref="AW20:AW34" si="20">U20*AA20/1000</f>
        <v>0.53320335080499348</v>
      </c>
      <c r="AX20">
        <f t="shared" ref="AX20:AX34" si="21">(AU20-AW20)</f>
        <v>1.1472317376115941</v>
      </c>
      <c r="AY20">
        <f t="shared" ref="AY20:AY34" si="22">1/(1.6/F20+1.37/N20)</f>
        <v>0.11533384664448491</v>
      </c>
      <c r="AZ20">
        <f t="shared" ref="AZ20:AZ34" si="23">G20*AA20*0.001</f>
        <v>20.933382701609684</v>
      </c>
      <c r="BA20">
        <f t="shared" ref="BA20:BA34" si="24">G20/S20</f>
        <v>0.73924981453784189</v>
      </c>
      <c r="BB20">
        <f t="shared" ref="BB20:BB34" si="25">(1-AL20*AA20/AQ20/F20)*100</f>
        <v>31.180532649051017</v>
      </c>
      <c r="BC20">
        <f t="shared" ref="BC20:BC34" si="26">(S20-E20/(N20/1.35))</f>
        <v>381.58720904533357</v>
      </c>
      <c r="BD20">
        <f t="shared" ref="BD20:BD34" si="27">E20*BB20/100/BC20</f>
        <v>8.527628246040404E-3</v>
      </c>
    </row>
    <row r="21" spans="1:56" x14ac:dyDescent="0.25">
      <c r="A21" s="1">
        <v>2</v>
      </c>
      <c r="B21" s="1" t="s">
        <v>78</v>
      </c>
      <c r="C21" s="1">
        <v>2628.999999307096</v>
      </c>
      <c r="D21" s="1">
        <v>0</v>
      </c>
      <c r="E21">
        <f t="shared" si="0"/>
        <v>10.436107358421754</v>
      </c>
      <c r="F21">
        <f t="shared" si="1"/>
        <v>0.1954058310632617</v>
      </c>
      <c r="G21">
        <f t="shared" si="2"/>
        <v>285.75556293826315</v>
      </c>
      <c r="H21">
        <f t="shared" si="3"/>
        <v>3.5361289845927524</v>
      </c>
      <c r="I21">
        <f t="shared" si="4"/>
        <v>1.3930969449332502</v>
      </c>
      <c r="J21">
        <f t="shared" si="5"/>
        <v>16.85120964050293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12.58253288269043</v>
      </c>
      <c r="P21" s="1">
        <v>16.85120964050293</v>
      </c>
      <c r="Q21" s="1">
        <v>9.9796047210693359</v>
      </c>
      <c r="R21" s="1">
        <v>400.715087890625</v>
      </c>
      <c r="S21" s="1">
        <v>386.54803466796875</v>
      </c>
      <c r="T21" s="1">
        <v>3.065105676651001</v>
      </c>
      <c r="U21" s="1">
        <v>7.2786049842834473</v>
      </c>
      <c r="V21" s="1">
        <v>15.352145195007324</v>
      </c>
      <c r="W21" s="1">
        <v>36.456230163574219</v>
      </c>
      <c r="X21" s="1">
        <v>499.87774658203125</v>
      </c>
      <c r="Y21" s="1">
        <v>1499.9281005859375</v>
      </c>
      <c r="Z21" s="1">
        <v>289.69219970703125</v>
      </c>
      <c r="AA21" s="1">
        <v>73.256256103515625</v>
      </c>
      <c r="AB21" s="1">
        <v>0.34707635641098022</v>
      </c>
      <c r="AC21" s="1">
        <v>0.33043864369392395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0.83312957763671869</v>
      </c>
      <c r="AL21">
        <f t="shared" si="9"/>
        <v>3.5361289845927523E-3</v>
      </c>
      <c r="AM21">
        <f t="shared" si="10"/>
        <v>290.00120964050291</v>
      </c>
      <c r="AN21">
        <f t="shared" si="11"/>
        <v>285.73253288269041</v>
      </c>
      <c r="AO21">
        <f t="shared" si="12"/>
        <v>239.9884907295891</v>
      </c>
      <c r="AP21">
        <f t="shared" si="13"/>
        <v>0.48100592134346998</v>
      </c>
      <c r="AQ21">
        <f t="shared" si="14"/>
        <v>1.9263002957382438</v>
      </c>
      <c r="AR21">
        <f t="shared" si="15"/>
        <v>26.295369135658017</v>
      </c>
      <c r="AS21">
        <f t="shared" si="16"/>
        <v>19.01676415137457</v>
      </c>
      <c r="AT21">
        <f t="shared" si="17"/>
        <v>14.71687126159668</v>
      </c>
      <c r="AU21">
        <f t="shared" si="18"/>
        <v>1.6804350884165877</v>
      </c>
      <c r="AV21">
        <f t="shared" si="19"/>
        <v>0.18282647906924263</v>
      </c>
      <c r="AW21">
        <f t="shared" si="20"/>
        <v>0.53320335080499348</v>
      </c>
      <c r="AX21">
        <f t="shared" si="21"/>
        <v>1.1472317376115941</v>
      </c>
      <c r="AY21">
        <f t="shared" si="22"/>
        <v>0.11533384664448491</v>
      </c>
      <c r="AZ21">
        <f t="shared" si="23"/>
        <v>20.933382701609684</v>
      </c>
      <c r="BA21">
        <f t="shared" si="24"/>
        <v>0.73924981453784189</v>
      </c>
      <c r="BB21">
        <f t="shared" si="25"/>
        <v>31.180532649051017</v>
      </c>
      <c r="BC21">
        <f t="shared" si="26"/>
        <v>381.58720904533357</v>
      </c>
      <c r="BD21">
        <f t="shared" si="27"/>
        <v>8.527628246040404E-3</v>
      </c>
    </row>
    <row r="22" spans="1:56" x14ac:dyDescent="0.25">
      <c r="A22" s="1">
        <v>3</v>
      </c>
      <c r="B22" s="1" t="s">
        <v>79</v>
      </c>
      <c r="C22" s="1">
        <v>2629.4999992959201</v>
      </c>
      <c r="D22" s="1">
        <v>0</v>
      </c>
      <c r="E22">
        <f t="shared" si="0"/>
        <v>10.460072540919441</v>
      </c>
      <c r="F22">
        <f t="shared" si="1"/>
        <v>0.19543379773735592</v>
      </c>
      <c r="G22">
        <f t="shared" si="2"/>
        <v>285.55690468810002</v>
      </c>
      <c r="H22">
        <f t="shared" si="3"/>
        <v>3.5368063527776865</v>
      </c>
      <c r="I22">
        <f t="shared" si="4"/>
        <v>1.3931727667439513</v>
      </c>
      <c r="J22">
        <f t="shared" si="5"/>
        <v>16.852291107177734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12.582829475402832</v>
      </c>
      <c r="P22" s="1">
        <v>16.852291107177734</v>
      </c>
      <c r="Q22" s="1">
        <v>9.9792108535766602</v>
      </c>
      <c r="R22" s="1">
        <v>400.73876953125</v>
      </c>
      <c r="S22" s="1">
        <v>386.5423583984375</v>
      </c>
      <c r="T22" s="1">
        <v>3.0649950504302979</v>
      </c>
      <c r="U22" s="1">
        <v>7.2793879508972168</v>
      </c>
      <c r="V22" s="1">
        <v>15.351263046264648</v>
      </c>
      <c r="W22" s="1">
        <v>36.459373474121094</v>
      </c>
      <c r="X22" s="1">
        <v>499.86709594726562</v>
      </c>
      <c r="Y22" s="1">
        <v>1499.9732666015625</v>
      </c>
      <c r="Z22" s="1">
        <v>289.73892211914062</v>
      </c>
      <c r="AA22" s="1">
        <v>73.256118774414062</v>
      </c>
      <c r="AB22" s="1">
        <v>0.34707635641098022</v>
      </c>
      <c r="AC22" s="1">
        <v>0.33043864369392395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0.83311182657877592</v>
      </c>
      <c r="AL22">
        <f t="shared" si="9"/>
        <v>3.5368063527776864E-3</v>
      </c>
      <c r="AM22">
        <f t="shared" si="10"/>
        <v>290.00229110717771</v>
      </c>
      <c r="AN22">
        <f t="shared" si="11"/>
        <v>285.73282947540281</v>
      </c>
      <c r="AO22">
        <f t="shared" si="12"/>
        <v>239.99571729192758</v>
      </c>
      <c r="AP22">
        <f t="shared" si="13"/>
        <v>0.48063361856589426</v>
      </c>
      <c r="AQ22">
        <f t="shared" si="14"/>
        <v>1.9264324750799164</v>
      </c>
      <c r="AR22">
        <f t="shared" si="15"/>
        <v>26.297222775509034</v>
      </c>
      <c r="AS22">
        <f t="shared" si="16"/>
        <v>19.017834824611818</v>
      </c>
      <c r="AT22">
        <f t="shared" si="17"/>
        <v>14.717560291290283</v>
      </c>
      <c r="AU22">
        <f t="shared" si="18"/>
        <v>1.6805097852103148</v>
      </c>
      <c r="AV22">
        <f t="shared" si="19"/>
        <v>0.18285096067910125</v>
      </c>
      <c r="AW22">
        <f t="shared" si="20"/>
        <v>0.53325970833596514</v>
      </c>
      <c r="AX22">
        <f t="shared" si="21"/>
        <v>1.1472500768743497</v>
      </c>
      <c r="AY22">
        <f t="shared" si="22"/>
        <v>0.11534943484061266</v>
      </c>
      <c r="AZ22">
        <f t="shared" si="23"/>
        <v>20.918790526685491</v>
      </c>
      <c r="BA22">
        <f t="shared" si="24"/>
        <v>0.73874673366005494</v>
      </c>
      <c r="BB22">
        <f t="shared" si="25"/>
        <v>31.182051010063617</v>
      </c>
      <c r="BC22">
        <f t="shared" si="26"/>
        <v>381.57014087580524</v>
      </c>
      <c r="BD22">
        <f t="shared" si="27"/>
        <v>8.5480094116189651E-3</v>
      </c>
    </row>
    <row r="23" spans="1:56" x14ac:dyDescent="0.25">
      <c r="A23" s="1">
        <v>4</v>
      </c>
      <c r="B23" s="1" t="s">
        <v>79</v>
      </c>
      <c r="C23" s="1">
        <v>2629.9999992847443</v>
      </c>
      <c r="D23" s="1">
        <v>0</v>
      </c>
      <c r="E23">
        <f t="shared" si="0"/>
        <v>10.442717031165991</v>
      </c>
      <c r="F23">
        <f t="shared" si="1"/>
        <v>0.19531106877347551</v>
      </c>
      <c r="G23">
        <f t="shared" si="2"/>
        <v>285.65995878665774</v>
      </c>
      <c r="H23">
        <f t="shared" si="3"/>
        <v>3.5358037764046051</v>
      </c>
      <c r="I23">
        <f t="shared" si="4"/>
        <v>1.3935872555114455</v>
      </c>
      <c r="J23">
        <f t="shared" si="5"/>
        <v>16.854915618896484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12.582746505737305</v>
      </c>
      <c r="P23" s="1">
        <v>16.854915618896484</v>
      </c>
      <c r="Q23" s="1">
        <v>9.9798145294189453</v>
      </c>
      <c r="R23" s="1">
        <v>400.72882080078125</v>
      </c>
      <c r="S23" s="1">
        <v>386.55361938476562</v>
      </c>
      <c r="T23" s="1">
        <v>3.0649309158325195</v>
      </c>
      <c r="U23" s="1">
        <v>7.2781462669372559</v>
      </c>
      <c r="V23" s="1">
        <v>15.350948333740234</v>
      </c>
      <c r="W23" s="1">
        <v>36.453170776367188</v>
      </c>
      <c r="X23" s="1">
        <v>499.86569213867187</v>
      </c>
      <c r="Y23" s="1">
        <v>1499.9786376953125</v>
      </c>
      <c r="Z23" s="1">
        <v>289.72344970703125</v>
      </c>
      <c r="AA23" s="1">
        <v>73.255744934082031</v>
      </c>
      <c r="AB23" s="1">
        <v>0.34707635641098022</v>
      </c>
      <c r="AC23" s="1">
        <v>0.33043864369392395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0.8331094868977863</v>
      </c>
      <c r="AL23">
        <f t="shared" si="9"/>
        <v>3.5358037764046052E-3</v>
      </c>
      <c r="AM23">
        <f t="shared" si="10"/>
        <v>290.00491561889646</v>
      </c>
      <c r="AN23">
        <f t="shared" si="11"/>
        <v>285.73274650573728</v>
      </c>
      <c r="AO23">
        <f t="shared" si="12"/>
        <v>239.99657666690837</v>
      </c>
      <c r="AP23">
        <f t="shared" si="13"/>
        <v>0.48083144198631683</v>
      </c>
      <c r="AQ23">
        <f t="shared" si="14"/>
        <v>1.9267532820351423</v>
      </c>
      <c r="AR23">
        <f t="shared" si="15"/>
        <v>26.301736249749414</v>
      </c>
      <c r="AS23">
        <f t="shared" si="16"/>
        <v>19.023589982812158</v>
      </c>
      <c r="AT23">
        <f t="shared" si="17"/>
        <v>14.718831062316895</v>
      </c>
      <c r="AU23">
        <f t="shared" si="18"/>
        <v>1.680647555461948</v>
      </c>
      <c r="AV23">
        <f t="shared" si="19"/>
        <v>0.18274352221839885</v>
      </c>
      <c r="AW23">
        <f t="shared" si="20"/>
        <v>0.53316602652369693</v>
      </c>
      <c r="AX23">
        <f t="shared" si="21"/>
        <v>1.1474815289382509</v>
      </c>
      <c r="AY23">
        <f t="shared" si="22"/>
        <v>0.11528102574869413</v>
      </c>
      <c r="AZ23">
        <f t="shared" si="23"/>
        <v>20.926233078755786</v>
      </c>
      <c r="BA23">
        <f t="shared" si="24"/>
        <v>0.73899180983303403</v>
      </c>
      <c r="BB23">
        <f t="shared" si="25"/>
        <v>31.170140924612799</v>
      </c>
      <c r="BC23">
        <f t="shared" si="26"/>
        <v>381.58965184026431</v>
      </c>
      <c r="BD23">
        <f t="shared" si="27"/>
        <v>8.5301307288478245E-3</v>
      </c>
    </row>
    <row r="24" spans="1:56" x14ac:dyDescent="0.25">
      <c r="A24" s="1">
        <v>5</v>
      </c>
      <c r="B24" s="1" t="s">
        <v>80</v>
      </c>
      <c r="C24" s="1">
        <v>2630.4999992735684</v>
      </c>
      <c r="D24" s="1">
        <v>0</v>
      </c>
      <c r="E24">
        <f t="shared" si="0"/>
        <v>10.445012671091611</v>
      </c>
      <c r="F24">
        <f t="shared" si="1"/>
        <v>0.19510726245500842</v>
      </c>
      <c r="G24">
        <f t="shared" si="2"/>
        <v>285.55304990753069</v>
      </c>
      <c r="H24">
        <f t="shared" si="3"/>
        <v>3.5355544383540827</v>
      </c>
      <c r="I24">
        <f t="shared" si="4"/>
        <v>1.3948347503046019</v>
      </c>
      <c r="J24">
        <f t="shared" si="5"/>
        <v>16.864980697631836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12.582623481750488</v>
      </c>
      <c r="P24" s="1">
        <v>16.864980697631836</v>
      </c>
      <c r="Q24" s="1">
        <v>9.9805412292480469</v>
      </c>
      <c r="R24" s="1">
        <v>400.742919921875</v>
      </c>
      <c r="S24" s="1">
        <v>386.56396484375</v>
      </c>
      <c r="T24" s="1">
        <v>3.0647032260894775</v>
      </c>
      <c r="U24" s="1">
        <v>7.2779402732849121</v>
      </c>
      <c r="V24" s="1">
        <v>15.349883079528809</v>
      </c>
      <c r="W24" s="1">
        <v>36.452320098876953</v>
      </c>
      <c r="X24" s="1">
        <v>499.82797241210937</v>
      </c>
      <c r="Y24" s="1">
        <v>1500.0047607421875</v>
      </c>
      <c r="Z24" s="1">
        <v>289.75521850585937</v>
      </c>
      <c r="AA24" s="1">
        <v>73.255516052246094</v>
      </c>
      <c r="AB24" s="1">
        <v>0.34707635641098022</v>
      </c>
      <c r="AC24" s="1">
        <v>0.33043864369392395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0.83304662068684887</v>
      </c>
      <c r="AL24">
        <f t="shared" si="9"/>
        <v>3.5355544383540828E-3</v>
      </c>
      <c r="AM24">
        <f t="shared" si="10"/>
        <v>290.01498069763181</v>
      </c>
      <c r="AN24">
        <f t="shared" si="11"/>
        <v>285.73262348175047</v>
      </c>
      <c r="AO24">
        <f t="shared" si="12"/>
        <v>240.00075635431494</v>
      </c>
      <c r="AP24">
        <f t="shared" si="13"/>
        <v>0.47972509384145473</v>
      </c>
      <c r="AQ24">
        <f t="shared" si="14"/>
        <v>1.9279840208215131</v>
      </c>
      <c r="AR24">
        <f t="shared" si="15"/>
        <v>26.318619057252533</v>
      </c>
      <c r="AS24">
        <f t="shared" si="16"/>
        <v>19.040678783967621</v>
      </c>
      <c r="AT24">
        <f t="shared" si="17"/>
        <v>14.723802089691162</v>
      </c>
      <c r="AU24">
        <f t="shared" si="18"/>
        <v>1.6811865832279045</v>
      </c>
      <c r="AV24">
        <f t="shared" si="19"/>
        <v>0.1825650884386423</v>
      </c>
      <c r="AW24">
        <f t="shared" si="20"/>
        <v>0.53314927051691119</v>
      </c>
      <c r="AX24">
        <f t="shared" si="21"/>
        <v>1.1480373127109933</v>
      </c>
      <c r="AY24">
        <f t="shared" si="22"/>
        <v>0.11516741359818053</v>
      </c>
      <c r="AZ24">
        <f t="shared" si="23"/>
        <v>20.918336031268943</v>
      </c>
      <c r="BA24">
        <f t="shared" si="24"/>
        <v>0.73869547054897333</v>
      </c>
      <c r="BB24">
        <f t="shared" si="25"/>
        <v>31.147296860022756</v>
      </c>
      <c r="BC24">
        <f t="shared" si="26"/>
        <v>381.59890606197291</v>
      </c>
      <c r="BD24">
        <f t="shared" si="27"/>
        <v>8.5255462006055723E-3</v>
      </c>
    </row>
    <row r="25" spans="1:56" x14ac:dyDescent="0.25">
      <c r="A25" s="1">
        <v>6</v>
      </c>
      <c r="B25" s="1" t="s">
        <v>80</v>
      </c>
      <c r="C25" s="1">
        <v>2630.9999992623925</v>
      </c>
      <c r="D25" s="1">
        <v>0</v>
      </c>
      <c r="E25">
        <f t="shared" si="0"/>
        <v>10.428116193840475</v>
      </c>
      <c r="F25">
        <f t="shared" si="1"/>
        <v>0.19489365689671254</v>
      </c>
      <c r="G25">
        <f t="shared" si="2"/>
        <v>285.61488291259099</v>
      </c>
      <c r="H25">
        <f t="shared" si="3"/>
        <v>3.5357449794236859</v>
      </c>
      <c r="I25">
        <f t="shared" si="4"/>
        <v>1.3963248552570158</v>
      </c>
      <c r="J25">
        <f t="shared" si="5"/>
        <v>16.877033233642578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12.583012580871582</v>
      </c>
      <c r="P25" s="1">
        <v>16.877033233642578</v>
      </c>
      <c r="Q25" s="1">
        <v>9.9815196990966797</v>
      </c>
      <c r="R25" s="1">
        <v>400.74392700195312</v>
      </c>
      <c r="S25" s="1">
        <v>386.5853271484375</v>
      </c>
      <c r="T25" s="1">
        <v>3.0643470287322998</v>
      </c>
      <c r="U25" s="1">
        <v>7.2777371406555176</v>
      </c>
      <c r="V25" s="1">
        <v>15.347691535949707</v>
      </c>
      <c r="W25" s="1">
        <v>36.450332641601563</v>
      </c>
      <c r="X25" s="1">
        <v>499.83685302734375</v>
      </c>
      <c r="Y25" s="1">
        <v>1500.0528564453125</v>
      </c>
      <c r="Z25" s="1">
        <v>289.76449584960937</v>
      </c>
      <c r="AA25" s="1">
        <v>73.255439758300781</v>
      </c>
      <c r="AB25" s="1">
        <v>0.34707635641098022</v>
      </c>
      <c r="AC25" s="1">
        <v>0.33043864369392395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0.83306142171223951</v>
      </c>
      <c r="AL25">
        <f t="shared" si="9"/>
        <v>3.5357449794236858E-3</v>
      </c>
      <c r="AM25">
        <f t="shared" si="10"/>
        <v>290.02703323364256</v>
      </c>
      <c r="AN25">
        <f t="shared" si="11"/>
        <v>285.73301258087156</v>
      </c>
      <c r="AO25">
        <f t="shared" si="12"/>
        <v>240.00845166664294</v>
      </c>
      <c r="AP25">
        <f t="shared" si="13"/>
        <v>0.47823862668326883</v>
      </c>
      <c r="AQ25">
        <f t="shared" si="14"/>
        <v>1.9294586899410542</v>
      </c>
      <c r="AR25">
        <f t="shared" si="15"/>
        <v>26.338776974203089</v>
      </c>
      <c r="AS25">
        <f t="shared" si="16"/>
        <v>19.061039833547571</v>
      </c>
      <c r="AT25">
        <f t="shared" si="17"/>
        <v>14.73002290725708</v>
      </c>
      <c r="AU25">
        <f t="shared" si="18"/>
        <v>1.6818613445951649</v>
      </c>
      <c r="AV25">
        <f t="shared" si="19"/>
        <v>0.18237804963828241</v>
      </c>
      <c r="AW25">
        <f t="shared" si="20"/>
        <v>0.53313383468403841</v>
      </c>
      <c r="AX25">
        <f t="shared" si="21"/>
        <v>1.1487275099111265</v>
      </c>
      <c r="AY25">
        <f t="shared" si="22"/>
        <v>0.11504832469244311</v>
      </c>
      <c r="AZ25">
        <f t="shared" si="23"/>
        <v>20.922843849277442</v>
      </c>
      <c r="BA25">
        <f t="shared" si="24"/>
        <v>0.73881459759315493</v>
      </c>
      <c r="BB25">
        <f t="shared" si="25"/>
        <v>31.120874612854809</v>
      </c>
      <c r="BC25">
        <f t="shared" si="26"/>
        <v>381.62830014272413</v>
      </c>
      <c r="BD25">
        <f t="shared" si="27"/>
        <v>8.503879203806932E-3</v>
      </c>
    </row>
    <row r="26" spans="1:56" x14ac:dyDescent="0.25">
      <c r="A26" s="1">
        <v>7</v>
      </c>
      <c r="B26" s="1" t="s">
        <v>81</v>
      </c>
      <c r="C26" s="1">
        <v>2631.4999992512167</v>
      </c>
      <c r="D26" s="1">
        <v>0</v>
      </c>
      <c r="E26">
        <f t="shared" si="0"/>
        <v>10.419158967070148</v>
      </c>
      <c r="F26">
        <f t="shared" si="1"/>
        <v>0.19447425241528915</v>
      </c>
      <c r="G26">
        <f t="shared" si="2"/>
        <v>285.51823559550985</v>
      </c>
      <c r="H26">
        <f t="shared" si="3"/>
        <v>3.5346426556154742</v>
      </c>
      <c r="I26">
        <f t="shared" si="4"/>
        <v>1.3986827808076241</v>
      </c>
      <c r="J26">
        <f t="shared" si="5"/>
        <v>16.895303726196289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12.583484649658203</v>
      </c>
      <c r="P26" s="1">
        <v>16.895303726196289</v>
      </c>
      <c r="Q26" s="1">
        <v>9.9823188781738281</v>
      </c>
      <c r="R26" s="1">
        <v>400.75927734375</v>
      </c>
      <c r="S26" s="1">
        <v>386.61203002929687</v>
      </c>
      <c r="T26" s="1">
        <v>3.064084529876709</v>
      </c>
      <c r="U26" s="1">
        <v>7.2761077880859375</v>
      </c>
      <c r="V26" s="1">
        <v>15.345866203308105</v>
      </c>
      <c r="W26" s="1">
        <v>36.440956115722656</v>
      </c>
      <c r="X26" s="1">
        <v>499.843994140625</v>
      </c>
      <c r="Y26" s="1">
        <v>1500.0794677734375</v>
      </c>
      <c r="Z26" s="1">
        <v>289.65432739257812</v>
      </c>
      <c r="AA26" s="1">
        <v>73.255271911621094</v>
      </c>
      <c r="AB26" s="1">
        <v>0.34707635641098022</v>
      </c>
      <c r="AC26" s="1">
        <v>0.33043864369392395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0.83307332356770825</v>
      </c>
      <c r="AL26">
        <f t="shared" si="9"/>
        <v>3.5346426556154744E-3</v>
      </c>
      <c r="AM26">
        <f t="shared" si="10"/>
        <v>290.04530372619627</v>
      </c>
      <c r="AN26">
        <f t="shared" si="11"/>
        <v>285.73348464965818</v>
      </c>
      <c r="AO26">
        <f t="shared" si="12"/>
        <v>240.01270947904777</v>
      </c>
      <c r="AP26">
        <f t="shared" si="13"/>
        <v>0.47661683617848077</v>
      </c>
      <c r="AQ26">
        <f t="shared" si="14"/>
        <v>1.9316960352821233</v>
      </c>
      <c r="AR26">
        <f t="shared" si="15"/>
        <v>26.369379088683477</v>
      </c>
      <c r="AS26">
        <f t="shared" si="16"/>
        <v>19.093271300597539</v>
      </c>
      <c r="AT26">
        <f t="shared" si="17"/>
        <v>14.739394187927246</v>
      </c>
      <c r="AU26">
        <f t="shared" si="18"/>
        <v>1.6828782805579161</v>
      </c>
      <c r="AV26">
        <f t="shared" si="19"/>
        <v>0.18201073112939664</v>
      </c>
      <c r="AW26">
        <f t="shared" si="20"/>
        <v>0.53301325447449921</v>
      </c>
      <c r="AX26">
        <f t="shared" si="21"/>
        <v>1.1498650260834169</v>
      </c>
      <c r="AY26">
        <f t="shared" si="22"/>
        <v>0.11481445706517776</v>
      </c>
      <c r="AZ26">
        <f t="shared" si="23"/>
        <v>20.915715984275369</v>
      </c>
      <c r="BA26">
        <f t="shared" si="24"/>
        <v>0.73851358317503391</v>
      </c>
      <c r="BB26">
        <f t="shared" si="25"/>
        <v>31.073932698607688</v>
      </c>
      <c r="BC26">
        <f t="shared" si="26"/>
        <v>381.65926086020244</v>
      </c>
      <c r="BD26">
        <f t="shared" si="27"/>
        <v>8.4830705742372607E-3</v>
      </c>
    </row>
    <row r="27" spans="1:56" x14ac:dyDescent="0.25">
      <c r="A27" s="1">
        <v>8</v>
      </c>
      <c r="B27" s="1" t="s">
        <v>81</v>
      </c>
      <c r="C27" s="1">
        <v>2631.9999992400408</v>
      </c>
      <c r="D27" s="1">
        <v>0</v>
      </c>
      <c r="E27">
        <f t="shared" si="0"/>
        <v>10.403422598367253</v>
      </c>
      <c r="F27">
        <f t="shared" si="1"/>
        <v>0.19420285775926877</v>
      </c>
      <c r="G27">
        <f t="shared" si="2"/>
        <v>285.5579787223964</v>
      </c>
      <c r="H27">
        <f t="shared" si="3"/>
        <v>3.534406871313331</v>
      </c>
      <c r="I27">
        <f t="shared" si="4"/>
        <v>1.4004007111503118</v>
      </c>
      <c r="J27">
        <f t="shared" si="5"/>
        <v>16.908872604370117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12.582818984985352</v>
      </c>
      <c r="P27" s="1">
        <v>16.908872604370117</v>
      </c>
      <c r="Q27" s="1">
        <v>9.9824247360229492</v>
      </c>
      <c r="R27" s="1">
        <v>400.776611328125</v>
      </c>
      <c r="S27" s="1">
        <v>386.64846801757812</v>
      </c>
      <c r="T27" s="1">
        <v>3.0637030601501465</v>
      </c>
      <c r="U27" s="1">
        <v>7.2753710746765137</v>
      </c>
      <c r="V27" s="1">
        <v>15.344600677490234</v>
      </c>
      <c r="W27" s="1">
        <v>36.438800811767578</v>
      </c>
      <c r="X27" s="1">
        <v>499.85317993164062</v>
      </c>
      <c r="Y27" s="1">
        <v>1500.1119384765625</v>
      </c>
      <c r="Z27" s="1">
        <v>289.64364624023438</v>
      </c>
      <c r="AA27" s="1">
        <v>73.255149841308594</v>
      </c>
      <c r="AB27" s="1">
        <v>0.34707635641098022</v>
      </c>
      <c r="AC27" s="1">
        <v>0.33043864369392395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0.83308863321940096</v>
      </c>
      <c r="AL27">
        <f t="shared" si="9"/>
        <v>3.5344068713133309E-3</v>
      </c>
      <c r="AM27">
        <f t="shared" si="10"/>
        <v>290.05887260437009</v>
      </c>
      <c r="AN27">
        <f t="shared" si="11"/>
        <v>285.73281898498533</v>
      </c>
      <c r="AO27">
        <f t="shared" si="12"/>
        <v>240.01790479143165</v>
      </c>
      <c r="AP27">
        <f t="shared" si="13"/>
        <v>0.4750063354251523</v>
      </c>
      <c r="AQ27">
        <f t="shared" si="14"/>
        <v>1.9333591093768623</v>
      </c>
      <c r="AR27">
        <f t="shared" si="15"/>
        <v>26.392125516978204</v>
      </c>
      <c r="AS27">
        <f t="shared" si="16"/>
        <v>19.116754442301691</v>
      </c>
      <c r="AT27">
        <f t="shared" si="17"/>
        <v>14.745845794677734</v>
      </c>
      <c r="AU27">
        <f t="shared" si="18"/>
        <v>1.6835786985408776</v>
      </c>
      <c r="AV27">
        <f t="shared" si="19"/>
        <v>0.18177298694475535</v>
      </c>
      <c r="AW27">
        <f t="shared" si="20"/>
        <v>0.53295839822655033</v>
      </c>
      <c r="AX27">
        <f t="shared" si="21"/>
        <v>1.1506203003143272</v>
      </c>
      <c r="AY27">
        <f t="shared" si="22"/>
        <v>0.11466309265424805</v>
      </c>
      <c r="AZ27">
        <f t="shared" si="23"/>
        <v>20.91859251969036</v>
      </c>
      <c r="BA27">
        <f t="shared" si="24"/>
        <v>0.73854677398958202</v>
      </c>
      <c r="BB27">
        <f t="shared" si="25"/>
        <v>31.041698095802595</v>
      </c>
      <c r="BC27">
        <f t="shared" si="26"/>
        <v>381.70317916450455</v>
      </c>
      <c r="BD27">
        <f t="shared" si="27"/>
        <v>8.4604981328276398E-3</v>
      </c>
    </row>
    <row r="28" spans="1:56" x14ac:dyDescent="0.25">
      <c r="A28" s="1">
        <v>9</v>
      </c>
      <c r="B28" s="1" t="s">
        <v>82</v>
      </c>
      <c r="C28" s="1">
        <v>2632.4999992288649</v>
      </c>
      <c r="D28" s="1">
        <v>0</v>
      </c>
      <c r="E28">
        <f t="shared" si="0"/>
        <v>10.431470536009748</v>
      </c>
      <c r="F28">
        <f t="shared" si="1"/>
        <v>0.19390451020432034</v>
      </c>
      <c r="G28">
        <f t="shared" si="2"/>
        <v>285.19090363391797</v>
      </c>
      <c r="H28">
        <f t="shared" si="3"/>
        <v>3.5330262327854838</v>
      </c>
      <c r="I28">
        <f t="shared" si="4"/>
        <v>1.401861820269984</v>
      </c>
      <c r="J28">
        <f t="shared" si="5"/>
        <v>16.920110702514648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12.582552909851074</v>
      </c>
      <c r="P28" s="1">
        <v>16.920110702514648</v>
      </c>
      <c r="Q28" s="1">
        <v>9.9833106994628906</v>
      </c>
      <c r="R28" s="1">
        <v>400.82632446289062</v>
      </c>
      <c r="S28" s="1">
        <v>386.663818359375</v>
      </c>
      <c r="T28" s="1">
        <v>3.0638115406036377</v>
      </c>
      <c r="U28" s="1">
        <v>7.2742171287536621</v>
      </c>
      <c r="V28" s="1">
        <v>15.345463752746582</v>
      </c>
      <c r="W28" s="1">
        <v>36.43377685546875</v>
      </c>
      <c r="X28" s="1">
        <v>499.80831909179687</v>
      </c>
      <c r="Y28" s="1">
        <v>1500.24853515625</v>
      </c>
      <c r="Z28" s="1">
        <v>289.68240356445312</v>
      </c>
      <c r="AA28" s="1">
        <v>73.255393981933594</v>
      </c>
      <c r="AB28" s="1">
        <v>0.34707635641098022</v>
      </c>
      <c r="AC28" s="1">
        <v>0.33043864369392395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0.83301386515299469</v>
      </c>
      <c r="AL28">
        <f t="shared" si="9"/>
        <v>3.5330262327854839E-3</v>
      </c>
      <c r="AM28">
        <f t="shared" si="10"/>
        <v>290.07011070251463</v>
      </c>
      <c r="AN28">
        <f t="shared" si="11"/>
        <v>285.73255290985105</v>
      </c>
      <c r="AO28">
        <f t="shared" si="12"/>
        <v>240.03976025969314</v>
      </c>
      <c r="AP28">
        <f t="shared" si="13"/>
        <v>0.4745428718480933</v>
      </c>
      <c r="AQ28">
        <f t="shared" si="14"/>
        <v>1.9347374619469633</v>
      </c>
      <c r="AR28">
        <f t="shared" si="15"/>
        <v>26.410853273468334</v>
      </c>
      <c r="AS28">
        <f t="shared" si="16"/>
        <v>19.136636144714672</v>
      </c>
      <c r="AT28">
        <f t="shared" si="17"/>
        <v>14.751331806182861</v>
      </c>
      <c r="AU28">
        <f t="shared" si="18"/>
        <v>1.6841744882927436</v>
      </c>
      <c r="AV28">
        <f t="shared" si="19"/>
        <v>0.18151158269540982</v>
      </c>
      <c r="AW28">
        <f t="shared" si="20"/>
        <v>0.53287564167697932</v>
      </c>
      <c r="AX28">
        <f t="shared" si="21"/>
        <v>1.1512988466157643</v>
      </c>
      <c r="AY28">
        <f t="shared" si="22"/>
        <v>0.11449666885154089</v>
      </c>
      <c r="AZ28">
        <f t="shared" si="23"/>
        <v>20.891772005766317</v>
      </c>
      <c r="BA28">
        <f t="shared" si="24"/>
        <v>0.73756811496868435</v>
      </c>
      <c r="BB28">
        <f t="shared" si="25"/>
        <v>31.011529154833074</v>
      </c>
      <c r="BC28">
        <f t="shared" si="26"/>
        <v>381.70519686004354</v>
      </c>
      <c r="BD28">
        <f t="shared" si="27"/>
        <v>8.4750182946516667E-3</v>
      </c>
    </row>
    <row r="29" spans="1:56" x14ac:dyDescent="0.25">
      <c r="A29" s="1">
        <v>10</v>
      </c>
      <c r="B29" s="1" t="s">
        <v>82</v>
      </c>
      <c r="C29" s="1">
        <v>2632.999999217689</v>
      </c>
      <c r="D29" s="1">
        <v>0</v>
      </c>
      <c r="E29">
        <f t="shared" si="0"/>
        <v>10.470645349329214</v>
      </c>
      <c r="F29">
        <f t="shared" si="1"/>
        <v>0.19376591386673689</v>
      </c>
      <c r="G29">
        <f t="shared" si="2"/>
        <v>284.78806364387549</v>
      </c>
      <c r="H29">
        <f t="shared" si="3"/>
        <v>3.5333950980152977</v>
      </c>
      <c r="I29">
        <f t="shared" si="4"/>
        <v>1.4029360914213835</v>
      </c>
      <c r="J29">
        <f t="shared" si="5"/>
        <v>16.928890228271484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12.582108497619629</v>
      </c>
      <c r="P29" s="1">
        <v>16.928890228271484</v>
      </c>
      <c r="Q29" s="1">
        <v>9.9836368560791016</v>
      </c>
      <c r="R29" s="1">
        <v>400.87591552734375</v>
      </c>
      <c r="S29" s="1">
        <v>386.66683959960937</v>
      </c>
      <c r="T29" s="1">
        <v>3.0636067390441895</v>
      </c>
      <c r="U29" s="1">
        <v>7.274261474609375</v>
      </c>
      <c r="V29" s="1">
        <v>15.344879150390625</v>
      </c>
      <c r="W29" s="1">
        <v>36.435050964355469</v>
      </c>
      <c r="X29" s="1">
        <v>499.83090209960937</v>
      </c>
      <c r="Y29" s="1">
        <v>1500.242919921875</v>
      </c>
      <c r="Z29" s="1">
        <v>289.71939086914062</v>
      </c>
      <c r="AA29" s="1">
        <v>73.255378723144531</v>
      </c>
      <c r="AB29" s="1">
        <v>0.34707635641098022</v>
      </c>
      <c r="AC29" s="1">
        <v>0.33043864369392395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0.83305150349934887</v>
      </c>
      <c r="AL29">
        <f t="shared" si="9"/>
        <v>3.5333950980152976E-3</v>
      </c>
      <c r="AM29">
        <f t="shared" si="10"/>
        <v>290.07889022827146</v>
      </c>
      <c r="AN29">
        <f t="shared" si="11"/>
        <v>285.73210849761961</v>
      </c>
      <c r="AO29">
        <f t="shared" si="12"/>
        <v>240.03886182221322</v>
      </c>
      <c r="AP29">
        <f t="shared" si="13"/>
        <v>0.47317258665260076</v>
      </c>
      <c r="AQ29">
        <f t="shared" si="14"/>
        <v>1.9358148706750731</v>
      </c>
      <c r="AR29">
        <f t="shared" si="15"/>
        <v>26.425566346344826</v>
      </c>
      <c r="AS29">
        <f t="shared" si="16"/>
        <v>19.151304871735451</v>
      </c>
      <c r="AT29">
        <f t="shared" si="17"/>
        <v>14.755499362945557</v>
      </c>
      <c r="AU29">
        <f t="shared" si="18"/>
        <v>1.6846272155447328</v>
      </c>
      <c r="AV29">
        <f t="shared" si="19"/>
        <v>0.18139013075442961</v>
      </c>
      <c r="AW29">
        <f t="shared" si="20"/>
        <v>0.53287877925368954</v>
      </c>
      <c r="AX29">
        <f t="shared" si="21"/>
        <v>1.1517484362910433</v>
      </c>
      <c r="AY29">
        <f t="shared" si="22"/>
        <v>0.11441934761979813</v>
      </c>
      <c r="AZ29">
        <f t="shared" si="23"/>
        <v>20.862257458063088</v>
      </c>
      <c r="BA29">
        <f t="shared" si="24"/>
        <v>0.73652052484969077</v>
      </c>
      <c r="BB29">
        <f t="shared" si="25"/>
        <v>30.993417876154894</v>
      </c>
      <c r="BC29">
        <f t="shared" si="26"/>
        <v>381.68959627022167</v>
      </c>
      <c r="BD29">
        <f t="shared" si="27"/>
        <v>8.5022251042711043E-3</v>
      </c>
    </row>
    <row r="30" spans="1:56" x14ac:dyDescent="0.25">
      <c r="A30" s="1">
        <v>11</v>
      </c>
      <c r="B30" s="1" t="s">
        <v>83</v>
      </c>
      <c r="C30" s="1">
        <v>2633.4999992065132</v>
      </c>
      <c r="D30" s="1">
        <v>0</v>
      </c>
      <c r="E30">
        <f t="shared" si="0"/>
        <v>10.4946823204964</v>
      </c>
      <c r="F30">
        <f t="shared" si="1"/>
        <v>0.19359617527634893</v>
      </c>
      <c r="G30">
        <f t="shared" si="2"/>
        <v>284.510932733304</v>
      </c>
      <c r="H30">
        <f t="shared" si="3"/>
        <v>3.5326336618786014</v>
      </c>
      <c r="I30">
        <f t="shared" si="4"/>
        <v>1.4037780057266309</v>
      </c>
      <c r="J30">
        <f t="shared" si="5"/>
        <v>16.934930801391602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12.581465721130371</v>
      </c>
      <c r="P30" s="1">
        <v>16.934930801391602</v>
      </c>
      <c r="Q30" s="1">
        <v>9.9839687347412109</v>
      </c>
      <c r="R30" s="1">
        <v>400.9154052734375</v>
      </c>
      <c r="S30" s="1">
        <v>386.67800903320312</v>
      </c>
      <c r="T30" s="1">
        <v>3.0632100105285645</v>
      </c>
      <c r="U30" s="1">
        <v>7.2728958129882812</v>
      </c>
      <c r="V30" s="1">
        <v>15.343531608581543</v>
      </c>
      <c r="W30" s="1">
        <v>36.429729461669922</v>
      </c>
      <c r="X30" s="1">
        <v>499.83889770507812</v>
      </c>
      <c r="Y30" s="1">
        <v>1500.2874755859375</v>
      </c>
      <c r="Z30" s="1">
        <v>289.60818481445312</v>
      </c>
      <c r="AA30" s="1">
        <v>73.255340576171875</v>
      </c>
      <c r="AB30" s="1">
        <v>0.34707635641098022</v>
      </c>
      <c r="AC30" s="1">
        <v>0.33043864369392395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0.83306482950846339</v>
      </c>
      <c r="AL30">
        <f t="shared" si="9"/>
        <v>3.5326336618786013E-3</v>
      </c>
      <c r="AM30">
        <f t="shared" si="10"/>
        <v>290.08493080139158</v>
      </c>
      <c r="AN30">
        <f t="shared" si="11"/>
        <v>285.73146572113035</v>
      </c>
      <c r="AO30">
        <f t="shared" si="12"/>
        <v>240.04599072830388</v>
      </c>
      <c r="AP30">
        <f t="shared" si="13"/>
        <v>0.47281809352057108</v>
      </c>
      <c r="AQ30">
        <f t="shared" si="14"/>
        <v>1.9365564654821019</v>
      </c>
      <c r="AR30">
        <f t="shared" si="15"/>
        <v>26.435703530289985</v>
      </c>
      <c r="AS30">
        <f t="shared" si="16"/>
        <v>19.162807717301703</v>
      </c>
      <c r="AT30">
        <f t="shared" si="17"/>
        <v>14.758198261260986</v>
      </c>
      <c r="AU30">
        <f t="shared" si="18"/>
        <v>1.6849204575183094</v>
      </c>
      <c r="AV30">
        <f t="shared" si="19"/>
        <v>0.18124137374584179</v>
      </c>
      <c r="AW30">
        <f t="shared" si="20"/>
        <v>0.532778459755471</v>
      </c>
      <c r="AX30">
        <f t="shared" si="21"/>
        <v>1.1521419977628384</v>
      </c>
      <c r="AY30">
        <f t="shared" si="22"/>
        <v>0.11432464418178188</v>
      </c>
      <c r="AZ30">
        <f t="shared" si="23"/>
        <v>20.84194527502251</v>
      </c>
      <c r="BA30">
        <f t="shared" si="24"/>
        <v>0.73578255314972862</v>
      </c>
      <c r="BB30">
        <f t="shared" si="25"/>
        <v>30.974278132484212</v>
      </c>
      <c r="BC30">
        <f t="shared" si="26"/>
        <v>381.68933967892309</v>
      </c>
      <c r="BD30">
        <f t="shared" si="27"/>
        <v>8.5164864541557549E-3</v>
      </c>
    </row>
    <row r="31" spans="1:56" x14ac:dyDescent="0.25">
      <c r="A31" s="1">
        <v>12</v>
      </c>
      <c r="B31" s="1" t="s">
        <v>83</v>
      </c>
      <c r="C31" s="1">
        <v>2633.9999991953373</v>
      </c>
      <c r="D31" s="1">
        <v>0</v>
      </c>
      <c r="E31">
        <f t="shared" si="0"/>
        <v>10.514844009050755</v>
      </c>
      <c r="F31">
        <f t="shared" si="1"/>
        <v>0.19348798737553485</v>
      </c>
      <c r="G31">
        <f t="shared" si="2"/>
        <v>284.26422275025413</v>
      </c>
      <c r="H31">
        <f t="shared" si="3"/>
        <v>3.5329302415573314</v>
      </c>
      <c r="I31">
        <f t="shared" si="4"/>
        <v>1.4046230921865133</v>
      </c>
      <c r="J31">
        <f t="shared" si="5"/>
        <v>16.941566467285156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12.580572128295898</v>
      </c>
      <c r="P31" s="1">
        <v>16.941566467285156</v>
      </c>
      <c r="Q31" s="1">
        <v>9.9846401214599609</v>
      </c>
      <c r="R31" s="1">
        <v>400.9197998046875</v>
      </c>
      <c r="S31" s="1">
        <v>386.65847778320312</v>
      </c>
      <c r="T31" s="1">
        <v>3.0625410079956055</v>
      </c>
      <c r="U31" s="1">
        <v>7.272484302520752</v>
      </c>
      <c r="V31" s="1">
        <v>15.341079711914063</v>
      </c>
      <c r="W31" s="1">
        <v>36.429801940917969</v>
      </c>
      <c r="X31" s="1">
        <v>499.85049438476562</v>
      </c>
      <c r="Y31" s="1">
        <v>1500.3271484375</v>
      </c>
      <c r="Z31" s="1">
        <v>289.67315673828125</v>
      </c>
      <c r="AA31" s="1">
        <v>73.255340576171875</v>
      </c>
      <c r="AB31" s="1">
        <v>0.34707635641098022</v>
      </c>
      <c r="AC31" s="1">
        <v>0.33043864369392395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0.83308415730794261</v>
      </c>
      <c r="AL31">
        <f t="shared" si="9"/>
        <v>3.5329302415573315E-3</v>
      </c>
      <c r="AM31">
        <f t="shared" si="10"/>
        <v>290.09156646728513</v>
      </c>
      <c r="AN31">
        <f t="shared" si="11"/>
        <v>285.73057212829588</v>
      </c>
      <c r="AO31">
        <f t="shared" si="12"/>
        <v>240.052338384412</v>
      </c>
      <c r="AP31">
        <f t="shared" si="13"/>
        <v>0.47178994658128709</v>
      </c>
      <c r="AQ31">
        <f t="shared" si="14"/>
        <v>1.9373714066025347</v>
      </c>
      <c r="AR31">
        <f t="shared" si="15"/>
        <v>26.446828195249878</v>
      </c>
      <c r="AS31">
        <f t="shared" si="16"/>
        <v>19.174343892729127</v>
      </c>
      <c r="AT31">
        <f t="shared" si="17"/>
        <v>14.761069297790527</v>
      </c>
      <c r="AU31">
        <f t="shared" si="18"/>
        <v>1.6852324519701825</v>
      </c>
      <c r="AV31">
        <f t="shared" si="19"/>
        <v>0.18114655038864078</v>
      </c>
      <c r="AW31">
        <f t="shared" si="20"/>
        <v>0.53274831441602144</v>
      </c>
      <c r="AX31">
        <f t="shared" si="21"/>
        <v>1.152484137554161</v>
      </c>
      <c r="AY31">
        <f t="shared" si="22"/>
        <v>0.11426427737099938</v>
      </c>
      <c r="AZ31">
        <f t="shared" si="23"/>
        <v>20.823872451190653</v>
      </c>
      <c r="BA31">
        <f t="shared" si="24"/>
        <v>0.73518166310487376</v>
      </c>
      <c r="BB31">
        <f t="shared" si="25"/>
        <v>30.958938318682083</v>
      </c>
      <c r="BC31">
        <f t="shared" si="26"/>
        <v>381.66022452778628</v>
      </c>
      <c r="BD31">
        <f t="shared" si="27"/>
        <v>8.5292725357883469E-3</v>
      </c>
    </row>
    <row r="32" spans="1:56" x14ac:dyDescent="0.25">
      <c r="A32" s="1">
        <v>13</v>
      </c>
      <c r="B32" s="1" t="s">
        <v>84</v>
      </c>
      <c r="C32" s="1">
        <v>2634.4999991841614</v>
      </c>
      <c r="D32" s="1">
        <v>0</v>
      </c>
      <c r="E32">
        <f t="shared" si="0"/>
        <v>10.499230722231994</v>
      </c>
      <c r="F32">
        <f t="shared" si="1"/>
        <v>0.19347674936873505</v>
      </c>
      <c r="G32">
        <f t="shared" si="2"/>
        <v>284.39535967133122</v>
      </c>
      <c r="H32">
        <f t="shared" si="3"/>
        <v>3.5327967569303982</v>
      </c>
      <c r="I32">
        <f t="shared" si="4"/>
        <v>1.4046423609269354</v>
      </c>
      <c r="J32">
        <f t="shared" si="5"/>
        <v>16.941530227661133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12.580391883850098</v>
      </c>
      <c r="P32" s="1">
        <v>16.941530227661133</v>
      </c>
      <c r="Q32" s="1">
        <v>9.9856252670288086</v>
      </c>
      <c r="R32" s="1">
        <v>400.901611328125</v>
      </c>
      <c r="S32" s="1">
        <v>386.66024780273437</v>
      </c>
      <c r="T32" s="1">
        <v>3.0627405643463135</v>
      </c>
      <c r="U32" s="1">
        <v>7.2721824645996094</v>
      </c>
      <c r="V32" s="1">
        <v>15.342216491699219</v>
      </c>
      <c r="W32" s="1">
        <v>36.428615570068359</v>
      </c>
      <c r="X32" s="1">
        <v>499.89129638671875</v>
      </c>
      <c r="Y32" s="1">
        <v>1500.350830078125</v>
      </c>
      <c r="Z32" s="1">
        <v>289.63333129882812</v>
      </c>
      <c r="AA32" s="1">
        <v>73.255119323730469</v>
      </c>
      <c r="AB32" s="1">
        <v>0.34707635641098022</v>
      </c>
      <c r="AC32" s="1">
        <v>0.33043864369392395</v>
      </c>
      <c r="AD32" s="1">
        <v>0.66666668653488159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0.83315216064453113</v>
      </c>
      <c r="AL32">
        <f t="shared" si="9"/>
        <v>3.5327967569303981E-3</v>
      </c>
      <c r="AM32">
        <f t="shared" si="10"/>
        <v>290.09153022766111</v>
      </c>
      <c r="AN32">
        <f t="shared" si="11"/>
        <v>285.73039188385007</v>
      </c>
      <c r="AO32">
        <f t="shared" si="12"/>
        <v>240.0561274468273</v>
      </c>
      <c r="AP32">
        <f t="shared" si="13"/>
        <v>0.47188870336280303</v>
      </c>
      <c r="AQ32">
        <f t="shared" si="14"/>
        <v>1.93736695511512</v>
      </c>
      <c r="AR32">
        <f t="shared" si="15"/>
        <v>26.446847305694359</v>
      </c>
      <c r="AS32">
        <f t="shared" si="16"/>
        <v>19.174664841094749</v>
      </c>
      <c r="AT32">
        <f t="shared" si="17"/>
        <v>14.760961055755615</v>
      </c>
      <c r="AU32">
        <f t="shared" si="18"/>
        <v>1.6852206884284393</v>
      </c>
      <c r="AV32">
        <f t="shared" si="19"/>
        <v>0.18113670023462231</v>
      </c>
      <c r="AW32">
        <f t="shared" si="20"/>
        <v>0.53272459418818474</v>
      </c>
      <c r="AX32">
        <f t="shared" si="21"/>
        <v>1.1524960942402545</v>
      </c>
      <c r="AY32">
        <f t="shared" si="22"/>
        <v>0.11425800656155118</v>
      </c>
      <c r="AZ32">
        <f t="shared" si="23"/>
        <v>20.833416007838611</v>
      </c>
      <c r="BA32">
        <f t="shared" si="24"/>
        <v>0.73551745049422179</v>
      </c>
      <c r="BB32">
        <f t="shared" si="25"/>
        <v>30.957586719216135</v>
      </c>
      <c r="BC32">
        <f t="shared" si="26"/>
        <v>381.66941635610544</v>
      </c>
      <c r="BD32">
        <f t="shared" si="27"/>
        <v>8.5160306705134234E-3</v>
      </c>
    </row>
    <row r="33" spans="1:114" x14ac:dyDescent="0.25">
      <c r="A33" s="1">
        <v>14</v>
      </c>
      <c r="B33" s="1" t="s">
        <v>84</v>
      </c>
      <c r="C33" s="1">
        <v>2634.9999991729856</v>
      </c>
      <c r="D33" s="1">
        <v>0</v>
      </c>
      <c r="E33">
        <f t="shared" si="0"/>
        <v>10.519678049165512</v>
      </c>
      <c r="F33">
        <f t="shared" si="1"/>
        <v>0.19344790031970358</v>
      </c>
      <c r="G33">
        <f t="shared" si="2"/>
        <v>284.16505985527056</v>
      </c>
      <c r="H33">
        <f t="shared" si="3"/>
        <v>3.5327749712605874</v>
      </c>
      <c r="I33">
        <f t="shared" si="4"/>
        <v>1.4048181437425107</v>
      </c>
      <c r="J33">
        <f t="shared" si="5"/>
        <v>16.942768096923828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12.579957008361816</v>
      </c>
      <c r="P33" s="1">
        <v>16.942768096923828</v>
      </c>
      <c r="Q33" s="1">
        <v>9.9860687255859375</v>
      </c>
      <c r="R33" s="1">
        <v>400.88485717773437</v>
      </c>
      <c r="S33" s="1">
        <v>386.61907958984375</v>
      </c>
      <c r="T33" s="1">
        <v>3.0624778270721436</v>
      </c>
      <c r="U33" s="1">
        <v>7.27191162109375</v>
      </c>
      <c r="V33" s="1">
        <v>15.341225624084473</v>
      </c>
      <c r="W33" s="1">
        <v>36.428031921386719</v>
      </c>
      <c r="X33" s="1">
        <v>499.88931274414062</v>
      </c>
      <c r="Y33" s="1">
        <v>1500.4097900390625</v>
      </c>
      <c r="Z33" s="1">
        <v>289.535400390625</v>
      </c>
      <c r="AA33" s="1">
        <v>73.254585266113281</v>
      </c>
      <c r="AB33" s="1">
        <v>0.34707635641098022</v>
      </c>
      <c r="AC33" s="1">
        <v>0.33043864369392395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0.83314885457356758</v>
      </c>
      <c r="AL33">
        <f t="shared" si="9"/>
        <v>3.5327749712605874E-3</v>
      </c>
      <c r="AM33">
        <f t="shared" si="10"/>
        <v>290.09276809692381</v>
      </c>
      <c r="AN33">
        <f t="shared" si="11"/>
        <v>285.72995700836179</v>
      </c>
      <c r="AO33">
        <f t="shared" si="12"/>
        <v>240.06556104036645</v>
      </c>
      <c r="AP33">
        <f t="shared" si="13"/>
        <v>0.47180412741862826</v>
      </c>
      <c r="AQ33">
        <f t="shared" si="14"/>
        <v>1.9375190136375628</v>
      </c>
      <c r="AR33">
        <f t="shared" si="15"/>
        <v>26.449115868980787</v>
      </c>
      <c r="AS33">
        <f t="shared" si="16"/>
        <v>19.177204247887037</v>
      </c>
      <c r="AT33">
        <f t="shared" si="17"/>
        <v>14.761362552642822</v>
      </c>
      <c r="AU33">
        <f t="shared" si="18"/>
        <v>1.6852643227211657</v>
      </c>
      <c r="AV33">
        <f t="shared" si="19"/>
        <v>0.18111141360358649</v>
      </c>
      <c r="AW33">
        <f t="shared" si="20"/>
        <v>0.53270086989505216</v>
      </c>
      <c r="AX33">
        <f t="shared" si="21"/>
        <v>1.1525634528261135</v>
      </c>
      <c r="AY33">
        <f t="shared" si="22"/>
        <v>0.11424190860410857</v>
      </c>
      <c r="AZ33">
        <f t="shared" si="23"/>
        <v>20.816393606818103</v>
      </c>
      <c r="BA33">
        <f t="shared" si="24"/>
        <v>0.73500009403761302</v>
      </c>
      <c r="BB33">
        <f t="shared" si="25"/>
        <v>30.953638865945145</v>
      </c>
      <c r="BC33">
        <f t="shared" si="26"/>
        <v>381.61852846327258</v>
      </c>
      <c r="BD33">
        <f t="shared" si="27"/>
        <v>8.5326652411537151E-3</v>
      </c>
    </row>
    <row r="34" spans="1:114" x14ac:dyDescent="0.25">
      <c r="A34" s="1">
        <v>15</v>
      </c>
      <c r="B34" s="1" t="s">
        <v>85</v>
      </c>
      <c r="C34" s="1">
        <v>2635.4999991618097</v>
      </c>
      <c r="D34" s="1">
        <v>0</v>
      </c>
      <c r="E34">
        <f t="shared" si="0"/>
        <v>10.491674464501077</v>
      </c>
      <c r="F34">
        <f t="shared" si="1"/>
        <v>0.19350809290410084</v>
      </c>
      <c r="G34">
        <f t="shared" si="2"/>
        <v>284.44192991262616</v>
      </c>
      <c r="H34">
        <f t="shared" si="3"/>
        <v>3.5330702645230603</v>
      </c>
      <c r="I34">
        <f t="shared" si="4"/>
        <v>1.4045345709178796</v>
      </c>
      <c r="J34">
        <f t="shared" si="5"/>
        <v>16.940570831298828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12.579442977905273</v>
      </c>
      <c r="P34" s="1">
        <v>16.940570831298828</v>
      </c>
      <c r="Q34" s="1">
        <v>9.9866724014282227</v>
      </c>
      <c r="R34" s="1">
        <v>400.85845947265625</v>
      </c>
      <c r="S34" s="1">
        <v>386.62603759765625</v>
      </c>
      <c r="T34" s="1">
        <v>3.0622580051422119</v>
      </c>
      <c r="U34" s="1">
        <v>7.2720694541931152</v>
      </c>
      <c r="V34" s="1">
        <v>15.340703010559082</v>
      </c>
      <c r="W34" s="1">
        <v>36.430194854736328</v>
      </c>
      <c r="X34" s="1">
        <v>499.88616943359375</v>
      </c>
      <c r="Y34" s="1">
        <v>1500.433837890625</v>
      </c>
      <c r="Z34" s="1">
        <v>289.47817993164062</v>
      </c>
      <c r="AA34" s="1">
        <v>73.254875183105469</v>
      </c>
      <c r="AB34" s="1">
        <v>0.34707635641098022</v>
      </c>
      <c r="AC34" s="1">
        <v>0.33043864369392395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0.83314361572265616</v>
      </c>
      <c r="AL34">
        <f t="shared" si="9"/>
        <v>3.5330702645230603E-3</v>
      </c>
      <c r="AM34">
        <f t="shared" si="10"/>
        <v>290.09057083129881</v>
      </c>
      <c r="AN34">
        <f t="shared" si="11"/>
        <v>285.72944297790525</v>
      </c>
      <c r="AO34">
        <f t="shared" si="12"/>
        <v>240.06940869653045</v>
      </c>
      <c r="AP34">
        <f t="shared" si="13"/>
        <v>0.47191052942806017</v>
      </c>
      <c r="AQ34">
        <f t="shared" si="14"/>
        <v>1.9372491111076702</v>
      </c>
      <c r="AR34">
        <f t="shared" si="15"/>
        <v>26.445326761739558</v>
      </c>
      <c r="AS34">
        <f t="shared" si="16"/>
        <v>19.173257307546443</v>
      </c>
      <c r="AT34">
        <f t="shared" si="17"/>
        <v>14.760006904602051</v>
      </c>
      <c r="AU34">
        <f t="shared" si="18"/>
        <v>1.6851169961884545</v>
      </c>
      <c r="AV34">
        <f t="shared" si="19"/>
        <v>0.18116417277580102</v>
      </c>
      <c r="AW34">
        <f t="shared" si="20"/>
        <v>0.53271454018979059</v>
      </c>
      <c r="AX34">
        <f t="shared" si="21"/>
        <v>1.1524024559986639</v>
      </c>
      <c r="AY34">
        <f t="shared" si="22"/>
        <v>0.1142754961587244</v>
      </c>
      <c r="AZ34">
        <f t="shared" si="23"/>
        <v>20.836758072591063</v>
      </c>
      <c r="BA34">
        <f t="shared" si="24"/>
        <v>0.73570298493096231</v>
      </c>
      <c r="BB34">
        <f t="shared" si="25"/>
        <v>30.959456078032556</v>
      </c>
      <c r="BC34">
        <f t="shared" si="26"/>
        <v>381.63879803406138</v>
      </c>
      <c r="BD34">
        <f t="shared" si="27"/>
        <v>8.5110983590234151E-3</v>
      </c>
      <c r="BE34">
        <f>AVERAGE(E20:E34)</f>
        <v>10.459529344672209</v>
      </c>
      <c r="BF34">
        <f>AVERAGE(O20:O34)</f>
        <v>12.581938171386719</v>
      </c>
      <c r="BG34">
        <f>AVERAGE(P20:P34)</f>
        <v>16.90041224161784</v>
      </c>
      <c r="BH34" t="e">
        <f>AVERAGE(B20:B34)</f>
        <v>#DIV/0!</v>
      </c>
      <c r="BI34">
        <f t="shared" ref="BI34:DJ34" si="28">AVERAGE(C20:C34)</f>
        <v>2632.0333325726292</v>
      </c>
      <c r="BJ34">
        <f t="shared" si="28"/>
        <v>0</v>
      </c>
      <c r="BK34">
        <f t="shared" si="28"/>
        <v>10.459529344672209</v>
      </c>
      <c r="BL34">
        <f t="shared" si="28"/>
        <v>0.19436145916527431</v>
      </c>
      <c r="BM34">
        <f t="shared" si="28"/>
        <v>285.1152405793261</v>
      </c>
      <c r="BN34">
        <f t="shared" si="28"/>
        <v>3.5343896180016752</v>
      </c>
      <c r="BO34">
        <f t="shared" si="28"/>
        <v>1.3993594063222188</v>
      </c>
      <c r="BP34">
        <f t="shared" si="28"/>
        <v>16.90041224161784</v>
      </c>
      <c r="BQ34">
        <f t="shared" si="28"/>
        <v>6</v>
      </c>
      <c r="BR34">
        <f t="shared" si="28"/>
        <v>1.4200000166893005</v>
      </c>
      <c r="BS34">
        <f t="shared" si="28"/>
        <v>1</v>
      </c>
      <c r="BT34">
        <f t="shared" si="28"/>
        <v>2.8400000333786011</v>
      </c>
      <c r="BU34">
        <f t="shared" si="28"/>
        <v>12.581938171386719</v>
      </c>
      <c r="BV34">
        <f t="shared" si="28"/>
        <v>16.90041224161784</v>
      </c>
      <c r="BW34">
        <f t="shared" si="28"/>
        <v>9.9825974782307938</v>
      </c>
      <c r="BX34">
        <f t="shared" si="28"/>
        <v>400.80685831705728</v>
      </c>
      <c r="BY34">
        <f t="shared" si="28"/>
        <v>386.61162312825519</v>
      </c>
      <c r="BZ34">
        <f t="shared" si="28"/>
        <v>3.063841390609741</v>
      </c>
      <c r="CA34">
        <f t="shared" si="28"/>
        <v>7.2754615147908526</v>
      </c>
      <c r="CB34">
        <f t="shared" si="28"/>
        <v>15.346242841084798</v>
      </c>
      <c r="CC34">
        <f t="shared" si="28"/>
        <v>36.441507720947264</v>
      </c>
      <c r="CD34">
        <f t="shared" si="28"/>
        <v>499.85637817382815</v>
      </c>
      <c r="CE34">
        <f t="shared" si="28"/>
        <v>1500.157177734375</v>
      </c>
      <c r="CF34">
        <f t="shared" si="28"/>
        <v>289.66630045572919</v>
      </c>
      <c r="CG34">
        <f t="shared" si="28"/>
        <v>73.255452473958329</v>
      </c>
      <c r="CH34">
        <f t="shared" si="28"/>
        <v>0.34707635641098022</v>
      </c>
      <c r="CI34">
        <f t="shared" si="28"/>
        <v>0.33043864369392395</v>
      </c>
      <c r="CJ34">
        <f t="shared" si="28"/>
        <v>0.68888890743255615</v>
      </c>
      <c r="CK34">
        <f t="shared" si="28"/>
        <v>-0.21956524252891541</v>
      </c>
      <c r="CL34">
        <f t="shared" si="28"/>
        <v>2.737391471862793</v>
      </c>
      <c r="CM34">
        <f t="shared" si="28"/>
        <v>1</v>
      </c>
      <c r="CN34">
        <f t="shared" si="28"/>
        <v>0</v>
      </c>
      <c r="CO34">
        <f t="shared" si="28"/>
        <v>0.15999999642372131</v>
      </c>
      <c r="CP34">
        <f t="shared" si="28"/>
        <v>111115</v>
      </c>
      <c r="CQ34">
        <f t="shared" si="28"/>
        <v>0.83309396362304666</v>
      </c>
      <c r="CR34">
        <f t="shared" si="28"/>
        <v>3.5343896180016756E-3</v>
      </c>
      <c r="CS34">
        <f t="shared" si="28"/>
        <v>290.05041224161789</v>
      </c>
      <c r="CT34">
        <f t="shared" si="28"/>
        <v>285.73193817138679</v>
      </c>
      <c r="CU34">
        <f t="shared" si="28"/>
        <v>240.02514307251985</v>
      </c>
      <c r="CV34">
        <f t="shared" si="28"/>
        <v>0.47606604361197014</v>
      </c>
      <c r="CW34">
        <f t="shared" si="28"/>
        <v>1.9323266325720083</v>
      </c>
      <c r="CX34">
        <f t="shared" si="28"/>
        <v>26.377922614363968</v>
      </c>
      <c r="CY34">
        <f t="shared" si="28"/>
        <v>19.102461099573116</v>
      </c>
      <c r="CZ34">
        <f t="shared" si="28"/>
        <v>14.741175206502279</v>
      </c>
      <c r="DA34">
        <f t="shared" si="28"/>
        <v>1.683072603006089</v>
      </c>
      <c r="DB34">
        <f t="shared" si="28"/>
        <v>0.1819117480923596</v>
      </c>
      <c r="DC34">
        <f t="shared" si="28"/>
        <v>0.53296722624978921</v>
      </c>
      <c r="DD34">
        <f t="shared" si="28"/>
        <v>1.1501053767562996</v>
      </c>
      <c r="DE34">
        <f t="shared" si="28"/>
        <v>0.11475145274912205</v>
      </c>
      <c r="DF34">
        <f t="shared" si="28"/>
        <v>20.886246151364208</v>
      </c>
      <c r="DG34">
        <f t="shared" si="28"/>
        <v>0.73747213222741914</v>
      </c>
      <c r="DH34">
        <f t="shared" si="28"/>
        <v>31.060393643027624</v>
      </c>
      <c r="DI34">
        <f t="shared" si="28"/>
        <v>381.63966381510363</v>
      </c>
      <c r="DJ34">
        <f t="shared" si="28"/>
        <v>8.5126124935721616E-3</v>
      </c>
    </row>
    <row r="35" spans="1:114" x14ac:dyDescent="0.25">
      <c r="A35" s="1" t="s">
        <v>9</v>
      </c>
      <c r="B35" s="1" t="s">
        <v>86</v>
      </c>
    </row>
    <row r="36" spans="1:114" x14ac:dyDescent="0.25">
      <c r="A36" s="1" t="s">
        <v>9</v>
      </c>
      <c r="B36" s="1" t="s">
        <v>87</v>
      </c>
    </row>
    <row r="37" spans="1:114" x14ac:dyDescent="0.25">
      <c r="A37" s="1" t="s">
        <v>9</v>
      </c>
      <c r="B37" s="1" t="s">
        <v>88</v>
      </c>
    </row>
    <row r="38" spans="1:114" x14ac:dyDescent="0.25">
      <c r="A38" s="1">
        <v>16</v>
      </c>
      <c r="B38" s="1" t="s">
        <v>89</v>
      </c>
      <c r="C38" s="1">
        <v>2924.499999050051</v>
      </c>
      <c r="D38" s="1">
        <v>0</v>
      </c>
      <c r="E38">
        <f t="shared" ref="E38:E52" si="29">(R38-S38*(1000-T38)/(1000-U38))*AK38</f>
        <v>10.242035004905489</v>
      </c>
      <c r="F38">
        <f t="shared" ref="F38:F52" si="30">IF(AV38&lt;&gt;0,1/(1/AV38-1/N38),0)</f>
        <v>0.1776820332036548</v>
      </c>
      <c r="G38">
        <f t="shared" ref="G38:G52" si="31">((AY38-AL38/2)*S38-E38)/(AY38+AL38/2)</f>
        <v>277.83888619026726</v>
      </c>
      <c r="H38">
        <f t="shared" ref="H38:H52" si="32">AL38*1000</f>
        <v>3.7156289935014382</v>
      </c>
      <c r="I38">
        <f t="shared" ref="I38:I52" si="33">(AQ38-AW38)</f>
        <v>1.5946313725698567</v>
      </c>
      <c r="J38">
        <f t="shared" ref="J38:J52" si="34">(P38+AP38*D38)</f>
        <v>19.600690841674805</v>
      </c>
      <c r="K38" s="1">
        <v>6</v>
      </c>
      <c r="L38">
        <f t="shared" ref="L38:L52" si="35">(K38*AE38+AF38)</f>
        <v>1.4200000166893005</v>
      </c>
      <c r="M38" s="1">
        <v>1</v>
      </c>
      <c r="N38">
        <f t="shared" ref="N38:N52" si="36">L38*(M38+1)*(M38+1)/(M38*M38+1)</f>
        <v>2.8400000333786011</v>
      </c>
      <c r="O38" s="1">
        <v>16.706937789916992</v>
      </c>
      <c r="P38" s="1">
        <v>19.600690841674805</v>
      </c>
      <c r="Q38" s="1">
        <v>15.06519889831543</v>
      </c>
      <c r="R38" s="1">
        <v>400.7392578125</v>
      </c>
      <c r="S38" s="1">
        <v>386.72079467773437</v>
      </c>
      <c r="T38" s="1">
        <v>5.0637068748474121</v>
      </c>
      <c r="U38" s="1">
        <v>9.4813613891601562</v>
      </c>
      <c r="V38" s="1">
        <v>19.434539794921875</v>
      </c>
      <c r="W38" s="1">
        <v>36.3895263671875</v>
      </c>
      <c r="X38" s="1">
        <v>499.86703491210937</v>
      </c>
      <c r="Y38" s="1">
        <v>1499.9468994140625</v>
      </c>
      <c r="Z38" s="1">
        <v>288.472412109375</v>
      </c>
      <c r="AA38" s="1">
        <v>73.257499694824219</v>
      </c>
      <c r="AB38" s="1">
        <v>0.15127557516098022</v>
      </c>
      <c r="AC38" s="1">
        <v>0.32475188374519348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ref="AK38:AK52" si="37">X38*0.000001/(K38*0.0001)</f>
        <v>0.83311172485351548</v>
      </c>
      <c r="AL38">
        <f t="shared" ref="AL38:AL52" si="38">(U38-T38)/(1000-U38)*AK38</f>
        <v>3.7156289935014381E-3</v>
      </c>
      <c r="AM38">
        <f t="shared" ref="AM38:AM52" si="39">(P38+273.15)</f>
        <v>292.75069084167478</v>
      </c>
      <c r="AN38">
        <f t="shared" ref="AN38:AN52" si="40">(O38+273.15)</f>
        <v>289.85693778991697</v>
      </c>
      <c r="AO38">
        <f t="shared" ref="AO38:AO52" si="41">(Y38*AG38+Z38*AH38)*AI38</f>
        <v>239.99149854202187</v>
      </c>
      <c r="AP38">
        <f t="shared" ref="AP38:AP52" si="42">((AO38+0.00000010773*(AN38^4-AM38^4))-AL38*44100)/(L38*51.4+0.00000043092*AM38^3)</f>
        <v>0.54065831820709176</v>
      </c>
      <c r="AQ38">
        <f t="shared" ref="AQ38:AQ52" si="43">0.61365*EXP(17.502*J38/(240.97+J38))</f>
        <v>2.2892122016427749</v>
      </c>
      <c r="AR38">
        <f t="shared" ref="AR38:AR52" si="44">AQ38*1000/AA38</f>
        <v>31.24884429825158</v>
      </c>
      <c r="AS38">
        <f t="shared" ref="AS38:AS52" si="45">(AR38-U38)</f>
        <v>21.767482909091424</v>
      </c>
      <c r="AT38">
        <f t="shared" ref="AT38:AT52" si="46">IF(D38,P38,(O38+P38)/2)</f>
        <v>18.153814315795898</v>
      </c>
      <c r="AU38">
        <f t="shared" ref="AU38:AU52" si="47">0.61365*EXP(17.502*AT38/(240.97+AT38))</f>
        <v>2.0913975967733505</v>
      </c>
      <c r="AV38">
        <f t="shared" ref="AV38:AV52" si="48">IF(AS38&lt;&gt;0,(1000-(AR38+U38)/2)/AS38*AL38,0)</f>
        <v>0.16722006132364789</v>
      </c>
      <c r="AW38">
        <f t="shared" ref="AW38:AW52" si="49">U38*AA38/1000</f>
        <v>0.69458082907291829</v>
      </c>
      <c r="AX38">
        <f t="shared" ref="AX38:AX52" si="50">(AU38-AW38)</f>
        <v>1.3968167677004322</v>
      </c>
      <c r="AY38">
        <f t="shared" ref="AY38:AY52" si="51">1/(1.6/F38+1.37/N38)</f>
        <v>0.10540468819298042</v>
      </c>
      <c r="AZ38">
        <f t="shared" ref="AZ38:AZ52" si="52">G38*AA38*0.001</f>
        <v>20.353782120293804</v>
      </c>
      <c r="BA38">
        <f t="shared" ref="BA38:BA52" si="53">G38/S38</f>
        <v>0.71844827072668394</v>
      </c>
      <c r="BB38">
        <f t="shared" ref="BB38:BB52" si="54">(1-AL38*AA38/AQ38/F38)*100</f>
        <v>33.080164026981294</v>
      </c>
      <c r="BC38">
        <f t="shared" ref="BC38:BC52" si="55">(S38-E38/(N38/1.35))</f>
        <v>381.85222175727091</v>
      </c>
      <c r="BD38">
        <f t="shared" ref="BD38:BD52" si="56">E38*BB38/100/BC38</f>
        <v>8.8727570150875113E-3</v>
      </c>
    </row>
    <row r="39" spans="1:114" x14ac:dyDescent="0.25">
      <c r="A39" s="1">
        <v>17</v>
      </c>
      <c r="B39" s="1" t="s">
        <v>89</v>
      </c>
      <c r="C39" s="1">
        <v>2924.499999050051</v>
      </c>
      <c r="D39" s="1">
        <v>0</v>
      </c>
      <c r="E39">
        <f t="shared" si="29"/>
        <v>10.242035004905489</v>
      </c>
      <c r="F39">
        <f t="shared" si="30"/>
        <v>0.1776820332036548</v>
      </c>
      <c r="G39">
        <f t="shared" si="31"/>
        <v>277.83888619026726</v>
      </c>
      <c r="H39">
        <f t="shared" si="32"/>
        <v>3.7156289935014382</v>
      </c>
      <c r="I39">
        <f t="shared" si="33"/>
        <v>1.5946313725698567</v>
      </c>
      <c r="J39">
        <f t="shared" si="34"/>
        <v>19.600690841674805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16.706937789916992</v>
      </c>
      <c r="P39" s="1">
        <v>19.600690841674805</v>
      </c>
      <c r="Q39" s="1">
        <v>15.06519889831543</v>
      </c>
      <c r="R39" s="1">
        <v>400.7392578125</v>
      </c>
      <c r="S39" s="1">
        <v>386.72079467773437</v>
      </c>
      <c r="T39" s="1">
        <v>5.0637068748474121</v>
      </c>
      <c r="U39" s="1">
        <v>9.4813613891601562</v>
      </c>
      <c r="V39" s="1">
        <v>19.434539794921875</v>
      </c>
      <c r="W39" s="1">
        <v>36.3895263671875</v>
      </c>
      <c r="X39" s="1">
        <v>499.86703491210937</v>
      </c>
      <c r="Y39" s="1">
        <v>1499.9468994140625</v>
      </c>
      <c r="Z39" s="1">
        <v>288.472412109375</v>
      </c>
      <c r="AA39" s="1">
        <v>73.257499694824219</v>
      </c>
      <c r="AB39" s="1">
        <v>0.15127557516098022</v>
      </c>
      <c r="AC39" s="1">
        <v>0.32475188374519348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0.83311172485351548</v>
      </c>
      <c r="AL39">
        <f t="shared" si="38"/>
        <v>3.7156289935014381E-3</v>
      </c>
      <c r="AM39">
        <f t="shared" si="39"/>
        <v>292.75069084167478</v>
      </c>
      <c r="AN39">
        <f t="shared" si="40"/>
        <v>289.85693778991697</v>
      </c>
      <c r="AO39">
        <f t="shared" si="41"/>
        <v>239.99149854202187</v>
      </c>
      <c r="AP39">
        <f t="shared" si="42"/>
        <v>0.54065831820709176</v>
      </c>
      <c r="AQ39">
        <f t="shared" si="43"/>
        <v>2.2892122016427749</v>
      </c>
      <c r="AR39">
        <f t="shared" si="44"/>
        <v>31.24884429825158</v>
      </c>
      <c r="AS39">
        <f t="shared" si="45"/>
        <v>21.767482909091424</v>
      </c>
      <c r="AT39">
        <f t="shared" si="46"/>
        <v>18.153814315795898</v>
      </c>
      <c r="AU39">
        <f t="shared" si="47"/>
        <v>2.0913975967733505</v>
      </c>
      <c r="AV39">
        <f t="shared" si="48"/>
        <v>0.16722006132364789</v>
      </c>
      <c r="AW39">
        <f t="shared" si="49"/>
        <v>0.69458082907291829</v>
      </c>
      <c r="AX39">
        <f t="shared" si="50"/>
        <v>1.3968167677004322</v>
      </c>
      <c r="AY39">
        <f t="shared" si="51"/>
        <v>0.10540468819298042</v>
      </c>
      <c r="AZ39">
        <f t="shared" si="52"/>
        <v>20.353782120293804</v>
      </c>
      <c r="BA39">
        <f t="shared" si="53"/>
        <v>0.71844827072668394</v>
      </c>
      <c r="BB39">
        <f t="shared" si="54"/>
        <v>33.080164026981294</v>
      </c>
      <c r="BC39">
        <f t="shared" si="55"/>
        <v>381.85222175727091</v>
      </c>
      <c r="BD39">
        <f t="shared" si="56"/>
        <v>8.8727570150875113E-3</v>
      </c>
    </row>
    <row r="40" spans="1:114" x14ac:dyDescent="0.25">
      <c r="A40" s="1">
        <v>18</v>
      </c>
      <c r="B40" s="1" t="s">
        <v>90</v>
      </c>
      <c r="C40" s="1">
        <v>2924.9999990388751</v>
      </c>
      <c r="D40" s="1">
        <v>0</v>
      </c>
      <c r="E40">
        <f t="shared" si="29"/>
        <v>10.308432220971845</v>
      </c>
      <c r="F40">
        <f t="shared" si="30"/>
        <v>0.17758101851100194</v>
      </c>
      <c r="G40">
        <f t="shared" si="31"/>
        <v>277.13657641629277</v>
      </c>
      <c r="H40">
        <f t="shared" si="32"/>
        <v>3.715612857694182</v>
      </c>
      <c r="I40">
        <f t="shared" si="33"/>
        <v>1.5954718489177684</v>
      </c>
      <c r="J40">
        <f t="shared" si="34"/>
        <v>19.606433868408203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16.707242965698242</v>
      </c>
      <c r="P40" s="1">
        <v>19.606433868408203</v>
      </c>
      <c r="Q40" s="1">
        <v>15.064600944519043</v>
      </c>
      <c r="R40" s="1">
        <v>400.79351806640625</v>
      </c>
      <c r="S40" s="1">
        <v>386.69464111328125</v>
      </c>
      <c r="T40" s="1">
        <v>5.0631227493286133</v>
      </c>
      <c r="U40" s="1">
        <v>9.481022834777832</v>
      </c>
      <c r="V40" s="1">
        <v>19.431953430175781</v>
      </c>
      <c r="W40" s="1">
        <v>36.387580871582031</v>
      </c>
      <c r="X40" s="1">
        <v>499.83724975585937</v>
      </c>
      <c r="Y40" s="1">
        <v>1499.9215087890625</v>
      </c>
      <c r="Z40" s="1">
        <v>288.50128173828125</v>
      </c>
      <c r="AA40" s="1">
        <v>73.257614135742188</v>
      </c>
      <c r="AB40" s="1">
        <v>0.15127557516098022</v>
      </c>
      <c r="AC40" s="1">
        <v>0.32475188374519348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0.83306208292643225</v>
      </c>
      <c r="AL40">
        <f t="shared" si="38"/>
        <v>3.7156128576941818E-3</v>
      </c>
      <c r="AM40">
        <f t="shared" si="39"/>
        <v>292.75643386840818</v>
      </c>
      <c r="AN40">
        <f t="shared" si="40"/>
        <v>289.85724296569822</v>
      </c>
      <c r="AO40">
        <f t="shared" si="41"/>
        <v>239.98743604211268</v>
      </c>
      <c r="AP40">
        <f t="shared" si="42"/>
        <v>0.53991147596863442</v>
      </c>
      <c r="AQ40">
        <f t="shared" si="43"/>
        <v>2.2900289613600835</v>
      </c>
      <c r="AR40">
        <f t="shared" si="44"/>
        <v>31.259944626599363</v>
      </c>
      <c r="AS40">
        <f t="shared" si="45"/>
        <v>21.778921791821531</v>
      </c>
      <c r="AT40">
        <f t="shared" si="46"/>
        <v>18.156838417053223</v>
      </c>
      <c r="AU40">
        <f t="shared" si="47"/>
        <v>2.0917948844673724</v>
      </c>
      <c r="AV40">
        <f t="shared" si="48"/>
        <v>0.16713058898048191</v>
      </c>
      <c r="AW40">
        <f t="shared" si="49"/>
        <v>0.69455711244231499</v>
      </c>
      <c r="AX40">
        <f t="shared" si="50"/>
        <v>1.3972377720250573</v>
      </c>
      <c r="AY40">
        <f t="shared" si="51"/>
        <v>0.10534780946057486</v>
      </c>
      <c r="AZ40">
        <f t="shared" si="52"/>
        <v>20.302364378005404</v>
      </c>
      <c r="BA40">
        <f t="shared" si="53"/>
        <v>0.71668067501123267</v>
      </c>
      <c r="BB40">
        <f t="shared" si="54"/>
        <v>33.066164791571737</v>
      </c>
      <c r="BC40">
        <f t="shared" si="55"/>
        <v>381.79450613625579</v>
      </c>
      <c r="BD40">
        <f t="shared" si="56"/>
        <v>8.9278476532021079E-3</v>
      </c>
    </row>
    <row r="41" spans="1:114" x14ac:dyDescent="0.25">
      <c r="A41" s="1">
        <v>19</v>
      </c>
      <c r="B41" s="1" t="s">
        <v>90</v>
      </c>
      <c r="C41" s="1">
        <v>2925.4999990276992</v>
      </c>
      <c r="D41" s="1">
        <v>0</v>
      </c>
      <c r="E41">
        <f t="shared" si="29"/>
        <v>10.349549486744715</v>
      </c>
      <c r="F41">
        <f t="shared" si="30"/>
        <v>0.17749946481495835</v>
      </c>
      <c r="G41">
        <f t="shared" si="31"/>
        <v>276.72665420960027</v>
      </c>
      <c r="H41">
        <f t="shared" si="32"/>
        <v>3.7152258459660095</v>
      </c>
      <c r="I41">
        <f t="shared" si="33"/>
        <v>1.5959919765324839</v>
      </c>
      <c r="J41">
        <f t="shared" si="34"/>
        <v>19.609807968139648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16.707450866699219</v>
      </c>
      <c r="P41" s="1">
        <v>19.609807968139648</v>
      </c>
      <c r="Q41" s="1">
        <v>15.064252853393555</v>
      </c>
      <c r="R41" s="1">
        <v>400.86355590820312</v>
      </c>
      <c r="S41" s="1">
        <v>386.71487426757812</v>
      </c>
      <c r="T41" s="1">
        <v>5.0628566741943359</v>
      </c>
      <c r="U41" s="1">
        <v>9.4804668426513672</v>
      </c>
      <c r="V41" s="1">
        <v>19.430690765380859</v>
      </c>
      <c r="W41" s="1">
        <v>36.384994506835938</v>
      </c>
      <c r="X41" s="1">
        <v>499.81826782226562</v>
      </c>
      <c r="Y41" s="1">
        <v>1499.8404541015625</v>
      </c>
      <c r="Z41" s="1">
        <v>288.49261474609375</v>
      </c>
      <c r="AA41" s="1">
        <v>73.257675170898437</v>
      </c>
      <c r="AB41" s="1">
        <v>0.15127557516098022</v>
      </c>
      <c r="AC41" s="1">
        <v>0.32475188374519348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0.83303044637044266</v>
      </c>
      <c r="AL41">
        <f t="shared" si="38"/>
        <v>3.7152258459660094E-3</v>
      </c>
      <c r="AM41">
        <f t="shared" si="39"/>
        <v>292.75980796813963</v>
      </c>
      <c r="AN41">
        <f t="shared" si="40"/>
        <v>289.8574508666992</v>
      </c>
      <c r="AO41">
        <f t="shared" si="41"/>
        <v>239.97446729240255</v>
      </c>
      <c r="AP41">
        <f t="shared" si="42"/>
        <v>0.53954866417385172</v>
      </c>
      <c r="AQ41">
        <f t="shared" si="43"/>
        <v>2.290508936959911</v>
      </c>
      <c r="AR41">
        <f t="shared" si="44"/>
        <v>31.266470463559209</v>
      </c>
      <c r="AS41">
        <f t="shared" si="45"/>
        <v>21.786003620907842</v>
      </c>
      <c r="AT41">
        <f t="shared" si="46"/>
        <v>18.158629417419434</v>
      </c>
      <c r="AU41">
        <f t="shared" si="47"/>
        <v>2.0920302062130944</v>
      </c>
      <c r="AV41">
        <f t="shared" si="48"/>
        <v>0.16705834957087698</v>
      </c>
      <c r="AW41">
        <f t="shared" si="49"/>
        <v>0.69451696042742694</v>
      </c>
      <c r="AX41">
        <f t="shared" si="50"/>
        <v>1.3975132457856674</v>
      </c>
      <c r="AY41">
        <f t="shared" si="51"/>
        <v>0.10530188630730032</v>
      </c>
      <c r="AZ41">
        <f t="shared" si="52"/>
        <v>20.272351345216432</v>
      </c>
      <c r="BA41">
        <f t="shared" si="53"/>
        <v>0.71558316636697528</v>
      </c>
      <c r="BB41">
        <f t="shared" si="54"/>
        <v>33.056361541723533</v>
      </c>
      <c r="BC41">
        <f t="shared" si="55"/>
        <v>381.79519411162977</v>
      </c>
      <c r="BD41">
        <f t="shared" si="56"/>
        <v>8.9607846013840461E-3</v>
      </c>
    </row>
    <row r="42" spans="1:114" x14ac:dyDescent="0.25">
      <c r="A42" s="1">
        <v>20</v>
      </c>
      <c r="B42" s="1" t="s">
        <v>91</v>
      </c>
      <c r="C42" s="1">
        <v>2925.9999990165234</v>
      </c>
      <c r="D42" s="1">
        <v>0</v>
      </c>
      <c r="E42">
        <f t="shared" si="29"/>
        <v>10.403176385257483</v>
      </c>
      <c r="F42">
        <f t="shared" si="30"/>
        <v>0.17754958512309593</v>
      </c>
      <c r="G42">
        <f t="shared" si="31"/>
        <v>276.27093326136338</v>
      </c>
      <c r="H42">
        <f t="shared" si="32"/>
        <v>3.7159455754510193</v>
      </c>
      <c r="I42">
        <f t="shared" si="33"/>
        <v>1.5958923142572048</v>
      </c>
      <c r="J42">
        <f t="shared" si="34"/>
        <v>19.609565734863281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16.709096908569336</v>
      </c>
      <c r="P42" s="1">
        <v>19.609565734863281</v>
      </c>
      <c r="Q42" s="1">
        <v>15.064353942871094</v>
      </c>
      <c r="R42" s="1">
        <v>400.94683837890625</v>
      </c>
      <c r="S42" s="1">
        <v>386.73336791992187</v>
      </c>
      <c r="T42" s="1">
        <v>5.0628046989440918</v>
      </c>
      <c r="U42" s="1">
        <v>9.4812660217285156</v>
      </c>
      <c r="V42" s="1">
        <v>19.428646087646484</v>
      </c>
      <c r="W42" s="1">
        <v>36.384605407714844</v>
      </c>
      <c r="X42" s="1">
        <v>499.81838989257812</v>
      </c>
      <c r="Y42" s="1">
        <v>1499.828857421875</v>
      </c>
      <c r="Z42" s="1">
        <v>288.55844116210937</v>
      </c>
      <c r="AA42" s="1">
        <v>73.258377075195313</v>
      </c>
      <c r="AB42" s="1">
        <v>0.15127557516098022</v>
      </c>
      <c r="AC42" s="1">
        <v>0.32475188374519348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0.83303064982096353</v>
      </c>
      <c r="AL42">
        <f t="shared" si="38"/>
        <v>3.7159455754510193E-3</v>
      </c>
      <c r="AM42">
        <f t="shared" si="39"/>
        <v>292.75956573486326</v>
      </c>
      <c r="AN42">
        <f t="shared" si="40"/>
        <v>289.85909690856931</v>
      </c>
      <c r="AO42">
        <f t="shared" si="41"/>
        <v>239.97261182369402</v>
      </c>
      <c r="AP42">
        <f t="shared" si="42"/>
        <v>0.53938532624368074</v>
      </c>
      <c r="AQ42">
        <f t="shared" si="43"/>
        <v>2.2904744756272293</v>
      </c>
      <c r="AR42">
        <f t="shared" si="44"/>
        <v>31.265700484685802</v>
      </c>
      <c r="AS42">
        <f t="shared" si="45"/>
        <v>21.784434462957286</v>
      </c>
      <c r="AT42">
        <f t="shared" si="46"/>
        <v>18.159331321716309</v>
      </c>
      <c r="AU42">
        <f t="shared" si="47"/>
        <v>2.0921224366168567</v>
      </c>
      <c r="AV42">
        <f t="shared" si="48"/>
        <v>0.16710274607723591</v>
      </c>
      <c r="AW42">
        <f t="shared" si="49"/>
        <v>0.6945821613700246</v>
      </c>
      <c r="AX42">
        <f t="shared" si="50"/>
        <v>1.3975402752468322</v>
      </c>
      <c r="AY42">
        <f t="shared" si="51"/>
        <v>0.10533010947080199</v>
      </c>
      <c r="AZ42">
        <f t="shared" si="52"/>
        <v>20.239160203777079</v>
      </c>
      <c r="BA42">
        <f t="shared" si="53"/>
        <v>0.71437056168002766</v>
      </c>
      <c r="BB42">
        <f t="shared" si="54"/>
        <v>33.060645580034119</v>
      </c>
      <c r="BC42">
        <f t="shared" si="55"/>
        <v>381.78819610476882</v>
      </c>
      <c r="BD42">
        <f t="shared" si="56"/>
        <v>9.0085479563961329E-3</v>
      </c>
    </row>
    <row r="43" spans="1:114" x14ac:dyDescent="0.25">
      <c r="A43" s="1">
        <v>21</v>
      </c>
      <c r="B43" s="1" t="s">
        <v>91</v>
      </c>
      <c r="C43" s="1">
        <v>2926.4999990053475</v>
      </c>
      <c r="D43" s="1">
        <v>0</v>
      </c>
      <c r="E43">
        <f t="shared" si="29"/>
        <v>10.424236348878763</v>
      </c>
      <c r="F43">
        <f t="shared" si="30"/>
        <v>0.17750082331959513</v>
      </c>
      <c r="G43">
        <f t="shared" si="31"/>
        <v>276.09625848329813</v>
      </c>
      <c r="H43">
        <f t="shared" si="32"/>
        <v>3.7162735399025308</v>
      </c>
      <c r="I43">
        <f t="shared" si="33"/>
        <v>1.5964407556035183</v>
      </c>
      <c r="J43">
        <f t="shared" si="34"/>
        <v>19.613468170166016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16.709815979003906</v>
      </c>
      <c r="P43" s="1">
        <v>19.613468170166016</v>
      </c>
      <c r="Q43" s="1">
        <v>15.064142227172852</v>
      </c>
      <c r="R43" s="1">
        <v>401.02529907226562</v>
      </c>
      <c r="S43" s="1">
        <v>386.786376953125</v>
      </c>
      <c r="T43" s="1">
        <v>5.0625686645507812</v>
      </c>
      <c r="U43" s="1">
        <v>9.4813518524169922</v>
      </c>
      <c r="V43" s="1">
        <v>19.42686653137207</v>
      </c>
      <c r="W43" s="1">
        <v>36.38330078125</v>
      </c>
      <c r="X43" s="1">
        <v>499.8260498046875</v>
      </c>
      <c r="Y43" s="1">
        <v>1499.8323974609375</v>
      </c>
      <c r="Z43" s="1">
        <v>288.58090209960937</v>
      </c>
      <c r="AA43" s="1">
        <v>73.258430480957031</v>
      </c>
      <c r="AB43" s="1">
        <v>0.15127557516098022</v>
      </c>
      <c r="AC43" s="1">
        <v>0.32475188374519348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0.83304341634114576</v>
      </c>
      <c r="AL43">
        <f t="shared" si="38"/>
        <v>3.7162735399025306E-3</v>
      </c>
      <c r="AM43">
        <f t="shared" si="39"/>
        <v>292.76346817016599</v>
      </c>
      <c r="AN43">
        <f t="shared" si="40"/>
        <v>289.85981597900388</v>
      </c>
      <c r="AO43">
        <f t="shared" si="41"/>
        <v>239.97317822993136</v>
      </c>
      <c r="AP43">
        <f t="shared" si="42"/>
        <v>0.53880323181166712</v>
      </c>
      <c r="AQ43">
        <f t="shared" si="43"/>
        <v>2.2910297111493017</v>
      </c>
      <c r="AR43">
        <f t="shared" si="44"/>
        <v>31.273256826664305</v>
      </c>
      <c r="AS43">
        <f t="shared" si="45"/>
        <v>21.791904974247313</v>
      </c>
      <c r="AT43">
        <f t="shared" si="46"/>
        <v>18.161642074584961</v>
      </c>
      <c r="AU43">
        <f t="shared" si="47"/>
        <v>2.0924260953314247</v>
      </c>
      <c r="AV43">
        <f t="shared" si="48"/>
        <v>0.16705955295203367</v>
      </c>
      <c r="AW43">
        <f t="shared" si="49"/>
        <v>0.69458895554578337</v>
      </c>
      <c r="AX43">
        <f t="shared" si="50"/>
        <v>1.3978371397856413</v>
      </c>
      <c r="AY43">
        <f t="shared" si="51"/>
        <v>0.10530265130326598</v>
      </c>
      <c r="AZ43">
        <f t="shared" si="52"/>
        <v>20.22637855815104</v>
      </c>
      <c r="BA43">
        <f t="shared" si="53"/>
        <v>0.71382105196729428</v>
      </c>
      <c r="BB43">
        <f t="shared" si="54"/>
        <v>33.052526826619733</v>
      </c>
      <c r="BC43">
        <f t="shared" si="55"/>
        <v>381.83119423988933</v>
      </c>
      <c r="BD43">
        <f t="shared" si="56"/>
        <v>9.02355168372845E-3</v>
      </c>
    </row>
    <row r="44" spans="1:114" x14ac:dyDescent="0.25">
      <c r="A44" s="1">
        <v>22</v>
      </c>
      <c r="B44" s="1" t="s">
        <v>92</v>
      </c>
      <c r="C44" s="1">
        <v>2926.9999989941716</v>
      </c>
      <c r="D44" s="1">
        <v>0</v>
      </c>
      <c r="E44">
        <f t="shared" si="29"/>
        <v>10.471368688227175</v>
      </c>
      <c r="F44">
        <f t="shared" si="30"/>
        <v>0.17745382198535192</v>
      </c>
      <c r="G44">
        <f t="shared" si="31"/>
        <v>275.66366369547632</v>
      </c>
      <c r="H44">
        <f t="shared" si="32"/>
        <v>3.716192499692744</v>
      </c>
      <c r="I44">
        <f t="shared" si="33"/>
        <v>1.5968042915799232</v>
      </c>
      <c r="J44">
        <f t="shared" si="34"/>
        <v>19.616016387939453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16.710569381713867</v>
      </c>
      <c r="P44" s="1">
        <v>19.616016387939453</v>
      </c>
      <c r="Q44" s="1">
        <v>15.064685821533203</v>
      </c>
      <c r="R44" s="1">
        <v>401.11758422851563</v>
      </c>
      <c r="S44" s="1">
        <v>386.82205200195312</v>
      </c>
      <c r="T44" s="1">
        <v>5.0626544952392578</v>
      </c>
      <c r="U44" s="1">
        <v>9.4813137054443359</v>
      </c>
      <c r="V44" s="1">
        <v>19.426319122314453</v>
      </c>
      <c r="W44" s="1">
        <v>36.381511688232422</v>
      </c>
      <c r="X44" s="1">
        <v>499.82919311523438</v>
      </c>
      <c r="Y44" s="1">
        <v>1499.8497314453125</v>
      </c>
      <c r="Z44" s="1">
        <v>288.53201293945312</v>
      </c>
      <c r="AA44" s="1">
        <v>73.258628845214844</v>
      </c>
      <c r="AB44" s="1">
        <v>0.15127557516098022</v>
      </c>
      <c r="AC44" s="1">
        <v>0.32475188374519348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0.83304865519205717</v>
      </c>
      <c r="AL44">
        <f t="shared" si="38"/>
        <v>3.7161924996927439E-3</v>
      </c>
      <c r="AM44">
        <f t="shared" si="39"/>
        <v>292.76601638793943</v>
      </c>
      <c r="AN44">
        <f t="shared" si="40"/>
        <v>289.86056938171384</v>
      </c>
      <c r="AO44">
        <f t="shared" si="41"/>
        <v>239.97595166736937</v>
      </c>
      <c r="AP44">
        <f t="shared" si="42"/>
        <v>0.53864270289157745</v>
      </c>
      <c r="AQ44">
        <f t="shared" si="43"/>
        <v>2.2913923332921184</v>
      </c>
      <c r="AR44">
        <f t="shared" si="44"/>
        <v>31.278122037111935</v>
      </c>
      <c r="AS44">
        <f t="shared" si="45"/>
        <v>21.796808331667599</v>
      </c>
      <c r="AT44">
        <f t="shared" si="46"/>
        <v>18.16329288482666</v>
      </c>
      <c r="AU44">
        <f t="shared" si="47"/>
        <v>2.0926430538930689</v>
      </c>
      <c r="AV44">
        <f t="shared" si="48"/>
        <v>0.1670179179262952</v>
      </c>
      <c r="AW44">
        <f t="shared" si="49"/>
        <v>0.69458804171219524</v>
      </c>
      <c r="AX44">
        <f t="shared" si="50"/>
        <v>1.3980550121808737</v>
      </c>
      <c r="AY44">
        <f t="shared" si="51"/>
        <v>0.1052761837449158</v>
      </c>
      <c r="AZ44">
        <f t="shared" si="52"/>
        <v>20.194742024779025</v>
      </c>
      <c r="BA44">
        <f t="shared" si="53"/>
        <v>0.71263688889713162</v>
      </c>
      <c r="BB44">
        <f t="shared" si="54"/>
        <v>33.04667106706097</v>
      </c>
      <c r="BC44">
        <f t="shared" si="55"/>
        <v>381.84446483189618</v>
      </c>
      <c r="BD44">
        <f t="shared" si="56"/>
        <v>9.0624300869231698E-3</v>
      </c>
    </row>
    <row r="45" spans="1:114" x14ac:dyDescent="0.25">
      <c r="A45" s="1">
        <v>23</v>
      </c>
      <c r="B45" s="1" t="s">
        <v>92</v>
      </c>
      <c r="C45" s="1">
        <v>2927.4999989829957</v>
      </c>
      <c r="D45" s="1">
        <v>0</v>
      </c>
      <c r="E45">
        <f t="shared" si="29"/>
        <v>10.517935068709736</v>
      </c>
      <c r="F45">
        <f t="shared" si="30"/>
        <v>0.17749853693746628</v>
      </c>
      <c r="G45">
        <f t="shared" si="31"/>
        <v>275.25721027646262</v>
      </c>
      <c r="H45">
        <f t="shared" si="32"/>
        <v>3.7169155233659721</v>
      </c>
      <c r="I45">
        <f t="shared" si="33"/>
        <v>1.5967465506417335</v>
      </c>
      <c r="J45">
        <f t="shared" si="34"/>
        <v>19.616003036499023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16.711240768432617</v>
      </c>
      <c r="P45" s="1">
        <v>19.616003036499023</v>
      </c>
      <c r="Q45" s="1">
        <v>15.064920425415039</v>
      </c>
      <c r="R45" s="1">
        <v>401.17828369140625</v>
      </c>
      <c r="S45" s="1">
        <v>386.826416015625</v>
      </c>
      <c r="T45" s="1">
        <v>5.062471866607666</v>
      </c>
      <c r="U45" s="1">
        <v>9.4820127487182617</v>
      </c>
      <c r="V45" s="1">
        <v>19.424919128417969</v>
      </c>
      <c r="W45" s="1">
        <v>36.382884979248047</v>
      </c>
      <c r="X45" s="1">
        <v>499.82635498046875</v>
      </c>
      <c r="Y45" s="1">
        <v>1499.8389892578125</v>
      </c>
      <c r="Z45" s="1">
        <v>288.60226440429687</v>
      </c>
      <c r="AA45" s="1">
        <v>73.259117126464844</v>
      </c>
      <c r="AB45" s="1">
        <v>0.15127557516098022</v>
      </c>
      <c r="AC45" s="1">
        <v>0.32475188374519348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0.83304392496744784</v>
      </c>
      <c r="AL45">
        <f t="shared" si="38"/>
        <v>3.716915523365972E-3</v>
      </c>
      <c r="AM45">
        <f t="shared" si="39"/>
        <v>292.766003036499</v>
      </c>
      <c r="AN45">
        <f t="shared" si="40"/>
        <v>289.86124076843259</v>
      </c>
      <c r="AO45">
        <f t="shared" si="41"/>
        <v>239.97423291740779</v>
      </c>
      <c r="AP45">
        <f t="shared" si="42"/>
        <v>0.53832751695895387</v>
      </c>
      <c r="AQ45">
        <f t="shared" si="43"/>
        <v>2.2913904331947177</v>
      </c>
      <c r="AR45">
        <f t="shared" si="44"/>
        <v>31.277887627817908</v>
      </c>
      <c r="AS45">
        <f t="shared" si="45"/>
        <v>21.795874879099646</v>
      </c>
      <c r="AT45">
        <f t="shared" si="46"/>
        <v>18.16362190246582</v>
      </c>
      <c r="AU45">
        <f t="shared" si="47"/>
        <v>2.0926862975589766</v>
      </c>
      <c r="AV45">
        <f t="shared" si="48"/>
        <v>0.16705752764424861</v>
      </c>
      <c r="AW45">
        <f t="shared" si="49"/>
        <v>0.69464388255298404</v>
      </c>
      <c r="AX45">
        <f t="shared" si="50"/>
        <v>1.3980424150059925</v>
      </c>
      <c r="AY45">
        <f t="shared" si="51"/>
        <v>0.10530136380411315</v>
      </c>
      <c r="AZ45">
        <f t="shared" si="52"/>
        <v>20.165100207547336</v>
      </c>
      <c r="BA45">
        <f t="shared" si="53"/>
        <v>0.71157811069796284</v>
      </c>
      <c r="BB45">
        <f t="shared" si="54"/>
        <v>33.050012841240964</v>
      </c>
      <c r="BC45">
        <f t="shared" si="55"/>
        <v>381.82669341848612</v>
      </c>
      <c r="BD45">
        <f t="shared" si="56"/>
        <v>9.1040750967927367E-3</v>
      </c>
    </row>
    <row r="46" spans="1:114" x14ac:dyDescent="0.25">
      <c r="A46" s="1">
        <v>24</v>
      </c>
      <c r="B46" s="1" t="s">
        <v>93</v>
      </c>
      <c r="C46" s="1">
        <v>2927.9999989718199</v>
      </c>
      <c r="D46" s="1">
        <v>0</v>
      </c>
      <c r="E46">
        <f t="shared" si="29"/>
        <v>10.487720292824161</v>
      </c>
      <c r="F46">
        <f t="shared" si="30"/>
        <v>0.17746703978209585</v>
      </c>
      <c r="G46">
        <f t="shared" si="31"/>
        <v>275.55347312500885</v>
      </c>
      <c r="H46">
        <f t="shared" si="32"/>
        <v>3.7160969262791985</v>
      </c>
      <c r="I46">
        <f t="shared" si="33"/>
        <v>1.5966707323960858</v>
      </c>
      <c r="J46">
        <f t="shared" si="34"/>
        <v>19.615036010742187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16.711698532104492</v>
      </c>
      <c r="P46" s="1">
        <v>19.615036010742187</v>
      </c>
      <c r="Q46" s="1">
        <v>15.064728736877441</v>
      </c>
      <c r="R46" s="1">
        <v>401.17327880859375</v>
      </c>
      <c r="S46" s="1">
        <v>386.85769653320312</v>
      </c>
      <c r="T46" s="1">
        <v>5.0624876022338867</v>
      </c>
      <c r="U46" s="1">
        <v>9.4811286926269531</v>
      </c>
      <c r="V46" s="1">
        <v>19.424495697021484</v>
      </c>
      <c r="W46" s="1">
        <v>36.378585815429687</v>
      </c>
      <c r="X46" s="1">
        <v>499.8184814453125</v>
      </c>
      <c r="Y46" s="1">
        <v>1499.7999267578125</v>
      </c>
      <c r="Z46" s="1">
        <v>288.58432006835937</v>
      </c>
      <c r="AA46" s="1">
        <v>73.259429931640625</v>
      </c>
      <c r="AB46" s="1">
        <v>0.15127557516098022</v>
      </c>
      <c r="AC46" s="1">
        <v>0.32475188374519348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0.83303080240885408</v>
      </c>
      <c r="AL46">
        <f t="shared" si="38"/>
        <v>3.7160969262791986E-3</v>
      </c>
      <c r="AM46">
        <f t="shared" si="39"/>
        <v>292.76503601074216</v>
      </c>
      <c r="AN46">
        <f t="shared" si="40"/>
        <v>289.86169853210447</v>
      </c>
      <c r="AO46">
        <f t="shared" si="41"/>
        <v>239.96798291754749</v>
      </c>
      <c r="AP46">
        <f t="shared" si="42"/>
        <v>0.53886651377475547</v>
      </c>
      <c r="AQ46">
        <f t="shared" si="43"/>
        <v>2.2912528155264575</v>
      </c>
      <c r="AR46">
        <f t="shared" si="44"/>
        <v>31.27587557894536</v>
      </c>
      <c r="AS46">
        <f t="shared" si="45"/>
        <v>21.794746886318407</v>
      </c>
      <c r="AT46">
        <f t="shared" si="46"/>
        <v>18.16336727142334</v>
      </c>
      <c r="AU46">
        <f t="shared" si="47"/>
        <v>2.0926528306533121</v>
      </c>
      <c r="AV46">
        <f t="shared" si="48"/>
        <v>0.16702962673154334</v>
      </c>
      <c r="AW46">
        <f t="shared" si="49"/>
        <v>0.69458208313037173</v>
      </c>
      <c r="AX46">
        <f t="shared" si="50"/>
        <v>1.3980707475229404</v>
      </c>
      <c r="AY46">
        <f t="shared" si="51"/>
        <v>0.10528362706954908</v>
      </c>
      <c r="AZ46">
        <f t="shared" si="52"/>
        <v>20.186890356821806</v>
      </c>
      <c r="BA46">
        <f t="shared" si="53"/>
        <v>0.71228639263057469</v>
      </c>
      <c r="BB46">
        <f t="shared" si="54"/>
        <v>33.048570967261625</v>
      </c>
      <c r="BC46">
        <f t="shared" si="55"/>
        <v>381.87233659344668</v>
      </c>
      <c r="BD46">
        <f t="shared" si="56"/>
        <v>9.07644087220685E-3</v>
      </c>
    </row>
    <row r="47" spans="1:114" x14ac:dyDescent="0.25">
      <c r="A47" s="1">
        <v>25</v>
      </c>
      <c r="B47" s="1" t="s">
        <v>93</v>
      </c>
      <c r="C47" s="1">
        <v>2928.499998960644</v>
      </c>
      <c r="D47" s="1">
        <v>0</v>
      </c>
      <c r="E47">
        <f t="shared" si="29"/>
        <v>10.510137047274441</v>
      </c>
      <c r="F47">
        <f t="shared" si="30"/>
        <v>0.17752335293947705</v>
      </c>
      <c r="G47">
        <f t="shared" si="31"/>
        <v>275.35219484193635</v>
      </c>
      <c r="H47">
        <f t="shared" si="32"/>
        <v>3.7170910925236593</v>
      </c>
      <c r="I47">
        <f t="shared" si="33"/>
        <v>1.5966093727191324</v>
      </c>
      <c r="J47">
        <f t="shared" si="34"/>
        <v>19.615242004394531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16.711889266967773</v>
      </c>
      <c r="P47" s="1">
        <v>19.615242004394531</v>
      </c>
      <c r="Q47" s="1">
        <v>15.064998626708984</v>
      </c>
      <c r="R47" s="1">
        <v>401.17770385742187</v>
      </c>
      <c r="S47" s="1">
        <v>386.83493041992187</v>
      </c>
      <c r="T47" s="1">
        <v>5.0626335144042969</v>
      </c>
      <c r="U47" s="1">
        <v>9.482426643371582</v>
      </c>
      <c r="V47" s="1">
        <v>19.424697875976563</v>
      </c>
      <c r="W47" s="1">
        <v>36.382900238037109</v>
      </c>
      <c r="X47" s="1">
        <v>499.82122802734375</v>
      </c>
      <c r="Y47" s="1">
        <v>1499.841552734375</v>
      </c>
      <c r="Z47" s="1">
        <v>288.58132934570312</v>
      </c>
      <c r="AA47" s="1">
        <v>73.258964538574219</v>
      </c>
      <c r="AB47" s="1">
        <v>0.15127557516098022</v>
      </c>
      <c r="AC47" s="1">
        <v>0.32475188374519348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0.83303538004557287</v>
      </c>
      <c r="AL47">
        <f t="shared" si="38"/>
        <v>3.7170910925236594E-3</v>
      </c>
      <c r="AM47">
        <f t="shared" si="39"/>
        <v>292.76524200439451</v>
      </c>
      <c r="AN47">
        <f t="shared" si="40"/>
        <v>289.86188926696775</v>
      </c>
      <c r="AO47">
        <f t="shared" si="41"/>
        <v>239.97464307364862</v>
      </c>
      <c r="AP47">
        <f t="shared" si="42"/>
        <v>0.53841997346404469</v>
      </c>
      <c r="AQ47">
        <f t="shared" si="43"/>
        <v>2.2912821299255226</v>
      </c>
      <c r="AR47">
        <f t="shared" si="44"/>
        <v>31.27647441316287</v>
      </c>
      <c r="AS47">
        <f t="shared" si="45"/>
        <v>21.794047769791288</v>
      </c>
      <c r="AT47">
        <f t="shared" si="46"/>
        <v>18.163565635681152</v>
      </c>
      <c r="AU47">
        <f t="shared" si="47"/>
        <v>2.092678902209828</v>
      </c>
      <c r="AV47">
        <f t="shared" si="48"/>
        <v>0.16707950982569506</v>
      </c>
      <c r="AW47">
        <f t="shared" si="49"/>
        <v>0.6946727572063901</v>
      </c>
      <c r="AX47">
        <f t="shared" si="50"/>
        <v>1.3980061450034378</v>
      </c>
      <c r="AY47">
        <f t="shared" si="51"/>
        <v>0.10531533801041974</v>
      </c>
      <c r="AZ47">
        <f t="shared" si="52"/>
        <v>20.172016677543994</v>
      </c>
      <c r="BA47">
        <f t="shared" si="53"/>
        <v>0.71180799144232554</v>
      </c>
      <c r="BB47">
        <f t="shared" si="54"/>
        <v>33.053185004654971</v>
      </c>
      <c r="BC47">
        <f t="shared" si="55"/>
        <v>381.83891462870338</v>
      </c>
      <c r="BD47">
        <f t="shared" si="56"/>
        <v>9.0979072833800197E-3</v>
      </c>
    </row>
    <row r="48" spans="1:114" x14ac:dyDescent="0.25">
      <c r="A48" s="1">
        <v>26</v>
      </c>
      <c r="B48" s="1" t="s">
        <v>94</v>
      </c>
      <c r="C48" s="1">
        <v>2928.9999989494681</v>
      </c>
      <c r="D48" s="1">
        <v>0</v>
      </c>
      <c r="E48">
        <f t="shared" si="29"/>
        <v>10.492658844619964</v>
      </c>
      <c r="F48">
        <f t="shared" si="30"/>
        <v>0.17758477109453133</v>
      </c>
      <c r="G48">
        <f t="shared" si="31"/>
        <v>275.56171126023077</v>
      </c>
      <c r="H48">
        <f t="shared" si="32"/>
        <v>3.7181571607716521</v>
      </c>
      <c r="I48">
        <f t="shared" si="33"/>
        <v>1.5965394320947395</v>
      </c>
      <c r="J48">
        <f t="shared" si="34"/>
        <v>19.614841461181641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16.712997436523438</v>
      </c>
      <c r="P48" s="1">
        <v>19.614841461181641</v>
      </c>
      <c r="Q48" s="1">
        <v>15.065250396728516</v>
      </c>
      <c r="R48" s="1">
        <v>401.17037963867187</v>
      </c>
      <c r="S48" s="1">
        <v>386.8492431640625</v>
      </c>
      <c r="T48" s="1">
        <v>5.0619678497314453</v>
      </c>
      <c r="U48" s="1">
        <v>9.4826526641845703</v>
      </c>
      <c r="V48" s="1">
        <v>19.420679092407227</v>
      </c>
      <c r="W48" s="1">
        <v>36.381019592285156</v>
      </c>
      <c r="X48" s="1">
        <v>499.86361694335937</v>
      </c>
      <c r="Y48" s="1">
        <v>1499.86083984375</v>
      </c>
      <c r="Z48" s="1">
        <v>288.59225463867187</v>
      </c>
      <c r="AA48" s="1">
        <v>73.258583068847656</v>
      </c>
      <c r="AB48" s="1">
        <v>0.15127557516098022</v>
      </c>
      <c r="AC48" s="1">
        <v>0.32475188374519348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0.83310602823893221</v>
      </c>
      <c r="AL48">
        <f t="shared" si="38"/>
        <v>3.7181571607716522E-3</v>
      </c>
      <c r="AM48">
        <f t="shared" si="39"/>
        <v>292.76484146118162</v>
      </c>
      <c r="AN48">
        <f t="shared" si="40"/>
        <v>289.86299743652341</v>
      </c>
      <c r="AO48">
        <f t="shared" si="41"/>
        <v>239.97772901107965</v>
      </c>
      <c r="AP48">
        <f t="shared" si="42"/>
        <v>0.5380865336676931</v>
      </c>
      <c r="AQ48">
        <f t="shared" si="43"/>
        <v>2.2912251300069344</v>
      </c>
      <c r="AR48">
        <f t="shared" si="44"/>
        <v>31.275859210294371</v>
      </c>
      <c r="AS48">
        <f t="shared" si="45"/>
        <v>21.793206546109801</v>
      </c>
      <c r="AT48">
        <f t="shared" si="46"/>
        <v>18.163919448852539</v>
      </c>
      <c r="AU48">
        <f t="shared" si="47"/>
        <v>2.0927254055491584</v>
      </c>
      <c r="AV48">
        <f t="shared" si="48"/>
        <v>0.16713391288569193</v>
      </c>
      <c r="AW48">
        <f t="shared" si="49"/>
        <v>0.69468569791219492</v>
      </c>
      <c r="AX48">
        <f t="shared" si="50"/>
        <v>1.3980397076369635</v>
      </c>
      <c r="AY48">
        <f t="shared" si="51"/>
        <v>0.10534992250106161</v>
      </c>
      <c r="AZ48">
        <f t="shared" si="52"/>
        <v>20.187260514951429</v>
      </c>
      <c r="BA48">
        <f t="shared" si="53"/>
        <v>0.71232325286821163</v>
      </c>
      <c r="BB48">
        <f t="shared" si="54"/>
        <v>33.055828130952122</v>
      </c>
      <c r="BC48">
        <f t="shared" si="55"/>
        <v>381.86153567330393</v>
      </c>
      <c r="BD48">
        <f t="shared" si="56"/>
        <v>9.082965813587706E-3</v>
      </c>
    </row>
    <row r="49" spans="1:114" x14ac:dyDescent="0.25">
      <c r="A49" s="1">
        <v>27</v>
      </c>
      <c r="B49" s="1" t="s">
        <v>94</v>
      </c>
      <c r="C49" s="1">
        <v>2929.4999989382923</v>
      </c>
      <c r="D49" s="1">
        <v>0</v>
      </c>
      <c r="E49">
        <f t="shared" si="29"/>
        <v>10.450074992968672</v>
      </c>
      <c r="F49">
        <f t="shared" si="30"/>
        <v>0.17774730098604402</v>
      </c>
      <c r="G49">
        <f t="shared" si="31"/>
        <v>276.03167977787672</v>
      </c>
      <c r="H49">
        <f t="shared" si="32"/>
        <v>3.7198680570594176</v>
      </c>
      <c r="I49">
        <f t="shared" si="33"/>
        <v>1.5959024186763655</v>
      </c>
      <c r="J49">
        <f t="shared" si="34"/>
        <v>19.610929489135742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16.714088439941406</v>
      </c>
      <c r="P49" s="1">
        <v>19.610929489135742</v>
      </c>
      <c r="Q49" s="1">
        <v>15.065057754516602</v>
      </c>
      <c r="R49" s="1">
        <v>401.10202026367187</v>
      </c>
      <c r="S49" s="1">
        <v>386.83212280273437</v>
      </c>
      <c r="T49" s="1">
        <v>5.0613107681274414</v>
      </c>
      <c r="U49" s="1">
        <v>9.4837636947631836</v>
      </c>
      <c r="V49" s="1">
        <v>19.416780471801758</v>
      </c>
      <c r="W49" s="1">
        <v>36.382701873779297</v>
      </c>
      <c r="X49" s="1">
        <v>499.89312744140625</v>
      </c>
      <c r="Y49" s="1">
        <v>1499.9525146484375</v>
      </c>
      <c r="Z49" s="1">
        <v>288.53909301757813</v>
      </c>
      <c r="AA49" s="1">
        <v>73.258476257324219</v>
      </c>
      <c r="AB49" s="1">
        <v>0.15127557516098022</v>
      </c>
      <c r="AC49" s="1">
        <v>0.32475188374519348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0.83315521240234369</v>
      </c>
      <c r="AL49">
        <f t="shared" si="38"/>
        <v>3.7198680570594174E-3</v>
      </c>
      <c r="AM49">
        <f t="shared" si="39"/>
        <v>292.76092948913572</v>
      </c>
      <c r="AN49">
        <f t="shared" si="40"/>
        <v>289.86408843994138</v>
      </c>
      <c r="AO49">
        <f t="shared" si="41"/>
        <v>239.99239697950179</v>
      </c>
      <c r="AP49">
        <f t="shared" si="42"/>
        <v>0.53800539640050971</v>
      </c>
      <c r="AQ49">
        <f t="shared" si="43"/>
        <v>2.2906684961392476</v>
      </c>
      <c r="AR49">
        <f t="shared" si="44"/>
        <v>31.268306592852888</v>
      </c>
      <c r="AS49">
        <f t="shared" si="45"/>
        <v>21.784542898089704</v>
      </c>
      <c r="AT49">
        <f t="shared" si="46"/>
        <v>18.162508964538574</v>
      </c>
      <c r="AU49">
        <f t="shared" si="47"/>
        <v>2.0925400243170622</v>
      </c>
      <c r="AV49">
        <f t="shared" si="48"/>
        <v>0.16727786815843615</v>
      </c>
      <c r="AW49">
        <f t="shared" si="49"/>
        <v>0.6947660774628821</v>
      </c>
      <c r="AX49">
        <f t="shared" si="50"/>
        <v>1.3977739468541801</v>
      </c>
      <c r="AY49">
        <f t="shared" si="51"/>
        <v>0.105441437026095</v>
      </c>
      <c r="AZ49">
        <f t="shared" si="52"/>
        <v>20.221660259276906</v>
      </c>
      <c r="BA49">
        <f t="shared" si="53"/>
        <v>0.71356969472423959</v>
      </c>
      <c r="BB49">
        <f t="shared" si="54"/>
        <v>33.07010259652732</v>
      </c>
      <c r="BC49">
        <f t="shared" si="55"/>
        <v>381.86465763558624</v>
      </c>
      <c r="BD49">
        <f t="shared" si="56"/>
        <v>9.0499355006733988E-3</v>
      </c>
    </row>
    <row r="50" spans="1:114" x14ac:dyDescent="0.25">
      <c r="A50" s="1">
        <v>28</v>
      </c>
      <c r="B50" s="1" t="s">
        <v>95</v>
      </c>
      <c r="C50" s="1">
        <v>2929.9999989271164</v>
      </c>
      <c r="D50" s="1">
        <v>0</v>
      </c>
      <c r="E50">
        <f t="shared" si="29"/>
        <v>10.36560979260536</v>
      </c>
      <c r="F50">
        <f t="shared" si="30"/>
        <v>0.17780378758855281</v>
      </c>
      <c r="G50">
        <f t="shared" si="31"/>
        <v>276.84923891283535</v>
      </c>
      <c r="H50">
        <f t="shared" si="32"/>
        <v>3.720241709143123</v>
      </c>
      <c r="I50">
        <f t="shared" si="33"/>
        <v>1.595566113033221</v>
      </c>
      <c r="J50">
        <f t="shared" si="34"/>
        <v>19.608701705932617</v>
      </c>
      <c r="K50" s="1">
        <v>6</v>
      </c>
      <c r="L50">
        <f t="shared" si="35"/>
        <v>1.4200000166893005</v>
      </c>
      <c r="M50" s="1">
        <v>1</v>
      </c>
      <c r="N50">
        <f t="shared" si="36"/>
        <v>2.8400000333786011</v>
      </c>
      <c r="O50" s="1">
        <v>16.715028762817383</v>
      </c>
      <c r="P50" s="1">
        <v>19.608701705932617</v>
      </c>
      <c r="Q50" s="1">
        <v>15.064957618713379</v>
      </c>
      <c r="R50" s="1">
        <v>400.99935913085937</v>
      </c>
      <c r="S50" s="1">
        <v>386.83102416992187</v>
      </c>
      <c r="T50" s="1">
        <v>5.0613746643066406</v>
      </c>
      <c r="U50" s="1">
        <v>9.4841604232788086</v>
      </c>
      <c r="V50" s="1">
        <v>19.415596008300781</v>
      </c>
      <c r="W50" s="1">
        <v>36.381542205810547</v>
      </c>
      <c r="X50" s="1">
        <v>499.905517578125</v>
      </c>
      <c r="Y50" s="1">
        <v>1499.9632568359375</v>
      </c>
      <c r="Z50" s="1">
        <v>288.5167236328125</v>
      </c>
      <c r="AA50" s="1">
        <v>73.257453918457031</v>
      </c>
      <c r="AB50" s="1">
        <v>0.15127557516098022</v>
      </c>
      <c r="AC50" s="1">
        <v>0.32475188374519348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0.83317586263020826</v>
      </c>
      <c r="AL50">
        <f t="shared" si="38"/>
        <v>3.7202417091431231E-3</v>
      </c>
      <c r="AM50">
        <f t="shared" si="39"/>
        <v>292.75870170593259</v>
      </c>
      <c r="AN50">
        <f t="shared" si="40"/>
        <v>289.86502876281736</v>
      </c>
      <c r="AO50">
        <f t="shared" si="41"/>
        <v>239.99411572946337</v>
      </c>
      <c r="AP50">
        <f t="shared" si="42"/>
        <v>0.53823606747610664</v>
      </c>
      <c r="AQ50">
        <f t="shared" si="43"/>
        <v>2.2903515581968223</v>
      </c>
      <c r="AR50">
        <f t="shared" si="44"/>
        <v>31.26441659774602</v>
      </c>
      <c r="AS50">
        <f t="shared" si="45"/>
        <v>21.780256174467212</v>
      </c>
      <c r="AT50">
        <f t="shared" si="46"/>
        <v>18.161865234375</v>
      </c>
      <c r="AU50">
        <f t="shared" si="47"/>
        <v>2.0924554230651289</v>
      </c>
      <c r="AV50">
        <f t="shared" si="48"/>
        <v>0.16732789559677205</v>
      </c>
      <c r="AW50">
        <f t="shared" si="49"/>
        <v>0.6947854451636013</v>
      </c>
      <c r="AX50">
        <f t="shared" si="50"/>
        <v>1.3976699779015276</v>
      </c>
      <c r="AY50">
        <f t="shared" si="51"/>
        <v>0.10547324053357916</v>
      </c>
      <c r="AZ50">
        <f t="shared" si="52"/>
        <v>20.281270362016937</v>
      </c>
      <c r="BA50">
        <f t="shared" si="53"/>
        <v>0.71568520003510572</v>
      </c>
      <c r="BB50">
        <f t="shared" si="54"/>
        <v>33.076319011247413</v>
      </c>
      <c r="BC50">
        <f t="shared" si="55"/>
        <v>381.90370971374216</v>
      </c>
      <c r="BD50">
        <f t="shared" si="56"/>
        <v>8.977556581037523E-3</v>
      </c>
    </row>
    <row r="51" spans="1:114" x14ac:dyDescent="0.25">
      <c r="A51" s="1">
        <v>29</v>
      </c>
      <c r="B51" s="1" t="s">
        <v>95</v>
      </c>
      <c r="C51" s="1">
        <v>2930.4999989159405</v>
      </c>
      <c r="D51" s="1">
        <v>0</v>
      </c>
      <c r="E51">
        <f t="shared" si="29"/>
        <v>10.312473331864236</v>
      </c>
      <c r="F51">
        <f t="shared" si="30"/>
        <v>0.17782577146496889</v>
      </c>
      <c r="G51">
        <f t="shared" si="31"/>
        <v>277.33893354190144</v>
      </c>
      <c r="H51">
        <f t="shared" si="32"/>
        <v>3.7199811965073097</v>
      </c>
      <c r="I51">
        <f t="shared" si="33"/>
        <v>1.5952718593493393</v>
      </c>
      <c r="J51">
        <f t="shared" si="34"/>
        <v>19.606473922729492</v>
      </c>
      <c r="K51" s="1">
        <v>6</v>
      </c>
      <c r="L51">
        <f t="shared" si="35"/>
        <v>1.4200000166893005</v>
      </c>
      <c r="M51" s="1">
        <v>1</v>
      </c>
      <c r="N51">
        <f t="shared" si="36"/>
        <v>2.8400000333786011</v>
      </c>
      <c r="O51" s="1">
        <v>16.715517044067383</v>
      </c>
      <c r="P51" s="1">
        <v>19.606473922729492</v>
      </c>
      <c r="Q51" s="1">
        <v>15.064497947692871</v>
      </c>
      <c r="R51" s="1">
        <v>400.91558837890625</v>
      </c>
      <c r="S51" s="1">
        <v>386.81155395507812</v>
      </c>
      <c r="T51" s="1">
        <v>5.0614771842956543</v>
      </c>
      <c r="U51" s="1">
        <v>9.4838552474975586</v>
      </c>
      <c r="V51" s="1">
        <v>19.415378570556641</v>
      </c>
      <c r="W51" s="1">
        <v>36.379230499267578</v>
      </c>
      <c r="X51" s="1">
        <v>499.916748046875</v>
      </c>
      <c r="Y51" s="1">
        <v>1499.932861328125</v>
      </c>
      <c r="Z51" s="1">
        <v>288.4105224609375</v>
      </c>
      <c r="AA51" s="1">
        <v>73.257423400878906</v>
      </c>
      <c r="AB51" s="1">
        <v>0.15127557516098022</v>
      </c>
      <c r="AC51" s="1">
        <v>0.32475188374519348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0.83319458007812486</v>
      </c>
      <c r="AL51">
        <f t="shared" si="38"/>
        <v>3.7199811965073098E-3</v>
      </c>
      <c r="AM51">
        <f t="shared" si="39"/>
        <v>292.75647392272947</v>
      </c>
      <c r="AN51">
        <f t="shared" si="40"/>
        <v>289.86551704406736</v>
      </c>
      <c r="AO51">
        <f t="shared" si="41"/>
        <v>239.98925244832208</v>
      </c>
      <c r="AP51">
        <f t="shared" si="42"/>
        <v>0.53866530669612289</v>
      </c>
      <c r="AQ51">
        <f t="shared" si="43"/>
        <v>2.2900346586879152</v>
      </c>
      <c r="AR51">
        <f t="shared" si="44"/>
        <v>31.260103787112453</v>
      </c>
      <c r="AS51">
        <f t="shared" si="45"/>
        <v>21.776248539614894</v>
      </c>
      <c r="AT51">
        <f t="shared" si="46"/>
        <v>18.160995483398437</v>
      </c>
      <c r="AU51">
        <f t="shared" si="47"/>
        <v>2.0923411221387176</v>
      </c>
      <c r="AV51">
        <f t="shared" si="48"/>
        <v>0.1673473651413307</v>
      </c>
      <c r="AW51">
        <f t="shared" si="49"/>
        <v>0.69476279933857588</v>
      </c>
      <c r="AX51">
        <f t="shared" si="50"/>
        <v>1.3975783228001417</v>
      </c>
      <c r="AY51">
        <f t="shared" si="51"/>
        <v>0.1054856177814142</v>
      </c>
      <c r="AZ51">
        <f t="shared" si="52"/>
        <v>20.317135680027292</v>
      </c>
      <c r="BA51">
        <f t="shared" si="53"/>
        <v>0.71698720140637229</v>
      </c>
      <c r="BB51">
        <f t="shared" si="54"/>
        <v>33.080046953710621</v>
      </c>
      <c r="BC51">
        <f t="shared" si="55"/>
        <v>381.90949802747497</v>
      </c>
      <c r="BD51">
        <f t="shared" si="56"/>
        <v>8.9324068604969813E-3</v>
      </c>
    </row>
    <row r="52" spans="1:114" x14ac:dyDescent="0.25">
      <c r="A52" s="1">
        <v>30</v>
      </c>
      <c r="B52" s="1" t="s">
        <v>96</v>
      </c>
      <c r="C52" s="1">
        <v>2930.9999989047647</v>
      </c>
      <c r="D52" s="1">
        <v>0</v>
      </c>
      <c r="E52">
        <f t="shared" si="29"/>
        <v>10.2171308112686</v>
      </c>
      <c r="F52">
        <f t="shared" si="30"/>
        <v>0.17791224753314888</v>
      </c>
      <c r="G52">
        <f t="shared" si="31"/>
        <v>278.27951986226316</v>
      </c>
      <c r="H52">
        <f t="shared" si="32"/>
        <v>3.7207244313900159</v>
      </c>
      <c r="I52">
        <f t="shared" si="33"/>
        <v>1.5948591443047979</v>
      </c>
      <c r="J52">
        <f t="shared" si="34"/>
        <v>19.603809356689453</v>
      </c>
      <c r="K52" s="1">
        <v>6</v>
      </c>
      <c r="L52">
        <f t="shared" si="35"/>
        <v>1.4200000166893005</v>
      </c>
      <c r="M52" s="1">
        <v>1</v>
      </c>
      <c r="N52">
        <f t="shared" si="36"/>
        <v>2.8400000333786011</v>
      </c>
      <c r="O52" s="1">
        <v>16.716306686401367</v>
      </c>
      <c r="P52" s="1">
        <v>19.603809356689453</v>
      </c>
      <c r="Q52" s="1">
        <v>15.064208030700684</v>
      </c>
      <c r="R52" s="1">
        <v>400.8070068359375</v>
      </c>
      <c r="S52" s="1">
        <v>386.81723022460937</v>
      </c>
      <c r="T52" s="1">
        <v>5.0611505508422852</v>
      </c>
      <c r="U52" s="1">
        <v>9.4843473434448242</v>
      </c>
      <c r="V52" s="1">
        <v>19.413087844848633</v>
      </c>
      <c r="W52" s="1">
        <v>36.379173278808594</v>
      </c>
      <c r="X52" s="1">
        <v>499.923828125</v>
      </c>
      <c r="Y52" s="1">
        <v>1499.9605712890625</v>
      </c>
      <c r="Z52" s="1">
        <v>288.3878173828125</v>
      </c>
      <c r="AA52" s="1">
        <v>73.257179260253906</v>
      </c>
      <c r="AB52" s="1">
        <v>0.15127557516098022</v>
      </c>
      <c r="AC52" s="1">
        <v>0.32475188374519348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37"/>
        <v>0.83320638020833326</v>
      </c>
      <c r="AL52">
        <f t="shared" si="38"/>
        <v>3.7207244313900161E-3</v>
      </c>
      <c r="AM52">
        <f t="shared" si="39"/>
        <v>292.75380935668943</v>
      </c>
      <c r="AN52">
        <f t="shared" si="40"/>
        <v>289.86630668640134</v>
      </c>
      <c r="AO52">
        <f t="shared" si="41"/>
        <v>239.99368604197298</v>
      </c>
      <c r="AP52">
        <f t="shared" si="42"/>
        <v>0.53877166634473606</v>
      </c>
      <c r="AQ52">
        <f t="shared" si="43"/>
        <v>2.2896556778100483</v>
      </c>
      <c r="AR52">
        <f t="shared" si="44"/>
        <v>31.255034672790273</v>
      </c>
      <c r="AS52">
        <f t="shared" si="45"/>
        <v>21.770687329345449</v>
      </c>
      <c r="AT52">
        <f t="shared" si="46"/>
        <v>18.16005802154541</v>
      </c>
      <c r="AU52">
        <f t="shared" si="47"/>
        <v>2.0922179289175316</v>
      </c>
      <c r="AV52">
        <f t="shared" si="48"/>
        <v>0.16742394804793861</v>
      </c>
      <c r="AW52">
        <f t="shared" si="49"/>
        <v>0.69479653350525039</v>
      </c>
      <c r="AX52">
        <f t="shared" si="50"/>
        <v>1.3974213954122812</v>
      </c>
      <c r="AY52">
        <f t="shared" si="51"/>
        <v>0.10553430357681039</v>
      </c>
      <c r="AZ52">
        <f t="shared" si="52"/>
        <v>20.385972671007199</v>
      </c>
      <c r="BA52">
        <f t="shared" si="53"/>
        <v>0.71940828411567215</v>
      </c>
      <c r="BB52">
        <f t="shared" si="54"/>
        <v>33.088359946066426</v>
      </c>
      <c r="BC52">
        <f t="shared" si="55"/>
        <v>381.96049556506654</v>
      </c>
      <c r="BD52">
        <f t="shared" si="56"/>
        <v>8.8508656215656092E-3</v>
      </c>
      <c r="BE52">
        <f>AVERAGE(E38:E52)</f>
        <v>10.386304888135074</v>
      </c>
      <c r="BF52">
        <f>AVERAGE(O38:O52)</f>
        <v>16.711121241251629</v>
      </c>
      <c r="BG52">
        <f>AVERAGE(P38:P52)</f>
        <v>19.609847386678059</v>
      </c>
      <c r="BH52" t="e">
        <f>AVERAGE(B38:B52)</f>
        <v>#DIV/0!</v>
      </c>
      <c r="BI52">
        <f t="shared" ref="BI52:DJ52" si="57">AVERAGE(C38:C52)</f>
        <v>2927.5333323155842</v>
      </c>
      <c r="BJ52">
        <f t="shared" si="57"/>
        <v>0</v>
      </c>
      <c r="BK52">
        <f t="shared" si="57"/>
        <v>10.386304888135074</v>
      </c>
      <c r="BL52">
        <f t="shared" si="57"/>
        <v>0.17762077256583986</v>
      </c>
      <c r="BM52">
        <f t="shared" si="57"/>
        <v>276.51972133633876</v>
      </c>
      <c r="BN52">
        <f t="shared" si="57"/>
        <v>3.7173056268499809</v>
      </c>
      <c r="BO52">
        <f t="shared" si="57"/>
        <v>1.5958686370164019</v>
      </c>
      <c r="BP52">
        <f t="shared" si="57"/>
        <v>19.609847386678059</v>
      </c>
      <c r="BQ52">
        <f t="shared" si="57"/>
        <v>6</v>
      </c>
      <c r="BR52">
        <f t="shared" si="57"/>
        <v>1.4200000166893005</v>
      </c>
      <c r="BS52">
        <f t="shared" si="57"/>
        <v>1</v>
      </c>
      <c r="BT52">
        <f t="shared" si="57"/>
        <v>2.8400000333786011</v>
      </c>
      <c r="BU52">
        <f t="shared" si="57"/>
        <v>16.711121241251629</v>
      </c>
      <c r="BV52">
        <f t="shared" si="57"/>
        <v>19.609847386678059</v>
      </c>
      <c r="BW52">
        <f t="shared" si="57"/>
        <v>15.064736874898275</v>
      </c>
      <c r="BX52">
        <f t="shared" si="57"/>
        <v>400.98326212565104</v>
      </c>
      <c r="BY52">
        <f t="shared" si="57"/>
        <v>386.79020792643229</v>
      </c>
      <c r="BZ52">
        <f t="shared" si="57"/>
        <v>5.0624196688334147</v>
      </c>
      <c r="CA52">
        <f t="shared" si="57"/>
        <v>9.4821660995483406</v>
      </c>
      <c r="CB52">
        <f t="shared" si="57"/>
        <v>19.424612681070965</v>
      </c>
      <c r="CC52">
        <f t="shared" si="57"/>
        <v>36.383272298177083</v>
      </c>
      <c r="CD52">
        <f t="shared" si="57"/>
        <v>499.8554748535156</v>
      </c>
      <c r="CE52">
        <f t="shared" si="57"/>
        <v>1499.8878173828125</v>
      </c>
      <c r="CF52">
        <f t="shared" si="57"/>
        <v>288.52162679036456</v>
      </c>
      <c r="CG52">
        <f t="shared" si="57"/>
        <v>73.258156840006507</v>
      </c>
      <c r="CH52">
        <f t="shared" si="57"/>
        <v>0.15127557516098022</v>
      </c>
      <c r="CI52">
        <f t="shared" si="57"/>
        <v>0.32475188374519348</v>
      </c>
      <c r="CJ52">
        <f t="shared" si="57"/>
        <v>0.95555555820465088</v>
      </c>
      <c r="CK52">
        <f t="shared" si="57"/>
        <v>-0.21956524252891541</v>
      </c>
      <c r="CL52">
        <f t="shared" si="57"/>
        <v>2.737391471862793</v>
      </c>
      <c r="CM52">
        <f t="shared" si="57"/>
        <v>1</v>
      </c>
      <c r="CN52">
        <f t="shared" si="57"/>
        <v>0</v>
      </c>
      <c r="CO52">
        <f t="shared" si="57"/>
        <v>0.15999999642372131</v>
      </c>
      <c r="CP52">
        <f t="shared" si="57"/>
        <v>111115</v>
      </c>
      <c r="CQ52">
        <f t="shared" si="57"/>
        <v>0.83309245808919252</v>
      </c>
      <c r="CR52">
        <f t="shared" si="57"/>
        <v>3.717305626849981E-3</v>
      </c>
      <c r="CS52">
        <f t="shared" si="57"/>
        <v>292.75984738667808</v>
      </c>
      <c r="CT52">
        <f t="shared" si="57"/>
        <v>289.86112124125168</v>
      </c>
      <c r="CU52">
        <f t="shared" si="57"/>
        <v>239.98204541723317</v>
      </c>
      <c r="CV52">
        <f t="shared" si="57"/>
        <v>0.53899913415243439</v>
      </c>
      <c r="CW52">
        <f t="shared" si="57"/>
        <v>2.290514648077457</v>
      </c>
      <c r="CX52">
        <f t="shared" si="57"/>
        <v>31.266342767723057</v>
      </c>
      <c r="CY52">
        <f t="shared" si="57"/>
        <v>21.784176668174716</v>
      </c>
      <c r="CZ52">
        <f t="shared" si="57"/>
        <v>18.160484313964844</v>
      </c>
      <c r="DA52">
        <f t="shared" si="57"/>
        <v>2.0922739869652154</v>
      </c>
      <c r="DB52">
        <f t="shared" si="57"/>
        <v>0.16716579547905838</v>
      </c>
      <c r="DC52">
        <f t="shared" si="57"/>
        <v>0.6946460110610555</v>
      </c>
      <c r="DD52">
        <f t="shared" si="57"/>
        <v>1.3976279759041603</v>
      </c>
      <c r="DE52">
        <f t="shared" si="57"/>
        <v>0.10537019113172415</v>
      </c>
      <c r="DF52">
        <f t="shared" si="57"/>
        <v>20.2573244986473</v>
      </c>
      <c r="DG52">
        <f t="shared" si="57"/>
        <v>0.71490900088643294</v>
      </c>
      <c r="DH52">
        <f t="shared" si="57"/>
        <v>33.064341554175606</v>
      </c>
      <c r="DI52">
        <f t="shared" si="57"/>
        <v>381.85305601298603</v>
      </c>
      <c r="DJ52">
        <f t="shared" si="57"/>
        <v>8.9933886427699863E-3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 t="s">
        <v>9</v>
      </c>
      <c r="B54" s="1" t="s">
        <v>98</v>
      </c>
    </row>
    <row r="55" spans="1:114" x14ac:dyDescent="0.25">
      <c r="A55" s="1">
        <v>31</v>
      </c>
      <c r="B55" s="1" t="s">
        <v>99</v>
      </c>
      <c r="C55" s="1">
        <v>3128.499999653548</v>
      </c>
      <c r="D55" s="1">
        <v>0</v>
      </c>
      <c r="E55">
        <f t="shared" ref="E55:E69" si="58">(R55-S55*(1000-T55)/(1000-U55))*AK55</f>
        <v>10.213465395010253</v>
      </c>
      <c r="F55">
        <f t="shared" ref="F55:F69" si="59">IF(AV55&lt;&gt;0,1/(1/AV55-1/N55),0)</f>
        <v>0.16668061607069234</v>
      </c>
      <c r="G55">
        <f t="shared" ref="G55:G69" si="60">((AY55-AL55/2)*S55-E55)/(AY55+AL55/2)</f>
        <v>270.91003957712229</v>
      </c>
      <c r="H55">
        <f t="shared" ref="H55:H69" si="61">AL55*1000</f>
        <v>3.8877350693894193</v>
      </c>
      <c r="I55">
        <f t="shared" ref="I55:I69" si="62">(AQ55-AW55)</f>
        <v>1.7647355856477751</v>
      </c>
      <c r="J55">
        <f t="shared" ref="J55:J69" si="63">(P55+AP55*D55)</f>
        <v>22.113245010375977</v>
      </c>
      <c r="K55" s="1">
        <v>6</v>
      </c>
      <c r="L55">
        <f t="shared" ref="L55:L69" si="64">(K55*AE55+AF55)</f>
        <v>1.4200000166893005</v>
      </c>
      <c r="M55" s="1">
        <v>1</v>
      </c>
      <c r="N55">
        <f t="shared" ref="N55:N69" si="65">L55*(M55+1)*(M55+1)/(M55*M55+1)</f>
        <v>2.8400000333786011</v>
      </c>
      <c r="O55" s="1">
        <v>20.663331985473633</v>
      </c>
      <c r="P55" s="1">
        <v>22.113245010375977</v>
      </c>
      <c r="Q55" s="1">
        <v>19.948324203491211</v>
      </c>
      <c r="R55" s="1">
        <v>400.83096313476562</v>
      </c>
      <c r="S55" s="1">
        <v>386.76669311523438</v>
      </c>
      <c r="T55" s="1">
        <v>7.7746858596801758</v>
      </c>
      <c r="U55" s="1">
        <v>12.383419990539551</v>
      </c>
      <c r="V55" s="1">
        <v>23.296304702758789</v>
      </c>
      <c r="W55" s="1">
        <v>37.106052398681641</v>
      </c>
      <c r="X55" s="1">
        <v>499.8671875</v>
      </c>
      <c r="Y55" s="1">
        <v>1498.951171875</v>
      </c>
      <c r="Z55" s="1">
        <v>287.22647094726562</v>
      </c>
      <c r="AA55" s="1">
        <v>73.255462646484375</v>
      </c>
      <c r="AB55" s="1">
        <v>-0.10076910257339478</v>
      </c>
      <c r="AC55" s="1">
        <v>0.31391432881355286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ref="AK55:AK69" si="66">X55*0.000001/(K55*0.0001)</f>
        <v>0.83311197916666657</v>
      </c>
      <c r="AL55">
        <f t="shared" ref="AL55:AL69" si="67">(U55-T55)/(1000-U55)*AK55</f>
        <v>3.8877350693894194E-3</v>
      </c>
      <c r="AM55">
        <f t="shared" ref="AM55:AM69" si="68">(P55+273.15)</f>
        <v>295.26324501037595</v>
      </c>
      <c r="AN55">
        <f t="shared" ref="AN55:AN69" si="69">(O55+273.15)</f>
        <v>293.81333198547361</v>
      </c>
      <c r="AO55">
        <f t="shared" ref="AO55:AO69" si="70">(Y55*AG55+Z55*AH55)*AI55</f>
        <v>239.83218213933287</v>
      </c>
      <c r="AP55">
        <f t="shared" ref="AP55:AP69" si="71">((AO55+0.00000010773*(AN55^4-AM55^4))-AL55*44100)/(L55*51.4+0.00000043092*AM55^3)</f>
        <v>0.62342906284525068</v>
      </c>
      <c r="AQ55">
        <f t="shared" ref="AQ55:AQ69" si="72">0.61365*EXP(17.502*J55/(240.97+J55))</f>
        <v>2.671888746200473</v>
      </c>
      <c r="AR55">
        <f t="shared" ref="AR55:AR69" si="73">AQ55*1000/AA55</f>
        <v>36.473576845653852</v>
      </c>
      <c r="AS55">
        <f t="shared" ref="AS55:AS69" si="74">(AR55-U55)</f>
        <v>24.090156855114301</v>
      </c>
      <c r="AT55">
        <f t="shared" ref="AT55:AT69" si="75">IF(D55,P55,(O55+P55)/2)</f>
        <v>21.388288497924805</v>
      </c>
      <c r="AU55">
        <f t="shared" ref="AU55:AU69" si="76">0.61365*EXP(17.502*AT55/(240.97+AT55))</f>
        <v>2.5561151475096544</v>
      </c>
      <c r="AV55">
        <f t="shared" ref="AV55:AV69" si="77">IF(AS55&lt;&gt;0,(1000-(AR55+U55)/2)/AS55*AL55,0)</f>
        <v>0.1574403837304888</v>
      </c>
      <c r="AW55">
        <f t="shared" ref="AW55:AW69" si="78">U55*AA55/1000</f>
        <v>0.9071531605526979</v>
      </c>
      <c r="AX55">
        <f t="shared" ref="AX55:AX69" si="79">(AU55-AW55)</f>
        <v>1.6489619869569565</v>
      </c>
      <c r="AY55">
        <f t="shared" ref="AY55:AY69" si="80">1/(1.6/F55+1.37/N55)</f>
        <v>9.9190693784665968E-2</v>
      </c>
      <c r="AZ55">
        <f t="shared" ref="AZ55:AZ69" si="81">G55*AA55*0.001</f>
        <v>19.845640284799487</v>
      </c>
      <c r="BA55">
        <f t="shared" ref="BA55:BA69" si="82">G55/S55</f>
        <v>0.70044821438749527</v>
      </c>
      <c r="BB55">
        <f t="shared" ref="BB55:BB69" si="83">(1-AL55*AA55/AQ55/F55)*100</f>
        <v>36.051080645890657</v>
      </c>
      <c r="BC55">
        <f t="shared" ref="BC55:BC69" si="84">(S55-E55/(N55/1.35))</f>
        <v>381.91170081903334</v>
      </c>
      <c r="BD55">
        <f t="shared" ref="BD55:BD69" si="85">E55*BB55/100/BC55</f>
        <v>9.6411412334287353E-3</v>
      </c>
    </row>
    <row r="56" spans="1:114" x14ac:dyDescent="0.25">
      <c r="A56" s="1">
        <v>32</v>
      </c>
      <c r="B56" s="1" t="s">
        <v>100</v>
      </c>
      <c r="C56" s="1">
        <v>3128.499999653548</v>
      </c>
      <c r="D56" s="1">
        <v>0</v>
      </c>
      <c r="E56">
        <f t="shared" si="58"/>
        <v>10.213465395010253</v>
      </c>
      <c r="F56">
        <f t="shared" si="59"/>
        <v>0.16668061607069234</v>
      </c>
      <c r="G56">
        <f t="shared" si="60"/>
        <v>270.91003957712229</v>
      </c>
      <c r="H56">
        <f t="shared" si="61"/>
        <v>3.8877350693894193</v>
      </c>
      <c r="I56">
        <f t="shared" si="62"/>
        <v>1.7647355856477751</v>
      </c>
      <c r="J56">
        <f t="shared" si="63"/>
        <v>22.113245010375977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20.663331985473633</v>
      </c>
      <c r="P56" s="1">
        <v>22.113245010375977</v>
      </c>
      <c r="Q56" s="1">
        <v>19.948324203491211</v>
      </c>
      <c r="R56" s="1">
        <v>400.83096313476562</v>
      </c>
      <c r="S56" s="1">
        <v>386.76669311523438</v>
      </c>
      <c r="T56" s="1">
        <v>7.7746858596801758</v>
      </c>
      <c r="U56" s="1">
        <v>12.383419990539551</v>
      </c>
      <c r="V56" s="1">
        <v>23.296304702758789</v>
      </c>
      <c r="W56" s="1">
        <v>37.106052398681641</v>
      </c>
      <c r="X56" s="1">
        <v>499.8671875</v>
      </c>
      <c r="Y56" s="1">
        <v>1498.951171875</v>
      </c>
      <c r="Z56" s="1">
        <v>287.22647094726562</v>
      </c>
      <c r="AA56" s="1">
        <v>73.255462646484375</v>
      </c>
      <c r="AB56" s="1">
        <v>-0.10076910257339478</v>
      </c>
      <c r="AC56" s="1">
        <v>0.31391432881355286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0.83311197916666657</v>
      </c>
      <c r="AL56">
        <f t="shared" si="67"/>
        <v>3.8877350693894194E-3</v>
      </c>
      <c r="AM56">
        <f t="shared" si="68"/>
        <v>295.26324501037595</v>
      </c>
      <c r="AN56">
        <f t="shared" si="69"/>
        <v>293.81333198547361</v>
      </c>
      <c r="AO56">
        <f t="shared" si="70"/>
        <v>239.83218213933287</v>
      </c>
      <c r="AP56">
        <f t="shared" si="71"/>
        <v>0.62342906284525068</v>
      </c>
      <c r="AQ56">
        <f t="shared" si="72"/>
        <v>2.671888746200473</v>
      </c>
      <c r="AR56">
        <f t="shared" si="73"/>
        <v>36.473576845653852</v>
      </c>
      <c r="AS56">
        <f t="shared" si="74"/>
        <v>24.090156855114301</v>
      </c>
      <c r="AT56">
        <f t="shared" si="75"/>
        <v>21.388288497924805</v>
      </c>
      <c r="AU56">
        <f t="shared" si="76"/>
        <v>2.5561151475096544</v>
      </c>
      <c r="AV56">
        <f t="shared" si="77"/>
        <v>0.1574403837304888</v>
      </c>
      <c r="AW56">
        <f t="shared" si="78"/>
        <v>0.9071531605526979</v>
      </c>
      <c r="AX56">
        <f t="shared" si="79"/>
        <v>1.6489619869569565</v>
      </c>
      <c r="AY56">
        <f t="shared" si="80"/>
        <v>9.9190693784665968E-2</v>
      </c>
      <c r="AZ56">
        <f t="shared" si="81"/>
        <v>19.845640284799487</v>
      </c>
      <c r="BA56">
        <f t="shared" si="82"/>
        <v>0.70044821438749527</v>
      </c>
      <c r="BB56">
        <f t="shared" si="83"/>
        <v>36.051080645890657</v>
      </c>
      <c r="BC56">
        <f t="shared" si="84"/>
        <v>381.91170081903334</v>
      </c>
      <c r="BD56">
        <f t="shared" si="85"/>
        <v>9.6411412334287353E-3</v>
      </c>
    </row>
    <row r="57" spans="1:114" x14ac:dyDescent="0.25">
      <c r="A57" s="1">
        <v>33</v>
      </c>
      <c r="B57" s="1" t="s">
        <v>100</v>
      </c>
      <c r="C57" s="1">
        <v>3128.9999996423721</v>
      </c>
      <c r="D57" s="1">
        <v>0</v>
      </c>
      <c r="E57">
        <f t="shared" si="58"/>
        <v>10.133147467104568</v>
      </c>
      <c r="F57">
        <f t="shared" si="59"/>
        <v>0.16662460580253041</v>
      </c>
      <c r="G57">
        <f t="shared" si="60"/>
        <v>271.64702229470771</v>
      </c>
      <c r="H57">
        <f t="shared" si="61"/>
        <v>3.8879417641167247</v>
      </c>
      <c r="I57">
        <f t="shared" si="62"/>
        <v>1.7653861225397849</v>
      </c>
      <c r="J57">
        <f t="shared" si="63"/>
        <v>22.117319107055664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20.664417266845703</v>
      </c>
      <c r="P57" s="1">
        <v>22.117319107055664</v>
      </c>
      <c r="Q57" s="1">
        <v>19.947685241699219</v>
      </c>
      <c r="R57" s="1">
        <v>400.71334838867187</v>
      </c>
      <c r="S57" s="1">
        <v>386.7454833984375</v>
      </c>
      <c r="T57" s="1">
        <v>7.7745828628540039</v>
      </c>
      <c r="U57" s="1">
        <v>12.383563041687012</v>
      </c>
      <c r="V57" s="1">
        <v>23.294498443603516</v>
      </c>
      <c r="W57" s="1">
        <v>37.104095458984375</v>
      </c>
      <c r="X57" s="1">
        <v>499.86700439453125</v>
      </c>
      <c r="Y57" s="1">
        <v>1499.0771484375</v>
      </c>
      <c r="Z57" s="1">
        <v>287.15914916992187</v>
      </c>
      <c r="AA57" s="1">
        <v>73.255653381347656</v>
      </c>
      <c r="AB57" s="1">
        <v>-0.10076910257339478</v>
      </c>
      <c r="AC57" s="1">
        <v>0.31391432881355286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0.83311167399088537</v>
      </c>
      <c r="AL57">
        <f t="shared" si="67"/>
        <v>3.8879417641167245E-3</v>
      </c>
      <c r="AM57">
        <f t="shared" si="68"/>
        <v>295.26731910705564</v>
      </c>
      <c r="AN57">
        <f t="shared" si="69"/>
        <v>293.81441726684568</v>
      </c>
      <c r="AO57">
        <f t="shared" si="70"/>
        <v>239.85233838888234</v>
      </c>
      <c r="AP57">
        <f t="shared" si="71"/>
        <v>0.62316056321205771</v>
      </c>
      <c r="AQ57">
        <f t="shared" si="72"/>
        <v>2.6725521243476758</v>
      </c>
      <c r="AR57">
        <f t="shared" si="73"/>
        <v>36.482537537890018</v>
      </c>
      <c r="AS57">
        <f t="shared" si="74"/>
        <v>24.098974496203006</v>
      </c>
      <c r="AT57">
        <f t="shared" si="75"/>
        <v>21.390868186950684</v>
      </c>
      <c r="AU57">
        <f t="shared" si="76"/>
        <v>2.5565192010363145</v>
      </c>
      <c r="AV57">
        <f t="shared" si="77"/>
        <v>0.15739041045368557</v>
      </c>
      <c r="AW57">
        <f t="shared" si="78"/>
        <v>0.90716600180789098</v>
      </c>
      <c r="AX57">
        <f t="shared" si="79"/>
        <v>1.6493531992284236</v>
      </c>
      <c r="AY57">
        <f t="shared" si="80"/>
        <v>9.9158956754875696E-2</v>
      </c>
      <c r="AZ57">
        <f t="shared" si="81"/>
        <v>19.89968010729633</v>
      </c>
      <c r="BA57">
        <f t="shared" si="82"/>
        <v>0.7023922294002547</v>
      </c>
      <c r="BB57">
        <f t="shared" si="83"/>
        <v>36.041896391147219</v>
      </c>
      <c r="BC57">
        <f t="shared" si="84"/>
        <v>381.92867039850347</v>
      </c>
      <c r="BD57">
        <f t="shared" si="85"/>
        <v>9.5624622981178992E-3</v>
      </c>
    </row>
    <row r="58" spans="1:114" x14ac:dyDescent="0.25">
      <c r="A58" s="1">
        <v>34</v>
      </c>
      <c r="B58" s="1" t="s">
        <v>101</v>
      </c>
      <c r="C58" s="1">
        <v>3129.4999996311963</v>
      </c>
      <c r="D58" s="1">
        <v>0</v>
      </c>
      <c r="E58">
        <f t="shared" si="58"/>
        <v>10.09800990186729</v>
      </c>
      <c r="F58">
        <f t="shared" si="59"/>
        <v>0.16651942473845163</v>
      </c>
      <c r="G58">
        <f t="shared" si="60"/>
        <v>271.91106322555743</v>
      </c>
      <c r="H58">
        <f t="shared" si="61"/>
        <v>3.8868159222736995</v>
      </c>
      <c r="I58">
        <f t="shared" si="62"/>
        <v>1.7659249864498952</v>
      </c>
      <c r="J58">
        <f t="shared" si="63"/>
        <v>22.120027542114258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20.665565490722656</v>
      </c>
      <c r="P58" s="1">
        <v>22.120027542114258</v>
      </c>
      <c r="Q58" s="1">
        <v>19.948062896728516</v>
      </c>
      <c r="R58" s="1">
        <v>400.65036010742187</v>
      </c>
      <c r="S58" s="1">
        <v>386.7252197265625</v>
      </c>
      <c r="T58" s="1">
        <v>7.7745447158813477</v>
      </c>
      <c r="U58" s="1">
        <v>12.382219314575195</v>
      </c>
      <c r="V58" s="1">
        <v>23.292753219604492</v>
      </c>
      <c r="W58" s="1">
        <v>37.09747314453125</v>
      </c>
      <c r="X58" s="1">
        <v>499.86453247070312</v>
      </c>
      <c r="Y58" s="1">
        <v>1499.0885009765625</v>
      </c>
      <c r="Z58" s="1">
        <v>287.07305908203125</v>
      </c>
      <c r="AA58" s="1">
        <v>73.255706787109375</v>
      </c>
      <c r="AB58" s="1">
        <v>-0.10076910257339478</v>
      </c>
      <c r="AC58" s="1">
        <v>0.31391432881355286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0.83310755411783843</v>
      </c>
      <c r="AL58">
        <f t="shared" si="67"/>
        <v>3.8868159222736997E-3</v>
      </c>
      <c r="AM58">
        <f t="shared" si="68"/>
        <v>295.27002754211424</v>
      </c>
      <c r="AN58">
        <f t="shared" si="69"/>
        <v>293.81556549072263</v>
      </c>
      <c r="AO58">
        <f t="shared" si="70"/>
        <v>239.85415479509174</v>
      </c>
      <c r="AP58">
        <f t="shared" si="71"/>
        <v>0.62356233212108048</v>
      </c>
      <c r="AQ58">
        <f t="shared" si="72"/>
        <v>2.6729932139320982</v>
      </c>
      <c r="AR58">
        <f t="shared" si="73"/>
        <v>36.488532172656043</v>
      </c>
      <c r="AS58">
        <f t="shared" si="74"/>
        <v>24.106312858080848</v>
      </c>
      <c r="AT58">
        <f t="shared" si="75"/>
        <v>21.392796516418457</v>
      </c>
      <c r="AU58">
        <f t="shared" si="76"/>
        <v>2.5568212694391548</v>
      </c>
      <c r="AV58">
        <f t="shared" si="77"/>
        <v>0.15729656115765478</v>
      </c>
      <c r="AW58">
        <f t="shared" si="78"/>
        <v>0.90706822748220295</v>
      </c>
      <c r="AX58">
        <f t="shared" si="79"/>
        <v>1.6497530419569517</v>
      </c>
      <c r="AY58">
        <f t="shared" si="80"/>
        <v>9.9099355379146256E-2</v>
      </c>
      <c r="AZ58">
        <f t="shared" si="81"/>
        <v>19.919037119822594</v>
      </c>
      <c r="BA58">
        <f t="shared" si="82"/>
        <v>0.70311179451346506</v>
      </c>
      <c r="BB58">
        <f t="shared" si="83"/>
        <v>36.030540985605498</v>
      </c>
      <c r="BC58">
        <f t="shared" si="84"/>
        <v>381.92510944230196</v>
      </c>
      <c r="BD58">
        <f t="shared" si="85"/>
        <v>9.5263901389873104E-3</v>
      </c>
    </row>
    <row r="59" spans="1:114" x14ac:dyDescent="0.25">
      <c r="A59" s="1">
        <v>35</v>
      </c>
      <c r="B59" s="1" t="s">
        <v>101</v>
      </c>
      <c r="C59" s="1">
        <v>3129.9999996200204</v>
      </c>
      <c r="D59" s="1">
        <v>0</v>
      </c>
      <c r="E59">
        <f t="shared" si="58"/>
        <v>10.039722454746258</v>
      </c>
      <c r="F59">
        <f t="shared" si="59"/>
        <v>0.16652680882439982</v>
      </c>
      <c r="G59">
        <f t="shared" si="60"/>
        <v>272.49781780666774</v>
      </c>
      <c r="H59">
        <f t="shared" si="61"/>
        <v>3.8868787888218175</v>
      </c>
      <c r="I59">
        <f t="shared" si="62"/>
        <v>1.7658879294685006</v>
      </c>
      <c r="J59">
        <f t="shared" si="63"/>
        <v>22.120040893554688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20.667270660400391</v>
      </c>
      <c r="P59" s="1">
        <v>22.120040893554688</v>
      </c>
      <c r="Q59" s="1">
        <v>19.947982788085937</v>
      </c>
      <c r="R59" s="1">
        <v>400.58541870117187</v>
      </c>
      <c r="S59" s="1">
        <v>386.73080444335937</v>
      </c>
      <c r="T59" s="1">
        <v>7.7751526832580566</v>
      </c>
      <c r="U59" s="1">
        <v>12.382694244384766</v>
      </c>
      <c r="V59" s="1">
        <v>23.292242050170898</v>
      </c>
      <c r="W59" s="1">
        <v>37.095184326171875</v>
      </c>
      <c r="X59" s="1">
        <v>499.88681030273437</v>
      </c>
      <c r="Y59" s="1">
        <v>1499.08642578125</v>
      </c>
      <c r="Z59" s="1">
        <v>287.04776000976562</v>
      </c>
      <c r="AA59" s="1">
        <v>73.256065368652344</v>
      </c>
      <c r="AB59" s="1">
        <v>-0.10076910257339478</v>
      </c>
      <c r="AC59" s="1">
        <v>0.31391432881355286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0.83314468383789053</v>
      </c>
      <c r="AL59">
        <f t="shared" si="67"/>
        <v>3.8868787888218176E-3</v>
      </c>
      <c r="AM59">
        <f t="shared" si="68"/>
        <v>295.27004089355466</v>
      </c>
      <c r="AN59">
        <f t="shared" si="69"/>
        <v>293.81727066040037</v>
      </c>
      <c r="AO59">
        <f t="shared" si="70"/>
        <v>239.85382276384917</v>
      </c>
      <c r="AP59">
        <f t="shared" si="71"/>
        <v>0.62374530073313283</v>
      </c>
      <c r="AQ59">
        <f t="shared" si="72"/>
        <v>2.672995388475186</v>
      </c>
      <c r="AR59">
        <f t="shared" si="73"/>
        <v>36.488383248863535</v>
      </c>
      <c r="AS59">
        <f t="shared" si="74"/>
        <v>24.105689004478769</v>
      </c>
      <c r="AT59">
        <f t="shared" si="75"/>
        <v>21.393655776977539</v>
      </c>
      <c r="AU59">
        <f t="shared" si="76"/>
        <v>2.5569558807062398</v>
      </c>
      <c r="AV59">
        <f t="shared" si="77"/>
        <v>0.15730314992737215</v>
      </c>
      <c r="AW59">
        <f t="shared" si="78"/>
        <v>0.90710745900668555</v>
      </c>
      <c r="AX59">
        <f t="shared" si="79"/>
        <v>1.6498484216995544</v>
      </c>
      <c r="AY59">
        <f t="shared" si="80"/>
        <v>9.9103539725835396E-2</v>
      </c>
      <c r="AZ59">
        <f t="shared" si="81"/>
        <v>19.962117954060371</v>
      </c>
      <c r="BA59">
        <f t="shared" si="82"/>
        <v>0.70461885806817803</v>
      </c>
      <c r="BB59">
        <f t="shared" si="83"/>
        <v>36.032081808286584</v>
      </c>
      <c r="BC59">
        <f t="shared" si="84"/>
        <v>381.95840121990472</v>
      </c>
      <c r="BD59">
        <f t="shared" si="85"/>
        <v>9.4709816479108585E-3</v>
      </c>
    </row>
    <row r="60" spans="1:114" x14ac:dyDescent="0.25">
      <c r="A60" s="1">
        <v>36</v>
      </c>
      <c r="B60" s="1" t="s">
        <v>102</v>
      </c>
      <c r="C60" s="1">
        <v>3130.4999996088445</v>
      </c>
      <c r="D60" s="1">
        <v>0</v>
      </c>
      <c r="E60">
        <f t="shared" si="58"/>
        <v>10.041246828267372</v>
      </c>
      <c r="F60">
        <f t="shared" si="59"/>
        <v>0.1666329809011598</v>
      </c>
      <c r="G60">
        <f t="shared" si="60"/>
        <v>272.54708298289955</v>
      </c>
      <c r="H60">
        <f t="shared" si="61"/>
        <v>3.8890815638071259</v>
      </c>
      <c r="I60">
        <f t="shared" si="62"/>
        <v>1.7658264017497745</v>
      </c>
      <c r="J60">
        <f t="shared" si="63"/>
        <v>22.120410919189453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20.668964385986328</v>
      </c>
      <c r="P60" s="1">
        <v>22.120410919189453</v>
      </c>
      <c r="Q60" s="1">
        <v>19.947982788085937</v>
      </c>
      <c r="R60" s="1">
        <v>400.59234619140625</v>
      </c>
      <c r="S60" s="1">
        <v>386.7344970703125</v>
      </c>
      <c r="T60" s="1">
        <v>7.7740669250488281</v>
      </c>
      <c r="U60" s="1">
        <v>12.384333610534668</v>
      </c>
      <c r="V60" s="1">
        <v>23.286602020263672</v>
      </c>
      <c r="W60" s="1">
        <v>37.096294403076172</v>
      </c>
      <c r="X60" s="1">
        <v>499.87362670898437</v>
      </c>
      <c r="Y60" s="1">
        <v>1499.09521484375</v>
      </c>
      <c r="Z60" s="1">
        <v>287.10714721679687</v>
      </c>
      <c r="AA60" s="1">
        <v>73.256202697753906</v>
      </c>
      <c r="AB60" s="1">
        <v>-0.10076910257339478</v>
      </c>
      <c r="AC60" s="1">
        <v>0.31391432881355286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0.8331227111816405</v>
      </c>
      <c r="AL60">
        <f t="shared" si="67"/>
        <v>3.8890815638071259E-3</v>
      </c>
      <c r="AM60">
        <f t="shared" si="68"/>
        <v>295.27041091918943</v>
      </c>
      <c r="AN60">
        <f t="shared" si="69"/>
        <v>293.81896438598631</v>
      </c>
      <c r="AO60">
        <f t="shared" si="70"/>
        <v>239.85522901381773</v>
      </c>
      <c r="AP60">
        <f t="shared" si="71"/>
        <v>0.62277773645776735</v>
      </c>
      <c r="AQ60">
        <f t="shared" si="72"/>
        <v>2.6730556549997084</v>
      </c>
      <c r="AR60">
        <f t="shared" si="73"/>
        <v>36.489137527758679</v>
      </c>
      <c r="AS60">
        <f t="shared" si="74"/>
        <v>24.104803917224011</v>
      </c>
      <c r="AT60">
        <f t="shared" si="75"/>
        <v>21.394687652587891</v>
      </c>
      <c r="AU60">
        <f t="shared" si="76"/>
        <v>2.5571175419486676</v>
      </c>
      <c r="AV60">
        <f t="shared" si="77"/>
        <v>0.1573978829719708</v>
      </c>
      <c r="AW60">
        <f t="shared" si="78"/>
        <v>0.90722925324993409</v>
      </c>
      <c r="AX60">
        <f t="shared" si="79"/>
        <v>1.6498882886987336</v>
      </c>
      <c r="AY60">
        <f t="shared" si="80"/>
        <v>9.9163702391670522E-2</v>
      </c>
      <c r="AZ60">
        <f t="shared" si="81"/>
        <v>19.965764355676846</v>
      </c>
      <c r="BA60">
        <f t="shared" si="82"/>
        <v>0.70473951780243582</v>
      </c>
      <c r="BB60">
        <f t="shared" si="83"/>
        <v>36.037933044246486</v>
      </c>
      <c r="BC60">
        <f t="shared" si="84"/>
        <v>381.96136923269256</v>
      </c>
      <c r="BD60">
        <f t="shared" si="85"/>
        <v>9.4738842727679542E-3</v>
      </c>
    </row>
    <row r="61" spans="1:114" x14ac:dyDescent="0.25">
      <c r="A61" s="1">
        <v>37</v>
      </c>
      <c r="B61" s="1" t="s">
        <v>102</v>
      </c>
      <c r="C61" s="1">
        <v>3130.9999995976686</v>
      </c>
      <c r="D61" s="1">
        <v>0</v>
      </c>
      <c r="E61">
        <f t="shared" si="58"/>
        <v>10.069142977153838</v>
      </c>
      <c r="F61">
        <f t="shared" si="59"/>
        <v>0.16664271771484826</v>
      </c>
      <c r="G61">
        <f t="shared" si="60"/>
        <v>272.2650868060154</v>
      </c>
      <c r="H61">
        <f t="shared" si="61"/>
        <v>3.8895449851667672</v>
      </c>
      <c r="I61">
        <f t="shared" si="62"/>
        <v>1.7659319663484752</v>
      </c>
      <c r="J61">
        <f t="shared" si="63"/>
        <v>22.121023178100586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20.669879913330078</v>
      </c>
      <c r="P61" s="1">
        <v>22.121023178100586</v>
      </c>
      <c r="Q61" s="1">
        <v>19.948060989379883</v>
      </c>
      <c r="R61" s="1">
        <v>400.61492919921875</v>
      </c>
      <c r="S61" s="1">
        <v>386.72323608398437</v>
      </c>
      <c r="T61" s="1">
        <v>7.7734146118164062</v>
      </c>
      <c r="U61" s="1">
        <v>12.384296417236328</v>
      </c>
      <c r="V61" s="1">
        <v>23.283254623413086</v>
      </c>
      <c r="W61" s="1">
        <v>37.093959808349609</v>
      </c>
      <c r="X61" s="1">
        <v>499.86651611328125</v>
      </c>
      <c r="Y61" s="1">
        <v>1499.129150390625</v>
      </c>
      <c r="Z61" s="1">
        <v>287.05361938476562</v>
      </c>
      <c r="AA61" s="1">
        <v>73.255950927734375</v>
      </c>
      <c r="AB61" s="1">
        <v>-0.10076910257339478</v>
      </c>
      <c r="AC61" s="1">
        <v>0.31391432881355286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0.83311086018880187</v>
      </c>
      <c r="AL61">
        <f t="shared" si="67"/>
        <v>3.8895449851667672E-3</v>
      </c>
      <c r="AM61">
        <f t="shared" si="68"/>
        <v>295.27102317810056</v>
      </c>
      <c r="AN61">
        <f t="shared" si="69"/>
        <v>293.81987991333006</v>
      </c>
      <c r="AO61">
        <f t="shared" si="70"/>
        <v>239.86065870119637</v>
      </c>
      <c r="AP61">
        <f t="shared" si="71"/>
        <v>0.62263698015046864</v>
      </c>
      <c r="AQ61">
        <f t="shared" si="72"/>
        <v>2.6731553769640564</v>
      </c>
      <c r="AR61">
        <f t="shared" si="73"/>
        <v>36.490624217015139</v>
      </c>
      <c r="AS61">
        <f t="shared" si="74"/>
        <v>24.106327799778811</v>
      </c>
      <c r="AT61">
        <f t="shared" si="75"/>
        <v>21.395451545715332</v>
      </c>
      <c r="AU61">
        <f t="shared" si="76"/>
        <v>2.5572372248438744</v>
      </c>
      <c r="AV61">
        <f t="shared" si="77"/>
        <v>0.15740657040160616</v>
      </c>
      <c r="AW61">
        <f t="shared" si="78"/>
        <v>0.90722341061558109</v>
      </c>
      <c r="AX61">
        <f t="shared" si="79"/>
        <v>1.6500138142282932</v>
      </c>
      <c r="AY61">
        <f t="shared" si="80"/>
        <v>9.9169219597269612E-2</v>
      </c>
      <c r="AZ61">
        <f t="shared" si="81"/>
        <v>19.945037838396807</v>
      </c>
      <c r="BA61">
        <f t="shared" si="82"/>
        <v>0.70403084532238402</v>
      </c>
      <c r="BB61">
        <f t="shared" si="83"/>
        <v>36.036655133546212</v>
      </c>
      <c r="BC61">
        <f t="shared" si="84"/>
        <v>381.93684775321157</v>
      </c>
      <c r="BD61">
        <f t="shared" si="85"/>
        <v>9.5004772410050998E-3</v>
      </c>
    </row>
    <row r="62" spans="1:114" x14ac:dyDescent="0.25">
      <c r="A62" s="1">
        <v>38</v>
      </c>
      <c r="B62" s="1" t="s">
        <v>103</v>
      </c>
      <c r="C62" s="1">
        <v>3131.4999995864928</v>
      </c>
      <c r="D62" s="1">
        <v>0</v>
      </c>
      <c r="E62">
        <f t="shared" si="58"/>
        <v>10.137168590170884</v>
      </c>
      <c r="F62">
        <f t="shared" si="59"/>
        <v>0.16661094332907422</v>
      </c>
      <c r="G62">
        <f t="shared" si="60"/>
        <v>271.56211234823581</v>
      </c>
      <c r="H62">
        <f t="shared" si="61"/>
        <v>3.8893905601885965</v>
      </c>
      <c r="I62">
        <f t="shared" si="62"/>
        <v>1.7661841387349431</v>
      </c>
      <c r="J62">
        <f t="shared" si="63"/>
        <v>22.122678756713867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20.671585083007812</v>
      </c>
      <c r="P62" s="1">
        <v>22.122678756713867</v>
      </c>
      <c r="Q62" s="1">
        <v>19.948047637939453</v>
      </c>
      <c r="R62" s="1">
        <v>400.68472290039062</v>
      </c>
      <c r="S62" s="1">
        <v>386.71261596679687</v>
      </c>
      <c r="T62" s="1">
        <v>7.7741532325744629</v>
      </c>
      <c r="U62" s="1">
        <v>12.384482383728027</v>
      </c>
      <c r="V62" s="1">
        <v>23.283119201660156</v>
      </c>
      <c r="W62" s="1">
        <v>37.090774536132813</v>
      </c>
      <c r="X62" s="1">
        <v>499.906494140625</v>
      </c>
      <c r="Y62" s="1">
        <v>1499.13232421875</v>
      </c>
      <c r="Z62" s="1">
        <v>287.01199340820312</v>
      </c>
      <c r="AA62" s="1">
        <v>73.256263732910156</v>
      </c>
      <c r="AB62" s="1">
        <v>-0.10076910257339478</v>
      </c>
      <c r="AC62" s="1">
        <v>0.31391432881355286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0.83317749023437482</v>
      </c>
      <c r="AL62">
        <f t="shared" si="67"/>
        <v>3.8893905601885964E-3</v>
      </c>
      <c r="AM62">
        <f t="shared" si="68"/>
        <v>295.27267875671384</v>
      </c>
      <c r="AN62">
        <f t="shared" si="69"/>
        <v>293.82158508300779</v>
      </c>
      <c r="AO62">
        <f t="shared" si="70"/>
        <v>239.86116651368502</v>
      </c>
      <c r="AP62">
        <f t="shared" si="71"/>
        <v>0.62272587466959728</v>
      </c>
      <c r="AQ62">
        <f t="shared" si="72"/>
        <v>2.6734250464329032</v>
      </c>
      <c r="AR62">
        <f t="shared" si="73"/>
        <v>36.494149581257929</v>
      </c>
      <c r="AS62">
        <f t="shared" si="74"/>
        <v>24.109667197529902</v>
      </c>
      <c r="AT62">
        <f t="shared" si="75"/>
        <v>21.39713191986084</v>
      </c>
      <c r="AU62">
        <f t="shared" si="76"/>
        <v>2.5575005145912342</v>
      </c>
      <c r="AV62">
        <f t="shared" si="77"/>
        <v>0.15737822028906154</v>
      </c>
      <c r="AW62">
        <f t="shared" si="78"/>
        <v>0.90724090769796017</v>
      </c>
      <c r="AX62">
        <f t="shared" si="79"/>
        <v>1.650259606893274</v>
      </c>
      <c r="AY62">
        <f t="shared" si="80"/>
        <v>9.9151215049398556E-2</v>
      </c>
      <c r="AZ62">
        <f t="shared" si="81"/>
        <v>19.893625722048544</v>
      </c>
      <c r="BA62">
        <f t="shared" si="82"/>
        <v>0.70223235843837095</v>
      </c>
      <c r="BB62">
        <f t="shared" si="83"/>
        <v>36.033176517035983</v>
      </c>
      <c r="BC62">
        <f t="shared" si="84"/>
        <v>381.8938915175404</v>
      </c>
      <c r="BD62">
        <f t="shared" si="85"/>
        <v>9.5648135072567194E-3</v>
      </c>
    </row>
    <row r="63" spans="1:114" x14ac:dyDescent="0.25">
      <c r="A63" s="1">
        <v>39</v>
      </c>
      <c r="B63" s="1" t="s">
        <v>103</v>
      </c>
      <c r="C63" s="1">
        <v>3131.9999995753169</v>
      </c>
      <c r="D63" s="1">
        <v>0</v>
      </c>
      <c r="E63">
        <f t="shared" si="58"/>
        <v>10.224534526899651</v>
      </c>
      <c r="F63">
        <f t="shared" si="59"/>
        <v>0.16676334022642497</v>
      </c>
      <c r="G63">
        <f t="shared" si="60"/>
        <v>270.76797070281071</v>
      </c>
      <c r="H63">
        <f t="shared" si="61"/>
        <v>3.8918199115837391</v>
      </c>
      <c r="I63">
        <f t="shared" si="62"/>
        <v>1.765760255722101</v>
      </c>
      <c r="J63">
        <f t="shared" si="63"/>
        <v>22.120864868164063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20.672258377075195</v>
      </c>
      <c r="P63" s="1">
        <v>22.120864868164063</v>
      </c>
      <c r="Q63" s="1">
        <v>19.947019577026367</v>
      </c>
      <c r="R63" s="1">
        <v>400.76864624023437</v>
      </c>
      <c r="S63" s="1">
        <v>386.69070434570312</v>
      </c>
      <c r="T63" s="1">
        <v>7.7730755805969238</v>
      </c>
      <c r="U63" s="1">
        <v>12.386260032653809</v>
      </c>
      <c r="V63" s="1">
        <v>23.27888298034668</v>
      </c>
      <c r="W63" s="1">
        <v>37.094493865966797</v>
      </c>
      <c r="X63" s="1">
        <v>499.90823364257812</v>
      </c>
      <c r="Y63" s="1">
        <v>1499.208984375</v>
      </c>
      <c r="Z63" s="1">
        <v>286.91226196289062</v>
      </c>
      <c r="AA63" s="1">
        <v>73.256118774414062</v>
      </c>
      <c r="AB63" s="1">
        <v>-0.10076910257339478</v>
      </c>
      <c r="AC63" s="1">
        <v>0.31391432881355286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0.83318038940429684</v>
      </c>
      <c r="AL63">
        <f t="shared" si="67"/>
        <v>3.891819911583739E-3</v>
      </c>
      <c r="AM63">
        <f t="shared" si="68"/>
        <v>295.27086486816404</v>
      </c>
      <c r="AN63">
        <f t="shared" si="69"/>
        <v>293.82225837707517</v>
      </c>
      <c r="AO63">
        <f t="shared" si="70"/>
        <v>239.87343213841086</v>
      </c>
      <c r="AP63">
        <f t="shared" si="71"/>
        <v>0.62192593673070107</v>
      </c>
      <c r="AQ63">
        <f t="shared" si="72"/>
        <v>2.6731295918449662</v>
      </c>
      <c r="AR63">
        <f t="shared" si="73"/>
        <v>36.490188622695669</v>
      </c>
      <c r="AS63">
        <f t="shared" si="74"/>
        <v>24.103928590041861</v>
      </c>
      <c r="AT63">
        <f t="shared" si="75"/>
        <v>21.396561622619629</v>
      </c>
      <c r="AU63">
        <f t="shared" si="76"/>
        <v>2.5574111547972751</v>
      </c>
      <c r="AV63">
        <f t="shared" si="77"/>
        <v>0.15751418816889842</v>
      </c>
      <c r="AW63">
        <f t="shared" si="78"/>
        <v>0.90736933612286519</v>
      </c>
      <c r="AX63">
        <f t="shared" si="79"/>
        <v>1.6500418186744099</v>
      </c>
      <c r="AY63">
        <f t="shared" si="80"/>
        <v>9.9237565805140288E-2</v>
      </c>
      <c r="AZ63">
        <f t="shared" si="81"/>
        <v>19.835410622112171</v>
      </c>
      <c r="BA63">
        <f t="shared" si="82"/>
        <v>0.70021846312794478</v>
      </c>
      <c r="BB63">
        <f t="shared" si="83"/>
        <v>36.044773394922522</v>
      </c>
      <c r="BC63">
        <f t="shared" si="84"/>
        <v>381.83045031433483</v>
      </c>
      <c r="BD63">
        <f t="shared" si="85"/>
        <v>9.6519549393523935E-3</v>
      </c>
    </row>
    <row r="64" spans="1:114" x14ac:dyDescent="0.25">
      <c r="A64" s="1">
        <v>40</v>
      </c>
      <c r="B64" s="1" t="s">
        <v>104</v>
      </c>
      <c r="C64" s="1">
        <v>3132.499999564141</v>
      </c>
      <c r="D64" s="1">
        <v>0</v>
      </c>
      <c r="E64">
        <f t="shared" si="58"/>
        <v>10.27347402232501</v>
      </c>
      <c r="F64">
        <f t="shared" si="59"/>
        <v>0.16686495014158395</v>
      </c>
      <c r="G64">
        <f t="shared" si="60"/>
        <v>270.371129367001</v>
      </c>
      <c r="H64">
        <f t="shared" si="61"/>
        <v>3.8929661721094644</v>
      </c>
      <c r="I64">
        <f t="shared" si="62"/>
        <v>1.7652617190032014</v>
      </c>
      <c r="J64">
        <f t="shared" si="63"/>
        <v>22.118602752685547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20.673677444458008</v>
      </c>
      <c r="P64" s="1">
        <v>22.118602752685547</v>
      </c>
      <c r="Q64" s="1">
        <v>19.947542190551758</v>
      </c>
      <c r="R64" s="1">
        <v>400.85357666015625</v>
      </c>
      <c r="S64" s="1">
        <v>386.71603393554687</v>
      </c>
      <c r="T64" s="1">
        <v>7.7734708786010742</v>
      </c>
      <c r="U64" s="1">
        <v>12.38807487487793</v>
      </c>
      <c r="V64" s="1">
        <v>23.277957916259766</v>
      </c>
      <c r="W64" s="1">
        <v>37.096565246582031</v>
      </c>
      <c r="X64" s="1">
        <v>499.90072631835937</v>
      </c>
      <c r="Y64" s="1">
        <v>1499.1944580078125</v>
      </c>
      <c r="Z64" s="1">
        <v>286.8636474609375</v>
      </c>
      <c r="AA64" s="1">
        <v>73.255889892578125</v>
      </c>
      <c r="AB64" s="1">
        <v>-0.10076910257339478</v>
      </c>
      <c r="AC64" s="1">
        <v>0.31391432881355286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0.83316787719726548</v>
      </c>
      <c r="AL64">
        <f t="shared" si="67"/>
        <v>3.8929661721094646E-3</v>
      </c>
      <c r="AM64">
        <f t="shared" si="68"/>
        <v>295.26860275268552</v>
      </c>
      <c r="AN64">
        <f t="shared" si="69"/>
        <v>293.82367744445799</v>
      </c>
      <c r="AO64">
        <f t="shared" si="70"/>
        <v>239.87110791971281</v>
      </c>
      <c r="AP64">
        <f t="shared" si="71"/>
        <v>0.62178190620961116</v>
      </c>
      <c r="AQ64">
        <f t="shared" si="72"/>
        <v>2.6727611680182726</v>
      </c>
      <c r="AR64">
        <f t="shared" si="73"/>
        <v>36.485273360784902</v>
      </c>
      <c r="AS64">
        <f t="shared" si="74"/>
        <v>24.097198485906972</v>
      </c>
      <c r="AT64">
        <f t="shared" si="75"/>
        <v>21.396140098571777</v>
      </c>
      <c r="AU64">
        <f t="shared" si="76"/>
        <v>2.557345108010991</v>
      </c>
      <c r="AV64">
        <f t="shared" si="77"/>
        <v>0.15760483645561593</v>
      </c>
      <c r="AW64">
        <f t="shared" si="78"/>
        <v>0.90749944901507118</v>
      </c>
      <c r="AX64">
        <f t="shared" si="79"/>
        <v>1.6498456589959198</v>
      </c>
      <c r="AY64">
        <f t="shared" si="80"/>
        <v>9.9295135567805073E-2</v>
      </c>
      <c r="AZ64">
        <f t="shared" si="81"/>
        <v>19.806277683041021</v>
      </c>
      <c r="BA64">
        <f t="shared" si="82"/>
        <v>0.69914641659792975</v>
      </c>
      <c r="BB64">
        <f t="shared" si="83"/>
        <v>36.056279386896051</v>
      </c>
      <c r="BC64">
        <f t="shared" si="84"/>
        <v>381.83251641190822</v>
      </c>
      <c r="BD64">
        <f t="shared" si="85"/>
        <v>9.7011970877663289E-3</v>
      </c>
    </row>
    <row r="65" spans="1:114" x14ac:dyDescent="0.25">
      <c r="A65" s="1">
        <v>41</v>
      </c>
      <c r="B65" s="1" t="s">
        <v>105</v>
      </c>
      <c r="C65" s="1">
        <v>3132.9999995529652</v>
      </c>
      <c r="D65" s="1">
        <v>0</v>
      </c>
      <c r="E65">
        <f t="shared" si="58"/>
        <v>10.319032835204602</v>
      </c>
      <c r="F65">
        <f t="shared" si="59"/>
        <v>0.16696452855979813</v>
      </c>
      <c r="G65">
        <f t="shared" si="60"/>
        <v>269.98952514804012</v>
      </c>
      <c r="H65">
        <f t="shared" si="61"/>
        <v>3.8946302919899738</v>
      </c>
      <c r="I65">
        <f t="shared" si="62"/>
        <v>1.7650149374159314</v>
      </c>
      <c r="J65">
        <f t="shared" si="63"/>
        <v>22.117931365966797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20.674890518188477</v>
      </c>
      <c r="P65" s="1">
        <v>22.117931365966797</v>
      </c>
      <c r="Q65" s="1">
        <v>19.948566436767578</v>
      </c>
      <c r="R65" s="1">
        <v>400.91757202148437</v>
      </c>
      <c r="S65" s="1">
        <v>386.72512817382812</v>
      </c>
      <c r="T65" s="1">
        <v>7.7736196517944336</v>
      </c>
      <c r="U65" s="1">
        <v>12.389993667602539</v>
      </c>
      <c r="V65" s="1">
        <v>23.276582717895508</v>
      </c>
      <c r="W65" s="1">
        <v>37.099411010742187</v>
      </c>
      <c r="X65" s="1">
        <v>499.92169189453125</v>
      </c>
      <c r="Y65" s="1">
        <v>1499.1732177734375</v>
      </c>
      <c r="Z65" s="1">
        <v>286.83773803710938</v>
      </c>
      <c r="AA65" s="1">
        <v>73.255638122558594</v>
      </c>
      <c r="AB65" s="1">
        <v>-0.10076910257339478</v>
      </c>
      <c r="AC65" s="1">
        <v>0.31391432881355286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0.83320281982421862</v>
      </c>
      <c r="AL65">
        <f t="shared" si="67"/>
        <v>3.8946302919899739E-3</v>
      </c>
      <c r="AM65">
        <f t="shared" si="68"/>
        <v>295.26793136596677</v>
      </c>
      <c r="AN65">
        <f t="shared" si="69"/>
        <v>293.82489051818845</v>
      </c>
      <c r="AO65">
        <f t="shared" si="70"/>
        <v>239.86770948228877</v>
      </c>
      <c r="AP65">
        <f t="shared" si="71"/>
        <v>0.62111550866583454</v>
      </c>
      <c r="AQ65">
        <f t="shared" si="72"/>
        <v>2.6726518298706154</v>
      </c>
      <c r="AR65">
        <f t="shared" si="73"/>
        <v>36.483906199809482</v>
      </c>
      <c r="AS65">
        <f t="shared" si="74"/>
        <v>24.093912532206943</v>
      </c>
      <c r="AT65">
        <f t="shared" si="75"/>
        <v>21.396410942077637</v>
      </c>
      <c r="AU65">
        <f t="shared" si="76"/>
        <v>2.5573875451410686</v>
      </c>
      <c r="AV65">
        <f t="shared" si="77"/>
        <v>0.15769366645850849</v>
      </c>
      <c r="AW65">
        <f t="shared" si="78"/>
        <v>0.90763689245468415</v>
      </c>
      <c r="AX65">
        <f t="shared" si="79"/>
        <v>1.6497506526863845</v>
      </c>
      <c r="AY65">
        <f t="shared" si="80"/>
        <v>9.9351551074379929E-2</v>
      </c>
      <c r="AZ65">
        <f t="shared" si="81"/>
        <v>19.778254951126257</v>
      </c>
      <c r="BA65">
        <f t="shared" si="82"/>
        <v>0.69814321718107542</v>
      </c>
      <c r="BB65">
        <f t="shared" si="83"/>
        <v>36.064702345638253</v>
      </c>
      <c r="BC65">
        <f t="shared" si="84"/>
        <v>381.81995417249067</v>
      </c>
      <c r="BD65">
        <f t="shared" si="85"/>
        <v>9.7468150532645584E-3</v>
      </c>
    </row>
    <row r="66" spans="1:114" x14ac:dyDescent="0.25">
      <c r="A66" s="1">
        <v>42</v>
      </c>
      <c r="B66" s="1" t="s">
        <v>105</v>
      </c>
      <c r="C66" s="1">
        <v>3133.4999995417893</v>
      </c>
      <c r="D66" s="1">
        <v>0</v>
      </c>
      <c r="E66">
        <f t="shared" si="58"/>
        <v>10.348489137335886</v>
      </c>
      <c r="F66">
        <f t="shared" si="59"/>
        <v>0.1671366374571768</v>
      </c>
      <c r="G66">
        <f t="shared" si="60"/>
        <v>269.81339955487095</v>
      </c>
      <c r="H66">
        <f t="shared" si="61"/>
        <v>3.8972530998834967</v>
      </c>
      <c r="I66">
        <f t="shared" si="62"/>
        <v>1.7644904297961892</v>
      </c>
      <c r="J66">
        <f t="shared" si="63"/>
        <v>22.116203308105469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20.675901412963867</v>
      </c>
      <c r="P66" s="1">
        <v>22.116203308105469</v>
      </c>
      <c r="Q66" s="1">
        <v>19.948478698730469</v>
      </c>
      <c r="R66" s="1">
        <v>400.96438598632812</v>
      </c>
      <c r="S66" s="1">
        <v>386.73617553710938</v>
      </c>
      <c r="T66" s="1">
        <v>7.7740941047668457</v>
      </c>
      <c r="U66" s="1">
        <v>12.393283843994141</v>
      </c>
      <c r="V66" s="1">
        <v>23.276607513427734</v>
      </c>
      <c r="W66" s="1">
        <v>37.107040405273437</v>
      </c>
      <c r="X66" s="1">
        <v>499.95175170898437</v>
      </c>
      <c r="Y66" s="1">
        <v>1499.1461181640625</v>
      </c>
      <c r="Z66" s="1">
        <v>286.98074340820312</v>
      </c>
      <c r="AA66" s="1">
        <v>73.255805969238281</v>
      </c>
      <c r="AB66" s="1">
        <v>-0.10076910257339478</v>
      </c>
      <c r="AC66" s="1">
        <v>0.31391432881355286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0.83325291951497382</v>
      </c>
      <c r="AL66">
        <f t="shared" si="67"/>
        <v>3.8972530998834967E-3</v>
      </c>
      <c r="AM66">
        <f t="shared" si="68"/>
        <v>295.26620330810545</v>
      </c>
      <c r="AN66">
        <f t="shared" si="69"/>
        <v>293.82590141296384</v>
      </c>
      <c r="AO66">
        <f t="shared" si="70"/>
        <v>239.86337354488569</v>
      </c>
      <c r="AP66">
        <f t="shared" si="71"/>
        <v>0.6200491338135542</v>
      </c>
      <c r="AQ66">
        <f t="shared" si="72"/>
        <v>2.6723704263935195</v>
      </c>
      <c r="AR66">
        <f t="shared" si="73"/>
        <v>36.479981225183799</v>
      </c>
      <c r="AS66">
        <f t="shared" si="74"/>
        <v>24.086697381189659</v>
      </c>
      <c r="AT66">
        <f t="shared" si="75"/>
        <v>21.396052360534668</v>
      </c>
      <c r="AU66">
        <f t="shared" si="76"/>
        <v>2.5573313609038926</v>
      </c>
      <c r="AV66">
        <f t="shared" si="77"/>
        <v>0.15784718418709054</v>
      </c>
      <c r="AW66">
        <f t="shared" si="78"/>
        <v>0.90787999659733032</v>
      </c>
      <c r="AX66">
        <f t="shared" si="79"/>
        <v>1.6494513643065623</v>
      </c>
      <c r="AY66">
        <f t="shared" si="80"/>
        <v>9.9449050649288967E-2</v>
      </c>
      <c r="AZ66">
        <f t="shared" si="81"/>
        <v>19.765398045692191</v>
      </c>
      <c r="BA66">
        <f t="shared" si="82"/>
        <v>0.69766785892255101</v>
      </c>
      <c r="BB66">
        <f t="shared" si="83"/>
        <v>36.080650809006428</v>
      </c>
      <c r="BC66">
        <f t="shared" si="84"/>
        <v>381.81699942048675</v>
      </c>
      <c r="BD66">
        <f t="shared" si="85"/>
        <v>9.7790361228473413E-3</v>
      </c>
    </row>
    <row r="67" spans="1:114" x14ac:dyDescent="0.25">
      <c r="A67" s="1">
        <v>43</v>
      </c>
      <c r="B67" s="1" t="s">
        <v>106</v>
      </c>
      <c r="C67" s="1">
        <v>3133.9999995306134</v>
      </c>
      <c r="D67" s="1">
        <v>0</v>
      </c>
      <c r="E67">
        <f t="shared" si="58"/>
        <v>10.406788890290544</v>
      </c>
      <c r="F67">
        <f t="shared" si="59"/>
        <v>0.16718698205896312</v>
      </c>
      <c r="G67">
        <f t="shared" si="60"/>
        <v>269.23959357471227</v>
      </c>
      <c r="H67">
        <f t="shared" si="61"/>
        <v>3.8986819467065454</v>
      </c>
      <c r="I67">
        <f t="shared" si="62"/>
        <v>1.7646246149510767</v>
      </c>
      <c r="J67">
        <f t="shared" si="63"/>
        <v>22.117177963256836</v>
      </c>
      <c r="K67" s="1">
        <v>6</v>
      </c>
      <c r="L67">
        <f t="shared" si="64"/>
        <v>1.4200000166893005</v>
      </c>
      <c r="M67" s="1">
        <v>1</v>
      </c>
      <c r="N67">
        <f t="shared" si="65"/>
        <v>2.8400000333786011</v>
      </c>
      <c r="O67" s="1">
        <v>20.676877975463867</v>
      </c>
      <c r="P67" s="1">
        <v>22.117177963256836</v>
      </c>
      <c r="Q67" s="1">
        <v>19.948522567749023</v>
      </c>
      <c r="R67" s="1">
        <v>401.00689697265625</v>
      </c>
      <c r="S67" s="1">
        <v>386.70782470703125</v>
      </c>
      <c r="T67" s="1">
        <v>7.7726774215698242</v>
      </c>
      <c r="U67" s="1">
        <v>12.3936767578125</v>
      </c>
      <c r="V67" s="1">
        <v>23.270854949951172</v>
      </c>
      <c r="W67" s="1">
        <v>37.105808258056641</v>
      </c>
      <c r="X67" s="1">
        <v>499.93899536132812</v>
      </c>
      <c r="Y67" s="1">
        <v>1499.16943359375</v>
      </c>
      <c r="Z67" s="1">
        <v>287.01138305664062</v>
      </c>
      <c r="AA67" s="1">
        <v>73.255462646484375</v>
      </c>
      <c r="AB67" s="1">
        <v>-0.10076910257339478</v>
      </c>
      <c r="AC67" s="1">
        <v>0.31391432881355286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0.83323165893554674</v>
      </c>
      <c r="AL67">
        <f t="shared" si="67"/>
        <v>3.8986819467065454E-3</v>
      </c>
      <c r="AM67">
        <f t="shared" si="68"/>
        <v>295.26717796325681</v>
      </c>
      <c r="AN67">
        <f t="shared" si="69"/>
        <v>293.82687797546384</v>
      </c>
      <c r="AO67">
        <f t="shared" si="70"/>
        <v>239.86710401355231</v>
      </c>
      <c r="AP67">
        <f t="shared" si="71"/>
        <v>0.6193416433298935</v>
      </c>
      <c r="AQ67">
        <f t="shared" si="72"/>
        <v>2.6725291397356119</v>
      </c>
      <c r="AR67">
        <f t="shared" si="73"/>
        <v>36.48231876758026</v>
      </c>
      <c r="AS67">
        <f t="shared" si="74"/>
        <v>24.08864200976776</v>
      </c>
      <c r="AT67">
        <f t="shared" si="75"/>
        <v>21.397027969360352</v>
      </c>
      <c r="AU67">
        <f t="shared" si="76"/>
        <v>2.5574842263982944</v>
      </c>
      <c r="AV67">
        <f t="shared" si="77"/>
        <v>0.15789208725312179</v>
      </c>
      <c r="AW67">
        <f t="shared" si="78"/>
        <v>0.90790452478453521</v>
      </c>
      <c r="AX67">
        <f t="shared" si="79"/>
        <v>1.6495797016137592</v>
      </c>
      <c r="AY67">
        <f t="shared" si="80"/>
        <v>9.9477569011400799E-2</v>
      </c>
      <c r="AZ67">
        <f t="shared" si="81"/>
        <v>19.723270990066968</v>
      </c>
      <c r="BA67">
        <f t="shared" si="82"/>
        <v>0.69623518422128494</v>
      </c>
      <c r="BB67">
        <f t="shared" si="83"/>
        <v>36.080566831841288</v>
      </c>
      <c r="BC67">
        <f t="shared" si="84"/>
        <v>381.76093567999885</v>
      </c>
      <c r="BD67">
        <f t="shared" si="85"/>
        <v>9.8355490823642065E-3</v>
      </c>
    </row>
    <row r="68" spans="1:114" x14ac:dyDescent="0.25">
      <c r="A68" s="1">
        <v>44</v>
      </c>
      <c r="B68" s="1" t="s">
        <v>106</v>
      </c>
      <c r="C68" s="1">
        <v>3134.4999995194376</v>
      </c>
      <c r="D68" s="1">
        <v>0</v>
      </c>
      <c r="E68">
        <f t="shared" si="58"/>
        <v>10.396354591895951</v>
      </c>
      <c r="F68">
        <f t="shared" si="59"/>
        <v>0.16709294150770621</v>
      </c>
      <c r="G68">
        <f t="shared" si="60"/>
        <v>269.30145016991548</v>
      </c>
      <c r="H68">
        <f t="shared" si="61"/>
        <v>3.8961795041685905</v>
      </c>
      <c r="I68">
        <f t="shared" si="62"/>
        <v>1.7644313133045699</v>
      </c>
      <c r="J68">
        <f t="shared" si="63"/>
        <v>22.115375518798828</v>
      </c>
      <c r="K68" s="1">
        <v>6</v>
      </c>
      <c r="L68">
        <f t="shared" si="64"/>
        <v>1.4200000166893005</v>
      </c>
      <c r="M68" s="1">
        <v>1</v>
      </c>
      <c r="N68">
        <f t="shared" si="65"/>
        <v>2.8400000333786011</v>
      </c>
      <c r="O68" s="1">
        <v>20.677854537963867</v>
      </c>
      <c r="P68" s="1">
        <v>22.115375518798828</v>
      </c>
      <c r="Q68" s="1">
        <v>19.948789596557617</v>
      </c>
      <c r="R68" s="1">
        <v>401.00567626953125</v>
      </c>
      <c r="S68" s="1">
        <v>386.72088623046875</v>
      </c>
      <c r="T68" s="1">
        <v>7.7745018005371094</v>
      </c>
      <c r="U68" s="1">
        <v>12.392328262329102</v>
      </c>
      <c r="V68" s="1">
        <v>23.274881362915039</v>
      </c>
      <c r="W68" s="1">
        <v>37.099479675292969</v>
      </c>
      <c r="X68" s="1">
        <v>499.96206665039062</v>
      </c>
      <c r="Y68" s="1">
        <v>1499.1243896484375</v>
      </c>
      <c r="Z68" s="1">
        <v>286.9932861328125</v>
      </c>
      <c r="AA68" s="1">
        <v>73.255348205566406</v>
      </c>
      <c r="AB68" s="1">
        <v>-0.10076910257339478</v>
      </c>
      <c r="AC68" s="1">
        <v>0.31391432881355286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0.83327011108398419</v>
      </c>
      <c r="AL68">
        <f t="shared" si="67"/>
        <v>3.8961795041685906E-3</v>
      </c>
      <c r="AM68">
        <f t="shared" si="68"/>
        <v>295.26537551879881</v>
      </c>
      <c r="AN68">
        <f t="shared" si="69"/>
        <v>293.82785453796384</v>
      </c>
      <c r="AO68">
        <f t="shared" si="70"/>
        <v>239.8598969824634</v>
      </c>
      <c r="AP68">
        <f t="shared" si="71"/>
        <v>0.62093470545407226</v>
      </c>
      <c r="AQ68">
        <f t="shared" si="72"/>
        <v>2.6722356352391698</v>
      </c>
      <c r="AR68">
        <f t="shared" si="73"/>
        <v>36.478369166172584</v>
      </c>
      <c r="AS68">
        <f t="shared" si="74"/>
        <v>24.086040903843482</v>
      </c>
      <c r="AT68">
        <f t="shared" si="75"/>
        <v>21.396615028381348</v>
      </c>
      <c r="AU68">
        <f t="shared" si="76"/>
        <v>2.5574195228224976</v>
      </c>
      <c r="AV68">
        <f t="shared" si="77"/>
        <v>0.15780820992977643</v>
      </c>
      <c r="AW68">
        <f t="shared" si="78"/>
        <v>0.90780432193460003</v>
      </c>
      <c r="AX68">
        <f t="shared" si="79"/>
        <v>1.6496152008878977</v>
      </c>
      <c r="AY68">
        <f t="shared" si="80"/>
        <v>9.9424297835628062E-2</v>
      </c>
      <c r="AZ68">
        <f t="shared" si="81"/>
        <v>19.727771504461153</v>
      </c>
      <c r="BA68">
        <f t="shared" si="82"/>
        <v>0.69637162035624733</v>
      </c>
      <c r="BB68">
        <f t="shared" si="83"/>
        <v>36.078723550759115</v>
      </c>
      <c r="BC68">
        <f t="shared" si="84"/>
        <v>381.77895716916424</v>
      </c>
      <c r="BD68">
        <f t="shared" si="85"/>
        <v>9.8247217719356905E-3</v>
      </c>
    </row>
    <row r="69" spans="1:114" x14ac:dyDescent="0.25">
      <c r="A69" s="1">
        <v>45</v>
      </c>
      <c r="B69" s="1" t="s">
        <v>107</v>
      </c>
      <c r="C69" s="1">
        <v>3134.9999995082617</v>
      </c>
      <c r="D69" s="1">
        <v>0</v>
      </c>
      <c r="E69">
        <f t="shared" si="58"/>
        <v>10.424321953095898</v>
      </c>
      <c r="F69">
        <f t="shared" si="59"/>
        <v>0.1670701617729882</v>
      </c>
      <c r="G69">
        <f t="shared" si="60"/>
        <v>268.99549514134355</v>
      </c>
      <c r="H69">
        <f t="shared" si="61"/>
        <v>3.8965606401686022</v>
      </c>
      <c r="I69">
        <f t="shared" si="62"/>
        <v>1.7648258841543703</v>
      </c>
      <c r="J69">
        <f t="shared" si="63"/>
        <v>22.118036270141602</v>
      </c>
      <c r="K69" s="1">
        <v>6</v>
      </c>
      <c r="L69">
        <f t="shared" si="64"/>
        <v>1.4200000166893005</v>
      </c>
      <c r="M69" s="1">
        <v>1</v>
      </c>
      <c r="N69">
        <f t="shared" si="65"/>
        <v>2.8400000333786011</v>
      </c>
      <c r="O69" s="1">
        <v>20.67889404296875</v>
      </c>
      <c r="P69" s="1">
        <v>22.118036270141602</v>
      </c>
      <c r="Q69" s="1">
        <v>19.948354721069336</v>
      </c>
      <c r="R69" s="1">
        <v>401.0250244140625</v>
      </c>
      <c r="S69" s="1">
        <v>386.70648193359375</v>
      </c>
      <c r="T69" s="1">
        <v>7.7745513916015625</v>
      </c>
      <c r="U69" s="1">
        <v>12.392852783203125</v>
      </c>
      <c r="V69" s="1">
        <v>23.273548126220703</v>
      </c>
      <c r="W69" s="1">
        <v>37.098686218261719</v>
      </c>
      <c r="X69" s="1">
        <v>499.95928955078125</v>
      </c>
      <c r="Y69" s="1">
        <v>1499.072021484375</v>
      </c>
      <c r="Z69" s="1">
        <v>287.02105712890625</v>
      </c>
      <c r="AA69" s="1">
        <v>73.25537109375</v>
      </c>
      <c r="AB69" s="1">
        <v>-0.10076910257339478</v>
      </c>
      <c r="AC69" s="1">
        <v>0.31391432881355286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0.8332654825846354</v>
      </c>
      <c r="AL69">
        <f t="shared" si="67"/>
        <v>3.896560640168602E-3</v>
      </c>
      <c r="AM69">
        <f t="shared" si="68"/>
        <v>295.26803627014158</v>
      </c>
      <c r="AN69">
        <f t="shared" si="69"/>
        <v>293.82889404296873</v>
      </c>
      <c r="AO69">
        <f t="shared" si="70"/>
        <v>239.85151807640068</v>
      </c>
      <c r="AP69">
        <f t="shared" si="71"/>
        <v>0.62041704914402507</v>
      </c>
      <c r="AQ69">
        <f t="shared" si="72"/>
        <v>2.6726689136981276</v>
      </c>
      <c r="AR69">
        <f t="shared" si="73"/>
        <v>36.484272399326557</v>
      </c>
      <c r="AS69">
        <f t="shared" si="74"/>
        <v>24.091419616123432</v>
      </c>
      <c r="AT69">
        <f t="shared" si="75"/>
        <v>21.398465156555176</v>
      </c>
      <c r="AU69">
        <f t="shared" si="76"/>
        <v>2.5577094299264655</v>
      </c>
      <c r="AV69">
        <f t="shared" si="77"/>
        <v>0.15778789127599191</v>
      </c>
      <c r="AW69">
        <f t="shared" si="78"/>
        <v>0.9078430295437574</v>
      </c>
      <c r="AX69">
        <f t="shared" si="79"/>
        <v>1.6498664003827082</v>
      </c>
      <c r="AY69">
        <f t="shared" si="80"/>
        <v>9.9411393360622005E-2</v>
      </c>
      <c r="AZ69">
        <f t="shared" si="81"/>
        <v>19.705364819126146</v>
      </c>
      <c r="BA69">
        <f t="shared" si="82"/>
        <v>0.69560637772690903</v>
      </c>
      <c r="BB69">
        <f t="shared" si="83"/>
        <v>36.074099189462792</v>
      </c>
      <c r="BC69">
        <f t="shared" si="84"/>
        <v>381.7512585282131</v>
      </c>
      <c r="BD69">
        <f t="shared" si="85"/>
        <v>9.8506033894603211E-3</v>
      </c>
      <c r="BE69">
        <f>AVERAGE(E55:E69)</f>
        <v>10.222557664425217</v>
      </c>
      <c r="BF69">
        <f>AVERAGE(O55:O69)</f>
        <v>20.670980072021486</v>
      </c>
      <c r="BG69">
        <f>AVERAGE(P55:P69)</f>
        <v>22.118145497639976</v>
      </c>
      <c r="BH69" t="e">
        <f>AVERAGE(B55:B69)</f>
        <v>#DIV/0!</v>
      </c>
      <c r="BI69">
        <f t="shared" ref="BI69:DJ69" si="86">AVERAGE(C55:C69)</f>
        <v>3131.5333329190812</v>
      </c>
      <c r="BJ69">
        <f t="shared" si="86"/>
        <v>0</v>
      </c>
      <c r="BK69">
        <f t="shared" si="86"/>
        <v>10.222557664425217</v>
      </c>
      <c r="BL69">
        <f t="shared" si="86"/>
        <v>0.16679988367843271</v>
      </c>
      <c r="BM69">
        <f t="shared" si="86"/>
        <v>270.84858855180147</v>
      </c>
      <c r="BN69">
        <f t="shared" si="86"/>
        <v>3.8915476859842659</v>
      </c>
      <c r="BO69">
        <f t="shared" si="86"/>
        <v>1.7652681247289577</v>
      </c>
      <c r="BP69">
        <f t="shared" si="86"/>
        <v>22.118145497639976</v>
      </c>
      <c r="BQ69">
        <f t="shared" si="86"/>
        <v>6</v>
      </c>
      <c r="BR69">
        <f t="shared" si="86"/>
        <v>1.4200000166893005</v>
      </c>
      <c r="BS69">
        <f t="shared" si="86"/>
        <v>1</v>
      </c>
      <c r="BT69">
        <f t="shared" si="86"/>
        <v>2.8400000333786011</v>
      </c>
      <c r="BU69">
        <f t="shared" si="86"/>
        <v>20.670980072021486</v>
      </c>
      <c r="BV69">
        <f t="shared" si="86"/>
        <v>22.118145497639976</v>
      </c>
      <c r="BW69">
        <f t="shared" si="86"/>
        <v>19.948116302490234</v>
      </c>
      <c r="BX69">
        <f t="shared" si="86"/>
        <v>400.80298868815106</v>
      </c>
      <c r="BY69">
        <f t="shared" si="86"/>
        <v>386.72723185221355</v>
      </c>
      <c r="BZ69">
        <f t="shared" si="86"/>
        <v>7.7740851720174158</v>
      </c>
      <c r="CA69">
        <f t="shared" si="86"/>
        <v>12.38699328104655</v>
      </c>
      <c r="CB69">
        <f t="shared" si="86"/>
        <v>23.283626302083334</v>
      </c>
      <c r="CC69">
        <f t="shared" si="86"/>
        <v>37.099424743652342</v>
      </c>
      <c r="CD69">
        <f t="shared" si="86"/>
        <v>499.90280761718748</v>
      </c>
      <c r="CE69">
        <f t="shared" si="86"/>
        <v>1499.1066487630208</v>
      </c>
      <c r="CF69">
        <f t="shared" si="86"/>
        <v>287.03505249023436</v>
      </c>
      <c r="CG69">
        <f t="shared" si="86"/>
        <v>73.255760192871094</v>
      </c>
      <c r="CH69">
        <f t="shared" si="86"/>
        <v>-0.10076910257339478</v>
      </c>
      <c r="CI69">
        <f t="shared" si="86"/>
        <v>0.31391432881355286</v>
      </c>
      <c r="CJ69">
        <f t="shared" si="86"/>
        <v>1</v>
      </c>
      <c r="CK69">
        <f t="shared" si="86"/>
        <v>-0.21956524252891541</v>
      </c>
      <c r="CL69">
        <f t="shared" si="86"/>
        <v>2.737391471862793</v>
      </c>
      <c r="CM69">
        <f t="shared" si="86"/>
        <v>1</v>
      </c>
      <c r="CN69">
        <f t="shared" si="86"/>
        <v>0</v>
      </c>
      <c r="CO69">
        <f t="shared" si="86"/>
        <v>0.15999999642372131</v>
      </c>
      <c r="CP69">
        <f t="shared" si="86"/>
        <v>111115</v>
      </c>
      <c r="CQ69">
        <f t="shared" si="86"/>
        <v>0.83317134602864584</v>
      </c>
      <c r="CR69">
        <f t="shared" si="86"/>
        <v>3.891547685984265E-3</v>
      </c>
      <c r="CS69">
        <f t="shared" si="86"/>
        <v>295.26814549763998</v>
      </c>
      <c r="CT69">
        <f t="shared" si="86"/>
        <v>293.82098007202148</v>
      </c>
      <c r="CU69">
        <f t="shared" si="86"/>
        <v>239.85705844086019</v>
      </c>
      <c r="CV69">
        <f t="shared" si="86"/>
        <v>0.62206885309215321</v>
      </c>
      <c r="CW69">
        <f t="shared" si="86"/>
        <v>2.67268673349019</v>
      </c>
      <c r="CX69">
        <f t="shared" si="86"/>
        <v>36.484321847886818</v>
      </c>
      <c r="CY69">
        <f t="shared" si="86"/>
        <v>24.097328566840268</v>
      </c>
      <c r="CZ69">
        <f t="shared" si="86"/>
        <v>21.394562784830729</v>
      </c>
      <c r="DA69">
        <f t="shared" si="86"/>
        <v>2.557098018372352</v>
      </c>
      <c r="DB69">
        <f t="shared" si="86"/>
        <v>0.15754677509275547</v>
      </c>
      <c r="DC69">
        <f t="shared" si="86"/>
        <v>0.90741860876123304</v>
      </c>
      <c r="DD69">
        <f t="shared" si="86"/>
        <v>1.6496794096111189</v>
      </c>
      <c r="DE69">
        <f t="shared" si="86"/>
        <v>9.9258262651452864E-2</v>
      </c>
      <c r="DF69">
        <f t="shared" si="86"/>
        <v>19.84121948550176</v>
      </c>
      <c r="DG69">
        <f t="shared" si="86"/>
        <v>0.70036074469693477</v>
      </c>
      <c r="DH69">
        <f t="shared" si="86"/>
        <v>36.052949378678377</v>
      </c>
      <c r="DI69">
        <f t="shared" si="86"/>
        <v>381.86791752658786</v>
      </c>
      <c r="DJ69">
        <f t="shared" si="86"/>
        <v>9.6514112679929407E-3</v>
      </c>
    </row>
    <row r="70" spans="1:114" x14ac:dyDescent="0.25">
      <c r="A70" s="1" t="s">
        <v>9</v>
      </c>
      <c r="B70" s="1" t="s">
        <v>108</v>
      </c>
    </row>
    <row r="71" spans="1:114" x14ac:dyDescent="0.25">
      <c r="A71" s="1" t="s">
        <v>9</v>
      </c>
      <c r="B71" s="1" t="s">
        <v>109</v>
      </c>
    </row>
    <row r="72" spans="1:114" x14ac:dyDescent="0.25">
      <c r="A72" s="1">
        <v>46</v>
      </c>
      <c r="B72" s="1" t="s">
        <v>110</v>
      </c>
      <c r="C72" s="1">
        <v>3440.9999991059303</v>
      </c>
      <c r="D72" s="1">
        <v>0</v>
      </c>
      <c r="E72">
        <f t="shared" ref="E72:E86" si="87">(R72-S72*(1000-T72)/(1000-U72))*AK72</f>
        <v>9.6805897515676271</v>
      </c>
      <c r="F72">
        <f t="shared" ref="F72:F86" si="88">IF(AV72&lt;&gt;0,1/(1/AV72-1/N72),0)</f>
        <v>0.14991998972844964</v>
      </c>
      <c r="G72">
        <f t="shared" ref="G72:G86" si="89">((AY72-AL72/2)*S72-E72)/(AY72+AL72/2)</f>
        <v>262.46993568984198</v>
      </c>
      <c r="H72">
        <f t="shared" ref="H72:H86" si="90">AL72*1000</f>
        <v>4.1853817852909527</v>
      </c>
      <c r="I72">
        <f t="shared" ref="I72:I86" si="91">(AQ72-AW72)</f>
        <v>2.086418520311863</v>
      </c>
      <c r="J72">
        <f t="shared" ref="J72:J86" si="92">(P72+AP72*D72)</f>
        <v>25.656059265136719</v>
      </c>
      <c r="K72" s="1">
        <v>6</v>
      </c>
      <c r="L72">
        <f t="shared" ref="L72:L86" si="93">(K72*AE72+AF72)</f>
        <v>1.4200000166893005</v>
      </c>
      <c r="M72" s="1">
        <v>1</v>
      </c>
      <c r="N72">
        <f t="shared" ref="N72:N86" si="94">L72*(M72+1)*(M72+1)/(M72*M72+1)</f>
        <v>2.8400000333786011</v>
      </c>
      <c r="O72" s="1">
        <v>25.138782501220703</v>
      </c>
      <c r="P72" s="1">
        <v>25.656059265136719</v>
      </c>
      <c r="Q72" s="1">
        <v>25.014799118041992</v>
      </c>
      <c r="R72" s="1">
        <v>399.13967895507812</v>
      </c>
      <c r="S72" s="1">
        <v>385.58230590820312</v>
      </c>
      <c r="T72" s="1">
        <v>11.711674690246582</v>
      </c>
      <c r="U72" s="1">
        <v>16.65199089050293</v>
      </c>
      <c r="V72" s="1">
        <v>26.758243560791016</v>
      </c>
      <c r="W72" s="1">
        <v>38.045627593994141</v>
      </c>
      <c r="X72" s="1">
        <v>499.8489990234375</v>
      </c>
      <c r="Y72" s="1">
        <v>1501.052978515625</v>
      </c>
      <c r="Z72" s="1">
        <v>285.91091918945312</v>
      </c>
      <c r="AA72" s="1">
        <v>73.250938415527344</v>
      </c>
      <c r="AB72" s="1">
        <v>0.36822503805160522</v>
      </c>
      <c r="AC72" s="1">
        <v>0.28308966755867004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ref="AK72:AK86" si="95">X72*0.000001/(K72*0.0001)</f>
        <v>0.83308166503906234</v>
      </c>
      <c r="AL72">
        <f t="shared" ref="AL72:AL86" si="96">(U72-T72)/(1000-U72)*AK72</f>
        <v>4.1853817852909531E-3</v>
      </c>
      <c r="AM72">
        <f t="shared" ref="AM72:AM86" si="97">(P72+273.15)</f>
        <v>298.8060592651367</v>
      </c>
      <c r="AN72">
        <f t="shared" ref="AN72:AN86" si="98">(O72+273.15)</f>
        <v>298.28878250122068</v>
      </c>
      <c r="AO72">
        <f t="shared" ref="AO72:AO86" si="99">(Y72*AG72+Z72*AH72)*AI72</f>
        <v>240.16847119431623</v>
      </c>
      <c r="AP72">
        <f t="shared" ref="AP72:AP86" si="100">((AO72+0.00000010773*(AN72^4-AM72^4))-AL72*44100)/(L72*51.4+0.00000043092*AM72^3)</f>
        <v>0.5878203615784936</v>
      </c>
      <c r="AQ72">
        <f t="shared" ref="AQ72:AQ86" si="101">0.61365*EXP(17.502*J72/(240.97+J72))</f>
        <v>3.3061924795280153</v>
      </c>
      <c r="AR72">
        <f t="shared" ref="AR72:AR86" si="102">AQ72*1000/AA72</f>
        <v>45.135155276416036</v>
      </c>
      <c r="AS72">
        <f t="shared" ref="AS72:AS86" si="103">(AR72-U72)</f>
        <v>28.483164385913106</v>
      </c>
      <c r="AT72">
        <f t="shared" ref="AT72:AT86" si="104">IF(D72,P72,(O72+P72)/2)</f>
        <v>25.397420883178711</v>
      </c>
      <c r="AU72">
        <f t="shared" ref="AU72:AU86" si="105">0.61365*EXP(17.502*AT72/(240.97+AT72))</f>
        <v>3.2558009903026814</v>
      </c>
      <c r="AV72">
        <f t="shared" ref="AV72:AV86" si="106">IF(AS72&lt;&gt;0,(1000-(AR72+U72)/2)/AS72*AL72,0)</f>
        <v>0.14240273068925233</v>
      </c>
      <c r="AW72">
        <f t="shared" ref="AW72:AW86" si="107">U72*AA72/1000</f>
        <v>1.2197739592161525</v>
      </c>
      <c r="AX72">
        <f t="shared" ref="AX72:AX86" si="108">(AU72-AW72)</f>
        <v>2.0360270310865287</v>
      </c>
      <c r="AY72">
        <f t="shared" ref="AY72:AY86" si="109">1/(1.6/F72+1.37/N72)</f>
        <v>8.9647878242801515E-2</v>
      </c>
      <c r="AZ72">
        <f t="shared" ref="AZ72:AZ86" si="110">G72*AA72*0.001</f>
        <v>19.226169095144037</v>
      </c>
      <c r="BA72">
        <f t="shared" ref="BA72:BA86" si="111">G72/S72</f>
        <v>0.68071052967956747</v>
      </c>
      <c r="BB72">
        <f t="shared" ref="BB72:BB86" si="112">(1-AL72*AA72/AQ72/F72)*100</f>
        <v>38.147024696288454</v>
      </c>
      <c r="BC72">
        <f t="shared" ref="BC72:BC86" si="113">(S72-E72/(N72/1.35))</f>
        <v>380.98061717192905</v>
      </c>
      <c r="BD72">
        <f t="shared" ref="BD72:BD86" si="114">E72*BB72/100/BC72</f>
        <v>9.6930310803983975E-3</v>
      </c>
    </row>
    <row r="73" spans="1:114" x14ac:dyDescent="0.25">
      <c r="A73" s="1">
        <v>47</v>
      </c>
      <c r="B73" s="1" t="s">
        <v>110</v>
      </c>
      <c r="C73" s="1">
        <v>3440.9999991059303</v>
      </c>
      <c r="D73" s="1">
        <v>0</v>
      </c>
      <c r="E73">
        <f t="shared" si="87"/>
        <v>9.6805897515676271</v>
      </c>
      <c r="F73">
        <f t="shared" si="88"/>
        <v>0.14991998972844964</v>
      </c>
      <c r="G73">
        <f t="shared" si="89"/>
        <v>262.46993568984198</v>
      </c>
      <c r="H73">
        <f t="shared" si="90"/>
        <v>4.1853817852909527</v>
      </c>
      <c r="I73">
        <f t="shared" si="91"/>
        <v>2.086418520311863</v>
      </c>
      <c r="J73">
        <f t="shared" si="92"/>
        <v>25.656059265136719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25.138782501220703</v>
      </c>
      <c r="P73" s="1">
        <v>25.656059265136719</v>
      </c>
      <c r="Q73" s="1">
        <v>25.014799118041992</v>
      </c>
      <c r="R73" s="1">
        <v>399.13967895507812</v>
      </c>
      <c r="S73" s="1">
        <v>385.58230590820312</v>
      </c>
      <c r="T73" s="1">
        <v>11.711674690246582</v>
      </c>
      <c r="U73" s="1">
        <v>16.65199089050293</v>
      </c>
      <c r="V73" s="1">
        <v>26.758243560791016</v>
      </c>
      <c r="W73" s="1">
        <v>38.045627593994141</v>
      </c>
      <c r="X73" s="1">
        <v>499.8489990234375</v>
      </c>
      <c r="Y73" s="1">
        <v>1501.052978515625</v>
      </c>
      <c r="Z73" s="1">
        <v>285.91091918945312</v>
      </c>
      <c r="AA73" s="1">
        <v>73.250938415527344</v>
      </c>
      <c r="AB73" s="1">
        <v>0.36822503805160522</v>
      </c>
      <c r="AC73" s="1">
        <v>0.28308966755867004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0.83308166503906234</v>
      </c>
      <c r="AL73">
        <f t="shared" si="96"/>
        <v>4.1853817852909531E-3</v>
      </c>
      <c r="AM73">
        <f t="shared" si="97"/>
        <v>298.8060592651367</v>
      </c>
      <c r="AN73">
        <f t="shared" si="98"/>
        <v>298.28878250122068</v>
      </c>
      <c r="AO73">
        <f t="shared" si="99"/>
        <v>240.16847119431623</v>
      </c>
      <c r="AP73">
        <f t="shared" si="100"/>
        <v>0.5878203615784936</v>
      </c>
      <c r="AQ73">
        <f t="shared" si="101"/>
        <v>3.3061924795280153</v>
      </c>
      <c r="AR73">
        <f t="shared" si="102"/>
        <v>45.135155276416036</v>
      </c>
      <c r="AS73">
        <f t="shared" si="103"/>
        <v>28.483164385913106</v>
      </c>
      <c r="AT73">
        <f t="shared" si="104"/>
        <v>25.397420883178711</v>
      </c>
      <c r="AU73">
        <f t="shared" si="105"/>
        <v>3.2558009903026814</v>
      </c>
      <c r="AV73">
        <f t="shared" si="106"/>
        <v>0.14240273068925233</v>
      </c>
      <c r="AW73">
        <f t="shared" si="107"/>
        <v>1.2197739592161525</v>
      </c>
      <c r="AX73">
        <f t="shared" si="108"/>
        <v>2.0360270310865287</v>
      </c>
      <c r="AY73">
        <f t="shared" si="109"/>
        <v>8.9647878242801515E-2</v>
      </c>
      <c r="AZ73">
        <f t="shared" si="110"/>
        <v>19.226169095144037</v>
      </c>
      <c r="BA73">
        <f t="shared" si="111"/>
        <v>0.68071052967956747</v>
      </c>
      <c r="BB73">
        <f t="shared" si="112"/>
        <v>38.147024696288454</v>
      </c>
      <c r="BC73">
        <f t="shared" si="113"/>
        <v>380.98061717192905</v>
      </c>
      <c r="BD73">
        <f t="shared" si="114"/>
        <v>9.6930310803983975E-3</v>
      </c>
    </row>
    <row r="74" spans="1:114" x14ac:dyDescent="0.25">
      <c r="A74" s="1">
        <v>48</v>
      </c>
      <c r="B74" s="1" t="s">
        <v>111</v>
      </c>
      <c r="C74" s="1">
        <v>3441.4999990947545</v>
      </c>
      <c r="D74" s="1">
        <v>0</v>
      </c>
      <c r="E74">
        <f t="shared" si="87"/>
        <v>9.6371729059159712</v>
      </c>
      <c r="F74">
        <f t="shared" si="88"/>
        <v>0.14988005151392675</v>
      </c>
      <c r="G74">
        <f t="shared" si="89"/>
        <v>262.91414583037687</v>
      </c>
      <c r="H74">
        <f t="shared" si="90"/>
        <v>4.1848157076351846</v>
      </c>
      <c r="I74">
        <f t="shared" si="91"/>
        <v>2.0866681096833251</v>
      </c>
      <c r="J74">
        <f t="shared" si="92"/>
        <v>25.657209396362305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25.139402389526367</v>
      </c>
      <c r="P74" s="1">
        <v>25.657209396362305</v>
      </c>
      <c r="Q74" s="1">
        <v>25.014341354370117</v>
      </c>
      <c r="R74" s="1">
        <v>399.08670043945312</v>
      </c>
      <c r="S74" s="1">
        <v>385.581787109375</v>
      </c>
      <c r="T74" s="1">
        <v>11.711990356445313</v>
      </c>
      <c r="U74" s="1">
        <v>16.651611328125</v>
      </c>
      <c r="V74" s="1">
        <v>26.758060455322266</v>
      </c>
      <c r="W74" s="1">
        <v>38.043476104736328</v>
      </c>
      <c r="X74" s="1">
        <v>499.8519287109375</v>
      </c>
      <c r="Y74" s="1">
        <v>1501.0101318359375</v>
      </c>
      <c r="Z74" s="1">
        <v>285.970947265625</v>
      </c>
      <c r="AA74" s="1">
        <v>73.251167297363281</v>
      </c>
      <c r="AB74" s="1">
        <v>0.36822503805160522</v>
      </c>
      <c r="AC74" s="1">
        <v>0.28308966755867004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0.83308654785156244</v>
      </c>
      <c r="AL74">
        <f t="shared" si="96"/>
        <v>4.1848157076351845E-3</v>
      </c>
      <c r="AM74">
        <f t="shared" si="97"/>
        <v>298.80720939636228</v>
      </c>
      <c r="AN74">
        <f t="shared" si="98"/>
        <v>298.28940238952634</v>
      </c>
      <c r="AO74">
        <f t="shared" si="99"/>
        <v>240.16161572571946</v>
      </c>
      <c r="AP74">
        <f t="shared" si="100"/>
        <v>0.58796118713798895</v>
      </c>
      <c r="AQ74">
        <f t="shared" si="101"/>
        <v>3.3064180768504792</v>
      </c>
      <c r="AR74">
        <f t="shared" si="102"/>
        <v>45.138094024195787</v>
      </c>
      <c r="AS74">
        <f t="shared" si="103"/>
        <v>28.486482696070787</v>
      </c>
      <c r="AT74">
        <f t="shared" si="104"/>
        <v>25.398305892944336</v>
      </c>
      <c r="AU74">
        <f t="shared" si="105"/>
        <v>3.2559722693899902</v>
      </c>
      <c r="AV74">
        <f t="shared" si="106"/>
        <v>0.14236669672912278</v>
      </c>
      <c r="AW74">
        <f t="shared" si="107"/>
        <v>1.2197499671671539</v>
      </c>
      <c r="AX74">
        <f t="shared" si="108"/>
        <v>2.0362223022228365</v>
      </c>
      <c r="AY74">
        <f t="shared" si="109"/>
        <v>8.9625028854697378E-2</v>
      </c>
      <c r="AZ74">
        <f t="shared" si="110"/>
        <v>19.258768081064304</v>
      </c>
      <c r="BA74">
        <f t="shared" si="111"/>
        <v>0.68186349723981654</v>
      </c>
      <c r="BB74">
        <f t="shared" si="112"/>
        <v>38.14293829205323</v>
      </c>
      <c r="BC74">
        <f t="shared" si="113"/>
        <v>381.00073666216463</v>
      </c>
      <c r="BD74">
        <f t="shared" si="114"/>
        <v>9.6480152421895265E-3</v>
      </c>
    </row>
    <row r="75" spans="1:114" x14ac:dyDescent="0.25">
      <c r="A75" s="1">
        <v>49</v>
      </c>
      <c r="B75" s="1" t="s">
        <v>111</v>
      </c>
      <c r="C75" s="1">
        <v>3441.9999990835786</v>
      </c>
      <c r="D75" s="1">
        <v>0</v>
      </c>
      <c r="E75">
        <f t="shared" si="87"/>
        <v>9.6371979032364106</v>
      </c>
      <c r="F75">
        <f t="shared" si="88"/>
        <v>0.14993026058575951</v>
      </c>
      <c r="G75">
        <f t="shared" si="89"/>
        <v>262.92829706244811</v>
      </c>
      <c r="H75">
        <f t="shared" si="90"/>
        <v>4.1850912972986229</v>
      </c>
      <c r="I75">
        <f t="shared" si="91"/>
        <v>2.0861509734408643</v>
      </c>
      <c r="J75">
        <f t="shared" si="92"/>
        <v>25.654636383056641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25.140356063842773</v>
      </c>
      <c r="P75" s="1">
        <v>25.654636383056641</v>
      </c>
      <c r="Q75" s="1">
        <v>25.01416015625</v>
      </c>
      <c r="R75" s="1">
        <v>399.06314086914062</v>
      </c>
      <c r="S75" s="1">
        <v>385.55767822265625</v>
      </c>
      <c r="T75" s="1">
        <v>11.71163272857666</v>
      </c>
      <c r="U75" s="1">
        <v>16.651765823364258</v>
      </c>
      <c r="V75" s="1">
        <v>26.755748748779297</v>
      </c>
      <c r="W75" s="1">
        <v>38.041698455810547</v>
      </c>
      <c r="X75" s="1">
        <v>499.83294677734375</v>
      </c>
      <c r="Y75" s="1">
        <v>1500.9967041015625</v>
      </c>
      <c r="Z75" s="1">
        <v>285.9595947265625</v>
      </c>
      <c r="AA75" s="1">
        <v>73.251235961914063</v>
      </c>
      <c r="AB75" s="1">
        <v>0.36822503805160522</v>
      </c>
      <c r="AC75" s="1">
        <v>0.28308966755867004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0.83305491129557285</v>
      </c>
      <c r="AL75">
        <f t="shared" si="96"/>
        <v>4.1850912972986225E-3</v>
      </c>
      <c r="AM75">
        <f t="shared" si="97"/>
        <v>298.80463638305662</v>
      </c>
      <c r="AN75">
        <f t="shared" si="98"/>
        <v>298.29035606384275</v>
      </c>
      <c r="AO75">
        <f t="shared" si="99"/>
        <v>240.15946728826748</v>
      </c>
      <c r="AP75">
        <f t="shared" si="100"/>
        <v>0.58827320249438764</v>
      </c>
      <c r="AQ75">
        <f t="shared" si="101"/>
        <v>3.3059134009506557</v>
      </c>
      <c r="AR75">
        <f t="shared" si="102"/>
        <v>45.13116205533403</v>
      </c>
      <c r="AS75">
        <f t="shared" si="103"/>
        <v>28.479396231969773</v>
      </c>
      <c r="AT75">
        <f t="shared" si="104"/>
        <v>25.397496223449707</v>
      </c>
      <c r="AU75">
        <f t="shared" si="105"/>
        <v>3.2558155708667114</v>
      </c>
      <c r="AV75">
        <f t="shared" si="106"/>
        <v>0.14241199733905732</v>
      </c>
      <c r="AW75">
        <f t="shared" si="107"/>
        <v>1.2197624275097914</v>
      </c>
      <c r="AX75">
        <f t="shared" si="108"/>
        <v>2.03605314335692</v>
      </c>
      <c r="AY75">
        <f t="shared" si="109"/>
        <v>8.9653754304330258E-2</v>
      </c>
      <c r="AZ75">
        <f t="shared" si="110"/>
        <v>19.259822729185625</v>
      </c>
      <c r="BA75">
        <f t="shared" si="111"/>
        <v>0.6819428373842662</v>
      </c>
      <c r="BB75">
        <f t="shared" si="112"/>
        <v>38.150082503428131</v>
      </c>
      <c r="BC75">
        <f t="shared" si="113"/>
        <v>380.97661589291693</v>
      </c>
      <c r="BD75">
        <f t="shared" si="114"/>
        <v>9.650458316152237E-3</v>
      </c>
    </row>
    <row r="76" spans="1:114" x14ac:dyDescent="0.25">
      <c r="A76" s="1">
        <v>50</v>
      </c>
      <c r="B76" s="1" t="s">
        <v>112</v>
      </c>
      <c r="C76" s="1">
        <v>3442.4999990724027</v>
      </c>
      <c r="D76" s="1">
        <v>0</v>
      </c>
      <c r="E76">
        <f t="shared" si="87"/>
        <v>9.6521400475987615</v>
      </c>
      <c r="F76">
        <f t="shared" si="88"/>
        <v>0.15004937444174718</v>
      </c>
      <c r="G76">
        <f t="shared" si="89"/>
        <v>262.83796377655091</v>
      </c>
      <c r="H76">
        <f t="shared" si="90"/>
        <v>4.1870112611459094</v>
      </c>
      <c r="I76">
        <f t="shared" si="91"/>
        <v>2.08555154413351</v>
      </c>
      <c r="J76">
        <f t="shared" si="92"/>
        <v>25.652292251586914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25.141269683837891</v>
      </c>
      <c r="P76" s="1">
        <v>25.652292251586914</v>
      </c>
      <c r="Q76" s="1">
        <v>25.014209747314453</v>
      </c>
      <c r="R76" s="1">
        <v>399.06991577148437</v>
      </c>
      <c r="S76" s="1">
        <v>385.5452880859375</v>
      </c>
      <c r="T76" s="1">
        <v>11.711038589477539</v>
      </c>
      <c r="U76" s="1">
        <v>16.653575897216797</v>
      </c>
      <c r="V76" s="1">
        <v>26.753091812133789</v>
      </c>
      <c r="W76" s="1">
        <v>38.043991088867188</v>
      </c>
      <c r="X76" s="1">
        <v>499.81808471679687</v>
      </c>
      <c r="Y76" s="1">
        <v>1501.00244140625</v>
      </c>
      <c r="Z76" s="1">
        <v>286.01589965820312</v>
      </c>
      <c r="AA76" s="1">
        <v>73.251663208007812</v>
      </c>
      <c r="AB76" s="1">
        <v>0.36822503805160522</v>
      </c>
      <c r="AC76" s="1">
        <v>0.28308966755867004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0.83303014119466123</v>
      </c>
      <c r="AL76">
        <f t="shared" si="96"/>
        <v>4.1870112611459096E-3</v>
      </c>
      <c r="AM76">
        <f t="shared" si="97"/>
        <v>298.80229225158689</v>
      </c>
      <c r="AN76">
        <f t="shared" si="98"/>
        <v>298.29126968383787</v>
      </c>
      <c r="AO76">
        <f t="shared" si="99"/>
        <v>240.16038525699696</v>
      </c>
      <c r="AP76">
        <f t="shared" si="100"/>
        <v>0.58772640643680107</v>
      </c>
      <c r="AQ76">
        <f t="shared" si="101"/>
        <v>3.3054536769654312</v>
      </c>
      <c r="AR76">
        <f t="shared" si="102"/>
        <v>45.124622871417365</v>
      </c>
      <c r="AS76">
        <f t="shared" si="103"/>
        <v>28.471046974200569</v>
      </c>
      <c r="AT76">
        <f t="shared" si="104"/>
        <v>25.396780967712402</v>
      </c>
      <c r="AU76">
        <f t="shared" si="105"/>
        <v>3.2556771500905355</v>
      </c>
      <c r="AV76">
        <f t="shared" si="106"/>
        <v>0.14251946048398009</v>
      </c>
      <c r="AW76">
        <f t="shared" si="107"/>
        <v>1.2199021328319213</v>
      </c>
      <c r="AX76">
        <f t="shared" si="108"/>
        <v>2.0357750172586142</v>
      </c>
      <c r="AY76">
        <f t="shared" si="109"/>
        <v>8.9721898004909068E-2</v>
      </c>
      <c r="AZ76">
        <f t="shared" si="110"/>
        <v>19.253318000838462</v>
      </c>
      <c r="BA76">
        <f t="shared" si="111"/>
        <v>0.68173045268281085</v>
      </c>
      <c r="BB76">
        <f t="shared" si="112"/>
        <v>38.161869073542874</v>
      </c>
      <c r="BC76">
        <f t="shared" si="113"/>
        <v>380.95712297639108</v>
      </c>
      <c r="BD76">
        <f t="shared" si="114"/>
        <v>9.6689018936861049E-3</v>
      </c>
    </row>
    <row r="77" spans="1:114" x14ac:dyDescent="0.25">
      <c r="A77" s="1">
        <v>51</v>
      </c>
      <c r="B77" s="1" t="s">
        <v>112</v>
      </c>
      <c r="C77" s="1">
        <v>3442.9999990612268</v>
      </c>
      <c r="D77" s="1">
        <v>0</v>
      </c>
      <c r="E77">
        <f t="shared" si="87"/>
        <v>9.6335544008909952</v>
      </c>
      <c r="F77">
        <f t="shared" si="88"/>
        <v>0.15010008036878134</v>
      </c>
      <c r="G77">
        <f t="shared" si="89"/>
        <v>263.04278947291493</v>
      </c>
      <c r="H77">
        <f t="shared" si="90"/>
        <v>4.1886438446012475</v>
      </c>
      <c r="I77">
        <f t="shared" si="91"/>
        <v>2.0856778759028747</v>
      </c>
      <c r="J77">
        <f t="shared" si="92"/>
        <v>25.652759552001953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25.141864776611328</v>
      </c>
      <c r="P77" s="1">
        <v>25.652759552001953</v>
      </c>
      <c r="Q77" s="1">
        <v>25.014310836791992</v>
      </c>
      <c r="R77" s="1">
        <v>399.01629638671875</v>
      </c>
      <c r="S77" s="1">
        <v>385.5133056640625</v>
      </c>
      <c r="T77" s="1">
        <v>11.708735466003418</v>
      </c>
      <c r="U77" s="1">
        <v>16.653230667114258</v>
      </c>
      <c r="V77" s="1">
        <v>26.746675491333008</v>
      </c>
      <c r="W77" s="1">
        <v>38.041561126708984</v>
      </c>
      <c r="X77" s="1">
        <v>499.81515502929687</v>
      </c>
      <c r="Y77" s="1">
        <v>1501.023193359375</v>
      </c>
      <c r="Z77" s="1">
        <v>286.01223754882812</v>
      </c>
      <c r="AA77" s="1">
        <v>73.2510986328125</v>
      </c>
      <c r="AB77" s="1">
        <v>0.36822503805160522</v>
      </c>
      <c r="AC77" s="1">
        <v>0.28308966755867004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0.83302525838216135</v>
      </c>
      <c r="AL77">
        <f t="shared" si="96"/>
        <v>4.1886438446012472E-3</v>
      </c>
      <c r="AM77">
        <f t="shared" si="97"/>
        <v>298.80275955200193</v>
      </c>
      <c r="AN77">
        <f t="shared" si="98"/>
        <v>298.29186477661131</v>
      </c>
      <c r="AO77">
        <f t="shared" si="99"/>
        <v>240.16370556942275</v>
      </c>
      <c r="AP77">
        <f t="shared" si="100"/>
        <v>0.58693011169562159</v>
      </c>
      <c r="AQ77">
        <f t="shared" si="101"/>
        <v>3.305545318054639</v>
      </c>
      <c r="AR77">
        <f t="shared" si="102"/>
        <v>45.126221718863547</v>
      </c>
      <c r="AS77">
        <f t="shared" si="103"/>
        <v>28.47299105174929</v>
      </c>
      <c r="AT77">
        <f t="shared" si="104"/>
        <v>25.397312164306641</v>
      </c>
      <c r="AU77">
        <f t="shared" si="105"/>
        <v>3.2557799500956524</v>
      </c>
      <c r="AV77">
        <f t="shared" si="106"/>
        <v>0.1425652041875024</v>
      </c>
      <c r="AW77">
        <f t="shared" si="107"/>
        <v>1.2198674421517643</v>
      </c>
      <c r="AX77">
        <f t="shared" si="108"/>
        <v>2.035912507943888</v>
      </c>
      <c r="AY77">
        <f t="shared" si="109"/>
        <v>8.9750904875932666E-2</v>
      </c>
      <c r="AZ77">
        <f t="shared" si="110"/>
        <v>19.268173316330628</v>
      </c>
      <c r="BA77">
        <f t="shared" si="111"/>
        <v>0.68231831588747094</v>
      </c>
      <c r="BB77">
        <f t="shared" si="112"/>
        <v>38.160846398386013</v>
      </c>
      <c r="BC77">
        <f t="shared" si="113"/>
        <v>380.93397528084023</v>
      </c>
      <c r="BD77">
        <f t="shared" si="114"/>
        <v>9.6506117494998666E-3</v>
      </c>
    </row>
    <row r="78" spans="1:114" x14ac:dyDescent="0.25">
      <c r="A78" s="1">
        <v>52</v>
      </c>
      <c r="B78" s="1" t="s">
        <v>113</v>
      </c>
      <c r="C78" s="1">
        <v>3443.499999050051</v>
      </c>
      <c r="D78" s="1">
        <v>0</v>
      </c>
      <c r="E78">
        <f t="shared" si="87"/>
        <v>9.5877458021113338</v>
      </c>
      <c r="F78">
        <f t="shared" si="88"/>
        <v>0.15006557097317305</v>
      </c>
      <c r="G78">
        <f t="shared" si="89"/>
        <v>263.52769277935562</v>
      </c>
      <c r="H78">
        <f t="shared" si="90"/>
        <v>4.1887294224877474</v>
      </c>
      <c r="I78">
        <f t="shared" si="91"/>
        <v>2.0861833689993032</v>
      </c>
      <c r="J78">
        <f t="shared" si="92"/>
        <v>25.655073165893555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25.14166259765625</v>
      </c>
      <c r="P78" s="1">
        <v>25.655073165893555</v>
      </c>
      <c r="Q78" s="1">
        <v>25.013866424560547</v>
      </c>
      <c r="R78" s="1">
        <v>398.97476196289062</v>
      </c>
      <c r="S78" s="1">
        <v>385.52658081054687</v>
      </c>
      <c r="T78" s="1">
        <v>11.707794189453125</v>
      </c>
      <c r="U78" s="1">
        <v>16.652421951293945</v>
      </c>
      <c r="V78" s="1">
        <v>26.745010375976563</v>
      </c>
      <c r="W78" s="1">
        <v>38.040401458740234</v>
      </c>
      <c r="X78" s="1">
        <v>499.8123779296875</v>
      </c>
      <c r="Y78" s="1">
        <v>1500.9866943359375</v>
      </c>
      <c r="Z78" s="1">
        <v>286.03292846679687</v>
      </c>
      <c r="AA78" s="1">
        <v>73.251548767089844</v>
      </c>
      <c r="AB78" s="1">
        <v>0.36822503805160522</v>
      </c>
      <c r="AC78" s="1">
        <v>0.28308966755867004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0.83302062988281245</v>
      </c>
      <c r="AL78">
        <f t="shared" si="96"/>
        <v>4.1887294224877475E-3</v>
      </c>
      <c r="AM78">
        <f t="shared" si="97"/>
        <v>298.80507316589353</v>
      </c>
      <c r="AN78">
        <f t="shared" si="98"/>
        <v>298.29166259765623</v>
      </c>
      <c r="AO78">
        <f t="shared" si="99"/>
        <v>240.15786572580328</v>
      </c>
      <c r="AP78">
        <f t="shared" si="100"/>
        <v>0.58647226639059324</v>
      </c>
      <c r="AQ78">
        <f t="shared" si="101"/>
        <v>3.3059990676546689</v>
      </c>
      <c r="AR78">
        <f t="shared" si="102"/>
        <v>45.132138818885629</v>
      </c>
      <c r="AS78">
        <f t="shared" si="103"/>
        <v>28.479716867591684</v>
      </c>
      <c r="AT78">
        <f t="shared" si="104"/>
        <v>25.398367881774902</v>
      </c>
      <c r="AU78">
        <f t="shared" si="105"/>
        <v>3.255984266603829</v>
      </c>
      <c r="AV78">
        <f t="shared" si="106"/>
        <v>0.14253407214628142</v>
      </c>
      <c r="AW78">
        <f t="shared" si="107"/>
        <v>1.2198156986553659</v>
      </c>
      <c r="AX78">
        <f t="shared" si="108"/>
        <v>2.0361685679484633</v>
      </c>
      <c r="AY78">
        <f t="shared" si="109"/>
        <v>8.9731163497172417E-2</v>
      </c>
      <c r="AZ78">
        <f t="shared" si="110"/>
        <v>19.303811639105639</v>
      </c>
      <c r="BA78">
        <f t="shared" si="111"/>
        <v>0.68355258987669332</v>
      </c>
      <c r="BB78">
        <f t="shared" si="112"/>
        <v>38.153471536270175</v>
      </c>
      <c r="BC78">
        <f t="shared" si="113"/>
        <v>380.96902564127731</v>
      </c>
      <c r="BD78">
        <f t="shared" si="114"/>
        <v>9.6019823643692642E-3</v>
      </c>
    </row>
    <row r="79" spans="1:114" x14ac:dyDescent="0.25">
      <c r="A79" s="1">
        <v>53</v>
      </c>
      <c r="B79" s="1" t="s">
        <v>113</v>
      </c>
      <c r="C79" s="1">
        <v>3443.9999990388751</v>
      </c>
      <c r="D79" s="1">
        <v>0</v>
      </c>
      <c r="E79">
        <f t="shared" si="87"/>
        <v>9.5766404672010861</v>
      </c>
      <c r="F79">
        <f t="shared" si="88"/>
        <v>0.15003539673174801</v>
      </c>
      <c r="G79">
        <f t="shared" si="89"/>
        <v>263.58754662658129</v>
      </c>
      <c r="H79">
        <f t="shared" si="90"/>
        <v>4.1886928098395213</v>
      </c>
      <c r="I79">
        <f t="shared" si="91"/>
        <v>2.0865557548604805</v>
      </c>
      <c r="J79">
        <f t="shared" si="92"/>
        <v>25.656766891479492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25.142095565795898</v>
      </c>
      <c r="P79" s="1">
        <v>25.656766891479492</v>
      </c>
      <c r="Q79" s="1">
        <v>25.013742446899414</v>
      </c>
      <c r="R79" s="1">
        <v>398.9210205078125</v>
      </c>
      <c r="S79" s="1">
        <v>385.4864501953125</v>
      </c>
      <c r="T79" s="1">
        <v>11.70733642578125</v>
      </c>
      <c r="U79" s="1">
        <v>16.651901245117188</v>
      </c>
      <c r="V79" s="1">
        <v>26.743232727050781</v>
      </c>
      <c r="W79" s="1">
        <v>38.038173675537109</v>
      </c>
      <c r="X79" s="1">
        <v>499.81463623046875</v>
      </c>
      <c r="Y79" s="1">
        <v>1500.990478515625</v>
      </c>
      <c r="Z79" s="1">
        <v>286.02935791015625</v>
      </c>
      <c r="AA79" s="1">
        <v>73.251426696777344</v>
      </c>
      <c r="AB79" s="1">
        <v>0.36822503805160522</v>
      </c>
      <c r="AC79" s="1">
        <v>0.28308966755867004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0.83302439371744774</v>
      </c>
      <c r="AL79">
        <f t="shared" si="96"/>
        <v>4.1886928098395209E-3</v>
      </c>
      <c r="AM79">
        <f t="shared" si="97"/>
        <v>298.80676689147947</v>
      </c>
      <c r="AN79">
        <f t="shared" si="98"/>
        <v>298.29209556579588</v>
      </c>
      <c r="AO79">
        <f t="shared" si="99"/>
        <v>240.15847119453974</v>
      </c>
      <c r="AP79">
        <f t="shared" si="100"/>
        <v>0.5863253228202896</v>
      </c>
      <c r="AQ79">
        <f t="shared" si="101"/>
        <v>3.3063312782791576</v>
      </c>
      <c r="AR79">
        <f t="shared" si="102"/>
        <v>45.136749239924605</v>
      </c>
      <c r="AS79">
        <f t="shared" si="103"/>
        <v>28.484847994807417</v>
      </c>
      <c r="AT79">
        <f t="shared" si="104"/>
        <v>25.399431228637695</v>
      </c>
      <c r="AU79">
        <f t="shared" si="105"/>
        <v>3.2561900709779699</v>
      </c>
      <c r="AV79">
        <f t="shared" si="106"/>
        <v>0.1425068503988966</v>
      </c>
      <c r="AW79">
        <f t="shared" si="107"/>
        <v>1.2197755234186771</v>
      </c>
      <c r="AX79">
        <f t="shared" si="108"/>
        <v>2.0364145475592927</v>
      </c>
      <c r="AY79">
        <f t="shared" si="109"/>
        <v>8.9713901756349884E-2</v>
      </c>
      <c r="AZ79">
        <f t="shared" si="110"/>
        <v>19.308163849900399</v>
      </c>
      <c r="BA79">
        <f t="shared" si="111"/>
        <v>0.68377901867375801</v>
      </c>
      <c r="BB79">
        <f t="shared" si="112"/>
        <v>38.14789244810023</v>
      </c>
      <c r="BC79">
        <f t="shared" si="113"/>
        <v>380.93417397039246</v>
      </c>
      <c r="BD79">
        <f t="shared" si="114"/>
        <v>9.5903354311631279E-3</v>
      </c>
    </row>
    <row r="80" spans="1:114" x14ac:dyDescent="0.25">
      <c r="A80" s="1">
        <v>54</v>
      </c>
      <c r="B80" s="1" t="s">
        <v>114</v>
      </c>
      <c r="C80" s="1">
        <v>3444.4999990276992</v>
      </c>
      <c r="D80" s="1">
        <v>0</v>
      </c>
      <c r="E80">
        <f t="shared" si="87"/>
        <v>9.576458528008903</v>
      </c>
      <c r="F80">
        <f t="shared" si="88"/>
        <v>0.14993606087590963</v>
      </c>
      <c r="G80">
        <f t="shared" si="89"/>
        <v>263.48661625281756</v>
      </c>
      <c r="H80">
        <f t="shared" si="90"/>
        <v>4.1872284173740786</v>
      </c>
      <c r="I80">
        <f t="shared" si="91"/>
        <v>2.0871457889387983</v>
      </c>
      <c r="J80">
        <f t="shared" si="92"/>
        <v>25.659128189086914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25.141590118408203</v>
      </c>
      <c r="P80" s="1">
        <v>25.659128189086914</v>
      </c>
      <c r="Q80" s="1">
        <v>25.013332366943359</v>
      </c>
      <c r="R80" s="1">
        <v>398.88632202148437</v>
      </c>
      <c r="S80" s="1">
        <v>385.45230102539062</v>
      </c>
      <c r="T80" s="1">
        <v>11.70704174041748</v>
      </c>
      <c r="U80" s="1">
        <v>16.650077819824219</v>
      </c>
      <c r="V80" s="1">
        <v>26.743511199951172</v>
      </c>
      <c r="W80" s="1">
        <v>38.035354614257813</v>
      </c>
      <c r="X80" s="1">
        <v>499.79534912109375</v>
      </c>
      <c r="Y80" s="1">
        <v>1500.9652099609375</v>
      </c>
      <c r="Z80" s="1">
        <v>286.0189208984375</v>
      </c>
      <c r="AA80" s="1">
        <v>73.2518310546875</v>
      </c>
      <c r="AB80" s="1">
        <v>0.36822503805160522</v>
      </c>
      <c r="AC80" s="1">
        <v>0.28308966755867004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0.83299224853515608</v>
      </c>
      <c r="AL80">
        <f t="shared" si="96"/>
        <v>4.1872284173740783E-3</v>
      </c>
      <c r="AM80">
        <f t="shared" si="97"/>
        <v>298.80912818908689</v>
      </c>
      <c r="AN80">
        <f t="shared" si="98"/>
        <v>298.29159011840818</v>
      </c>
      <c r="AO80">
        <f t="shared" si="99"/>
        <v>240.15442822588011</v>
      </c>
      <c r="AP80">
        <f t="shared" si="100"/>
        <v>0.58665022010850099</v>
      </c>
      <c r="AQ80">
        <f t="shared" si="101"/>
        <v>3.3067944764439616</v>
      </c>
      <c r="AR80">
        <f t="shared" si="102"/>
        <v>45.142823446627752</v>
      </c>
      <c r="AS80">
        <f t="shared" si="103"/>
        <v>28.492745626803533</v>
      </c>
      <c r="AT80">
        <f t="shared" si="104"/>
        <v>25.400359153747559</v>
      </c>
      <c r="AU80">
        <f t="shared" si="105"/>
        <v>3.2563696745745556</v>
      </c>
      <c r="AV80">
        <f t="shared" si="106"/>
        <v>0.14241723049214863</v>
      </c>
      <c r="AW80">
        <f t="shared" si="107"/>
        <v>1.2196486875051633</v>
      </c>
      <c r="AX80">
        <f t="shared" si="108"/>
        <v>2.0367209870693923</v>
      </c>
      <c r="AY80">
        <f t="shared" si="109"/>
        <v>8.965707269370865E-2</v>
      </c>
      <c r="AZ80">
        <f t="shared" si="110"/>
        <v>19.300877098922669</v>
      </c>
      <c r="BA80">
        <f t="shared" si="111"/>
        <v>0.68357774892479128</v>
      </c>
      <c r="BB80">
        <f t="shared" si="112"/>
        <v>38.136877431358243</v>
      </c>
      <c r="BC80">
        <f t="shared" si="113"/>
        <v>380.90011128564896</v>
      </c>
      <c r="BD80">
        <f t="shared" si="114"/>
        <v>9.5882414913571329E-3</v>
      </c>
    </row>
    <row r="81" spans="1:114" x14ac:dyDescent="0.25">
      <c r="A81" s="1">
        <v>55</v>
      </c>
      <c r="B81" s="1" t="s">
        <v>114</v>
      </c>
      <c r="C81" s="1">
        <v>3444.9999990165234</v>
      </c>
      <c r="D81" s="1">
        <v>0</v>
      </c>
      <c r="E81">
        <f t="shared" si="87"/>
        <v>9.5726631307134298</v>
      </c>
      <c r="F81">
        <f t="shared" si="88"/>
        <v>0.14989135863545608</v>
      </c>
      <c r="G81">
        <f t="shared" si="89"/>
        <v>263.47317162236629</v>
      </c>
      <c r="H81">
        <f t="shared" si="90"/>
        <v>4.1872756011764345</v>
      </c>
      <c r="I81">
        <f t="shared" si="91"/>
        <v>2.0877469240094806</v>
      </c>
      <c r="J81">
        <f t="shared" si="92"/>
        <v>25.662166595458984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25.140522003173828</v>
      </c>
      <c r="P81" s="1">
        <v>25.662166595458984</v>
      </c>
      <c r="Q81" s="1">
        <v>25.013555526733398</v>
      </c>
      <c r="R81" s="1">
        <v>398.85968017578125</v>
      </c>
      <c r="S81" s="1">
        <v>385.4306640625</v>
      </c>
      <c r="T81" s="1">
        <v>11.707088470458984</v>
      </c>
      <c r="U81" s="1">
        <v>16.650047302246094</v>
      </c>
      <c r="V81" s="1">
        <v>26.745260238647461</v>
      </c>
      <c r="W81" s="1">
        <v>38.037624359130859</v>
      </c>
      <c r="X81" s="1">
        <v>499.80880737304687</v>
      </c>
      <c r="Y81" s="1">
        <v>1500.9366455078125</v>
      </c>
      <c r="Z81" s="1">
        <v>286.0032958984375</v>
      </c>
      <c r="AA81" s="1">
        <v>73.251663208007812</v>
      </c>
      <c r="AB81" s="1">
        <v>0.36822503805160522</v>
      </c>
      <c r="AC81" s="1">
        <v>0.28308966755867004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0.83301467895507797</v>
      </c>
      <c r="AL81">
        <f t="shared" si="96"/>
        <v>4.1872756011764349E-3</v>
      </c>
      <c r="AM81">
        <f t="shared" si="97"/>
        <v>298.81216659545896</v>
      </c>
      <c r="AN81">
        <f t="shared" si="98"/>
        <v>298.29052200317381</v>
      </c>
      <c r="AO81">
        <f t="shared" si="99"/>
        <v>240.14985791348226</v>
      </c>
      <c r="AP81">
        <f t="shared" si="100"/>
        <v>0.58601098814029018</v>
      </c>
      <c r="AQ81">
        <f t="shared" si="101"/>
        <v>3.3073905813910103</v>
      </c>
      <c r="AR81">
        <f t="shared" si="102"/>
        <v>45.151064652269206</v>
      </c>
      <c r="AS81">
        <f t="shared" si="103"/>
        <v>28.501017350023112</v>
      </c>
      <c r="AT81">
        <f t="shared" si="104"/>
        <v>25.401344299316406</v>
      </c>
      <c r="AU81">
        <f t="shared" si="105"/>
        <v>3.2565603628907267</v>
      </c>
      <c r="AV81">
        <f t="shared" si="106"/>
        <v>0.14237689859400007</v>
      </c>
      <c r="AW81">
        <f t="shared" si="107"/>
        <v>1.2196436573815299</v>
      </c>
      <c r="AX81">
        <f t="shared" si="108"/>
        <v>2.0369167055091966</v>
      </c>
      <c r="AY81">
        <f t="shared" si="109"/>
        <v>8.9631497920604208E-2</v>
      </c>
      <c r="AZ81">
        <f t="shared" si="110"/>
        <v>19.299848032027217</v>
      </c>
      <c r="BA81">
        <f t="shared" si="111"/>
        <v>0.68358124090418104</v>
      </c>
      <c r="BB81">
        <f t="shared" si="112"/>
        <v>38.12902569311256</v>
      </c>
      <c r="BC81">
        <f t="shared" si="113"/>
        <v>380.88027847285997</v>
      </c>
      <c r="BD81">
        <f t="shared" si="114"/>
        <v>9.5829671183274949E-3</v>
      </c>
    </row>
    <row r="82" spans="1:114" x14ac:dyDescent="0.25">
      <c r="A82" s="1">
        <v>56</v>
      </c>
      <c r="B82" s="1" t="s">
        <v>115</v>
      </c>
      <c r="C82" s="1">
        <v>3445.4999990053475</v>
      </c>
      <c r="D82" s="1">
        <v>0</v>
      </c>
      <c r="E82">
        <f t="shared" si="87"/>
        <v>9.5565233777730381</v>
      </c>
      <c r="F82">
        <f t="shared" si="88"/>
        <v>0.14987577465219776</v>
      </c>
      <c r="G82">
        <f t="shared" si="89"/>
        <v>263.61234848446645</v>
      </c>
      <c r="H82">
        <f t="shared" si="90"/>
        <v>4.1878469133546545</v>
      </c>
      <c r="I82">
        <f t="shared" si="91"/>
        <v>2.0882357488931049</v>
      </c>
      <c r="J82">
        <f t="shared" si="92"/>
        <v>25.664619445800781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25.140939712524414</v>
      </c>
      <c r="P82" s="1">
        <v>25.664619445800781</v>
      </c>
      <c r="Q82" s="1">
        <v>25.014404296875</v>
      </c>
      <c r="R82" s="1">
        <v>398.81658935546875</v>
      </c>
      <c r="S82" s="1">
        <v>385.40664672851562</v>
      </c>
      <c r="T82" s="1">
        <v>11.706215858459473</v>
      </c>
      <c r="U82" s="1">
        <v>16.649908065795898</v>
      </c>
      <c r="V82" s="1">
        <v>26.742656707763672</v>
      </c>
      <c r="W82" s="1">
        <v>38.03643798828125</v>
      </c>
      <c r="X82" s="1">
        <v>499.80291748046875</v>
      </c>
      <c r="Y82" s="1">
        <v>1500.93310546875</v>
      </c>
      <c r="Z82" s="1">
        <v>286.06207275390625</v>
      </c>
      <c r="AA82" s="1">
        <v>73.251823425292969</v>
      </c>
      <c r="AB82" s="1">
        <v>0.36822503805160522</v>
      </c>
      <c r="AC82" s="1">
        <v>0.28308966755867004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0.83300486246744776</v>
      </c>
      <c r="AL82">
        <f t="shared" si="96"/>
        <v>4.1878469133546543E-3</v>
      </c>
      <c r="AM82">
        <f t="shared" si="97"/>
        <v>298.81461944580076</v>
      </c>
      <c r="AN82">
        <f t="shared" si="98"/>
        <v>298.29093971252439</v>
      </c>
      <c r="AO82">
        <f t="shared" si="99"/>
        <v>240.14929150724493</v>
      </c>
      <c r="AP82">
        <f t="shared" si="100"/>
        <v>0.58542685186023236</v>
      </c>
      <c r="AQ82">
        <f t="shared" si="101"/>
        <v>3.3078718745761475</v>
      </c>
      <c r="AR82">
        <f t="shared" si="102"/>
        <v>45.157536289178289</v>
      </c>
      <c r="AS82">
        <f t="shared" si="103"/>
        <v>28.50762822338239</v>
      </c>
      <c r="AT82">
        <f t="shared" si="104"/>
        <v>25.402779579162598</v>
      </c>
      <c r="AU82">
        <f t="shared" si="105"/>
        <v>3.2568381982758852</v>
      </c>
      <c r="AV82">
        <f t="shared" si="106"/>
        <v>0.14236283790503873</v>
      </c>
      <c r="AW82">
        <f t="shared" si="107"/>
        <v>1.2196361256830424</v>
      </c>
      <c r="AX82">
        <f t="shared" si="108"/>
        <v>2.0372020725928426</v>
      </c>
      <c r="AY82">
        <f t="shared" si="109"/>
        <v>8.9622581952123401E-2</v>
      </c>
      <c r="AZ82">
        <f t="shared" si="110"/>
        <v>19.310085203910933</v>
      </c>
      <c r="BA82">
        <f t="shared" si="111"/>
        <v>0.68398495646640389</v>
      </c>
      <c r="BB82">
        <f t="shared" si="112"/>
        <v>38.123018845004289</v>
      </c>
      <c r="BC82">
        <f t="shared" si="113"/>
        <v>380.86393320444375</v>
      </c>
      <c r="BD82">
        <f t="shared" si="114"/>
        <v>9.5657133443507372E-3</v>
      </c>
    </row>
    <row r="83" spans="1:114" x14ac:dyDescent="0.25">
      <c r="A83" s="1">
        <v>57</v>
      </c>
      <c r="B83" s="1" t="s">
        <v>115</v>
      </c>
      <c r="C83" s="1">
        <v>3445.9999989941716</v>
      </c>
      <c r="D83" s="1">
        <v>0</v>
      </c>
      <c r="E83">
        <f t="shared" si="87"/>
        <v>9.5311132347994629</v>
      </c>
      <c r="F83">
        <f t="shared" si="88"/>
        <v>0.14983875783583689</v>
      </c>
      <c r="G83">
        <f t="shared" si="89"/>
        <v>263.85930665175857</v>
      </c>
      <c r="H83">
        <f t="shared" si="90"/>
        <v>4.1885097699226277</v>
      </c>
      <c r="I83">
        <f t="shared" si="91"/>
        <v>2.0890495382673153</v>
      </c>
      <c r="J83">
        <f t="shared" si="92"/>
        <v>25.668771743774414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25.141059875488281</v>
      </c>
      <c r="P83" s="1">
        <v>25.668771743774414</v>
      </c>
      <c r="Q83" s="1">
        <v>25.014436721801758</v>
      </c>
      <c r="R83" s="1">
        <v>398.78622436523437</v>
      </c>
      <c r="S83" s="1">
        <v>385.406982421875</v>
      </c>
      <c r="T83" s="1">
        <v>11.705595016479492</v>
      </c>
      <c r="U83" s="1">
        <v>16.649883270263672</v>
      </c>
      <c r="V83" s="1">
        <v>26.741111755371094</v>
      </c>
      <c r="W83" s="1">
        <v>38.036205291748047</v>
      </c>
      <c r="X83" s="1">
        <v>499.82177734375</v>
      </c>
      <c r="Y83" s="1">
        <v>1500.8980712890625</v>
      </c>
      <c r="Z83" s="1">
        <v>286.00518798828125</v>
      </c>
      <c r="AA83" s="1">
        <v>73.251998901367188</v>
      </c>
      <c r="AB83" s="1">
        <v>0.36822503805160522</v>
      </c>
      <c r="AC83" s="1">
        <v>0.28308966755867004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0.83303629557291647</v>
      </c>
      <c r="AL83">
        <f t="shared" si="96"/>
        <v>4.1885097699226274E-3</v>
      </c>
      <c r="AM83">
        <f t="shared" si="97"/>
        <v>298.81877174377439</v>
      </c>
      <c r="AN83">
        <f t="shared" si="98"/>
        <v>298.29105987548826</v>
      </c>
      <c r="AO83">
        <f t="shared" si="99"/>
        <v>240.14368603862022</v>
      </c>
      <c r="AP83">
        <f t="shared" si="100"/>
        <v>0.58446236449281042</v>
      </c>
      <c r="AQ83">
        <f t="shared" si="101"/>
        <v>3.3086867692885615</v>
      </c>
      <c r="AR83">
        <f t="shared" si="102"/>
        <v>45.168552652654064</v>
      </c>
      <c r="AS83">
        <f t="shared" si="103"/>
        <v>28.518669382390392</v>
      </c>
      <c r="AT83">
        <f t="shared" si="104"/>
        <v>25.404915809631348</v>
      </c>
      <c r="AU83">
        <f t="shared" si="105"/>
        <v>3.2572517590596144</v>
      </c>
      <c r="AV83">
        <f t="shared" si="106"/>
        <v>0.14232943879972024</v>
      </c>
      <c r="AW83">
        <f t="shared" si="107"/>
        <v>1.2196372310212464</v>
      </c>
      <c r="AX83">
        <f t="shared" si="108"/>
        <v>2.0376145280383682</v>
      </c>
      <c r="AY83">
        <f t="shared" si="109"/>
        <v>8.9601403427331E-2</v>
      </c>
      <c r="AZ83">
        <f t="shared" si="110"/>
        <v>19.328221640970124</v>
      </c>
      <c r="BA83">
        <f t="shared" si="111"/>
        <v>0.68462513313506179</v>
      </c>
      <c r="BB83">
        <f t="shared" si="112"/>
        <v>38.113033693289843</v>
      </c>
      <c r="BC83">
        <f t="shared" si="113"/>
        <v>380.87634766280701</v>
      </c>
      <c r="BD83">
        <f t="shared" si="114"/>
        <v>9.5374691046467789E-3</v>
      </c>
    </row>
    <row r="84" spans="1:114" x14ac:dyDescent="0.25">
      <c r="A84" s="1">
        <v>58</v>
      </c>
      <c r="B84" s="1" t="s">
        <v>116</v>
      </c>
      <c r="C84" s="1">
        <v>3446.4999989829957</v>
      </c>
      <c r="D84" s="1">
        <v>0</v>
      </c>
      <c r="E84">
        <f t="shared" si="87"/>
        <v>9.5593101529057094</v>
      </c>
      <c r="F84">
        <f t="shared" si="88"/>
        <v>0.14976887806588068</v>
      </c>
      <c r="G84">
        <f t="shared" si="89"/>
        <v>263.45706388690309</v>
      </c>
      <c r="H84">
        <f t="shared" si="90"/>
        <v>4.1882613498378785</v>
      </c>
      <c r="I84">
        <f t="shared" si="91"/>
        <v>2.0898451575589232</v>
      </c>
      <c r="J84">
        <f t="shared" si="92"/>
        <v>25.672353744506836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25.141565322875977</v>
      </c>
      <c r="P84" s="1">
        <v>25.672353744506836</v>
      </c>
      <c r="Q84" s="1">
        <v>25.014755249023438</v>
      </c>
      <c r="R84" s="1">
        <v>398.77474975585937</v>
      </c>
      <c r="S84" s="1">
        <v>385.36248779296875</v>
      </c>
      <c r="T84" s="1">
        <v>11.704778671264648</v>
      </c>
      <c r="U84" s="1">
        <v>16.648599624633789</v>
      </c>
      <c r="V84" s="1">
        <v>26.738473892211914</v>
      </c>
      <c r="W84" s="1">
        <v>38.032169342041016</v>
      </c>
      <c r="X84" s="1">
        <v>499.84002685546875</v>
      </c>
      <c r="Y84" s="1">
        <v>1500.937744140625</v>
      </c>
      <c r="Z84" s="1">
        <v>285.97747802734375</v>
      </c>
      <c r="AA84" s="1">
        <v>73.252090454101563</v>
      </c>
      <c r="AB84" s="1">
        <v>0.36822503805160522</v>
      </c>
      <c r="AC84" s="1">
        <v>0.28308966755867004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0.83306671142578104</v>
      </c>
      <c r="AL84">
        <f t="shared" si="96"/>
        <v>4.1882613498378787E-3</v>
      </c>
      <c r="AM84">
        <f t="shared" si="97"/>
        <v>298.82235374450681</v>
      </c>
      <c r="AN84">
        <f t="shared" si="98"/>
        <v>298.29156532287595</v>
      </c>
      <c r="AO84">
        <f t="shared" si="99"/>
        <v>240.15003369472834</v>
      </c>
      <c r="AP84">
        <f t="shared" si="100"/>
        <v>0.58424523839289844</v>
      </c>
      <c r="AQ84">
        <f t="shared" si="101"/>
        <v>3.3093898831967188</v>
      </c>
      <c r="AR84">
        <f t="shared" si="102"/>
        <v>45.178094750351498</v>
      </c>
      <c r="AS84">
        <f t="shared" si="103"/>
        <v>28.529495125717709</v>
      </c>
      <c r="AT84">
        <f t="shared" si="104"/>
        <v>25.406959533691406</v>
      </c>
      <c r="AU84">
        <f t="shared" si="105"/>
        <v>3.2576474541276532</v>
      </c>
      <c r="AV84">
        <f t="shared" si="106"/>
        <v>0.14226638623407037</v>
      </c>
      <c r="AW84">
        <f t="shared" si="107"/>
        <v>1.2195447256377956</v>
      </c>
      <c r="AX84">
        <f t="shared" si="108"/>
        <v>2.0381027284898576</v>
      </c>
      <c r="AY84">
        <f t="shared" si="109"/>
        <v>8.9561421704899502E-2</v>
      </c>
      <c r="AZ84">
        <f t="shared" si="110"/>
        <v>19.29878067461544</v>
      </c>
      <c r="BA84">
        <f t="shared" si="111"/>
        <v>0.68366037752081921</v>
      </c>
      <c r="BB84">
        <f t="shared" si="112"/>
        <v>38.100906957625924</v>
      </c>
      <c r="BC84">
        <f t="shared" si="113"/>
        <v>380.81844956946554</v>
      </c>
      <c r="BD84">
        <f t="shared" si="114"/>
        <v>9.5640950990351567E-3</v>
      </c>
    </row>
    <row r="85" spans="1:114" x14ac:dyDescent="0.25">
      <c r="A85" s="1">
        <v>59</v>
      </c>
      <c r="B85" s="1" t="s">
        <v>116</v>
      </c>
      <c r="C85" s="1">
        <v>3446.9999989718199</v>
      </c>
      <c r="D85" s="1">
        <v>0</v>
      </c>
      <c r="E85">
        <f t="shared" si="87"/>
        <v>9.5537887618108464</v>
      </c>
      <c r="F85">
        <f t="shared" si="88"/>
        <v>0.14973693896721821</v>
      </c>
      <c r="G85">
        <f t="shared" si="89"/>
        <v>263.49920668143943</v>
      </c>
      <c r="H85">
        <f t="shared" si="90"/>
        <v>4.188623961788748</v>
      </c>
      <c r="I85">
        <f t="shared" si="91"/>
        <v>2.0904595332813729</v>
      </c>
      <c r="J85">
        <f t="shared" si="92"/>
        <v>25.675886154174805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25.141124725341797</v>
      </c>
      <c r="P85" s="1">
        <v>25.675886154174805</v>
      </c>
      <c r="Q85" s="1">
        <v>25.013731002807617</v>
      </c>
      <c r="R85" s="1">
        <v>398.776123046875</v>
      </c>
      <c r="S85" s="1">
        <v>385.37033081054687</v>
      </c>
      <c r="T85" s="1">
        <v>11.705288887023926</v>
      </c>
      <c r="U85" s="1">
        <v>16.649515151977539</v>
      </c>
      <c r="V85" s="1">
        <v>26.740604400634766</v>
      </c>
      <c r="W85" s="1">
        <v>38.035636901855469</v>
      </c>
      <c r="X85" s="1">
        <v>499.84185791015625</v>
      </c>
      <c r="Y85" s="1">
        <v>1500.921630859375</v>
      </c>
      <c r="Z85" s="1">
        <v>285.96560668945312</v>
      </c>
      <c r="AA85" s="1">
        <v>73.252815246582031</v>
      </c>
      <c r="AB85" s="1">
        <v>0.36822503805160522</v>
      </c>
      <c r="AC85" s="1">
        <v>0.28308966755867004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0.8330697631835936</v>
      </c>
      <c r="AL85">
        <f t="shared" si="96"/>
        <v>4.1886239617887483E-3</v>
      </c>
      <c r="AM85">
        <f t="shared" si="97"/>
        <v>298.82588615417478</v>
      </c>
      <c r="AN85">
        <f t="shared" si="98"/>
        <v>298.29112472534177</v>
      </c>
      <c r="AO85">
        <f t="shared" si="99"/>
        <v>240.14745556978596</v>
      </c>
      <c r="AP85">
        <f t="shared" si="100"/>
        <v>0.58348222685071682</v>
      </c>
      <c r="AQ85">
        <f t="shared" si="101"/>
        <v>3.3100833906543516</v>
      </c>
      <c r="AR85">
        <f t="shared" si="102"/>
        <v>45.187115055059948</v>
      </c>
      <c r="AS85">
        <f t="shared" si="103"/>
        <v>28.537599903082409</v>
      </c>
      <c r="AT85">
        <f t="shared" si="104"/>
        <v>25.408505439758301</v>
      </c>
      <c r="AU85">
        <f t="shared" si="105"/>
        <v>3.2579467922005949</v>
      </c>
      <c r="AV85">
        <f t="shared" si="106"/>
        <v>0.14223756658139919</v>
      </c>
      <c r="AW85">
        <f t="shared" si="107"/>
        <v>1.2196238573729787</v>
      </c>
      <c r="AX85">
        <f t="shared" si="108"/>
        <v>2.0383229348276162</v>
      </c>
      <c r="AY85">
        <f t="shared" si="109"/>
        <v>8.9543147207348517E-2</v>
      </c>
      <c r="AZ85">
        <f t="shared" si="110"/>
        <v>19.302058704656417</v>
      </c>
      <c r="BA85">
        <f t="shared" si="111"/>
        <v>0.68375582034876237</v>
      </c>
      <c r="BB85">
        <f t="shared" si="112"/>
        <v>38.094703616842153</v>
      </c>
      <c r="BC85">
        <f t="shared" si="113"/>
        <v>380.82891719193469</v>
      </c>
      <c r="BD85">
        <f t="shared" si="114"/>
        <v>9.5567519920152066E-3</v>
      </c>
    </row>
    <row r="86" spans="1:114" x14ac:dyDescent="0.25">
      <c r="A86" s="1">
        <v>60</v>
      </c>
      <c r="B86" s="1" t="s">
        <v>117</v>
      </c>
      <c r="C86" s="1">
        <v>3447.499998960644</v>
      </c>
      <c r="D86" s="1">
        <v>0</v>
      </c>
      <c r="E86">
        <f t="shared" si="87"/>
        <v>9.5515473757408174</v>
      </c>
      <c r="F86">
        <f t="shared" si="88"/>
        <v>0.14961451297736056</v>
      </c>
      <c r="G86">
        <f t="shared" si="89"/>
        <v>263.41051976724941</v>
      </c>
      <c r="H86">
        <f t="shared" si="90"/>
        <v>4.1874516436990561</v>
      </c>
      <c r="I86">
        <f t="shared" si="91"/>
        <v>2.0914776311146936</v>
      </c>
      <c r="J86">
        <f t="shared" si="92"/>
        <v>25.680639266967773</v>
      </c>
      <c r="K86" s="1">
        <v>6</v>
      </c>
      <c r="L86">
        <f t="shared" si="93"/>
        <v>1.4200000166893005</v>
      </c>
      <c r="M86" s="1">
        <v>1</v>
      </c>
      <c r="N86">
        <f t="shared" si="94"/>
        <v>2.8400000333786011</v>
      </c>
      <c r="O86" s="1">
        <v>25.141395568847656</v>
      </c>
      <c r="P86" s="1">
        <v>25.680639266967773</v>
      </c>
      <c r="Q86" s="1">
        <v>25.014091491699219</v>
      </c>
      <c r="R86" s="1">
        <v>398.747802734375</v>
      </c>
      <c r="S86" s="1">
        <v>385.3450927734375</v>
      </c>
      <c r="T86" s="1">
        <v>11.705475807189941</v>
      </c>
      <c r="U86" s="1">
        <v>16.648426055908203</v>
      </c>
      <c r="V86" s="1">
        <v>26.740493774414063</v>
      </c>
      <c r="W86" s="1">
        <v>38.032379150390625</v>
      </c>
      <c r="X86" s="1">
        <v>499.83151245117187</v>
      </c>
      <c r="Y86" s="1">
        <v>1500.9334716796875</v>
      </c>
      <c r="Z86" s="1">
        <v>285.9151611328125</v>
      </c>
      <c r="AA86" s="1">
        <v>73.252517700195313</v>
      </c>
      <c r="AB86" s="1">
        <v>0.36822503805160522</v>
      </c>
      <c r="AC86" s="1">
        <v>0.28308966755867004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0.83305252075195302</v>
      </c>
      <c r="AL86">
        <f t="shared" si="96"/>
        <v>4.1874516436990559E-3</v>
      </c>
      <c r="AM86">
        <f t="shared" si="97"/>
        <v>298.83063926696775</v>
      </c>
      <c r="AN86">
        <f t="shared" si="98"/>
        <v>298.29139556884763</v>
      </c>
      <c r="AO86">
        <f t="shared" si="99"/>
        <v>240.14935010099362</v>
      </c>
      <c r="AP86">
        <f t="shared" si="100"/>
        <v>0.58350252618232179</v>
      </c>
      <c r="AQ86">
        <f t="shared" si="101"/>
        <v>3.3110167554555021</v>
      </c>
      <c r="AR86">
        <f t="shared" si="102"/>
        <v>45.200040345462064</v>
      </c>
      <c r="AS86">
        <f t="shared" si="103"/>
        <v>28.551614289553861</v>
      </c>
      <c r="AT86">
        <f t="shared" si="104"/>
        <v>25.411017417907715</v>
      </c>
      <c r="AU86">
        <f t="shared" si="105"/>
        <v>3.2584332447360467</v>
      </c>
      <c r="AV86">
        <f t="shared" si="106"/>
        <v>0.14212709205858787</v>
      </c>
      <c r="AW86">
        <f t="shared" si="107"/>
        <v>1.2195391243408085</v>
      </c>
      <c r="AX86">
        <f t="shared" si="108"/>
        <v>2.0388941203952382</v>
      </c>
      <c r="AY86">
        <f t="shared" si="109"/>
        <v>8.9473095979377318E-2</v>
      </c>
      <c r="AZ86">
        <f t="shared" si="110"/>
        <v>19.295483761668084</v>
      </c>
      <c r="BA86">
        <f t="shared" si="111"/>
        <v>0.68357045336015432</v>
      </c>
      <c r="BB86">
        <f t="shared" si="112"/>
        <v>38.079100119536513</v>
      </c>
      <c r="BC86">
        <f t="shared" si="113"/>
        <v>380.80474460241652</v>
      </c>
      <c r="BD86">
        <f t="shared" si="114"/>
        <v>9.5512026562870386E-3</v>
      </c>
      <c r="BE86">
        <f>AVERAGE(E72:E86)</f>
        <v>9.5991357061228015</v>
      </c>
      <c r="BF86">
        <f>AVERAGE(O72:O86)</f>
        <v>25.140827560424803</v>
      </c>
      <c r="BG86">
        <f>AVERAGE(P72:P86)</f>
        <v>25.661628087361652</v>
      </c>
      <c r="BH86" t="e">
        <f>AVERAGE(B72:B86)</f>
        <v>#DIV/0!</v>
      </c>
      <c r="BI86">
        <f t="shared" ref="BI86:DJ86" si="115">AVERAGE(C72:C86)</f>
        <v>3444.0333323714635</v>
      </c>
      <c r="BJ86">
        <f t="shared" si="115"/>
        <v>0</v>
      </c>
      <c r="BK86">
        <f t="shared" si="115"/>
        <v>9.5991357061228015</v>
      </c>
      <c r="BL86">
        <f t="shared" si="115"/>
        <v>0.14990419973879299</v>
      </c>
      <c r="BM86">
        <f t="shared" si="115"/>
        <v>263.23843601832749</v>
      </c>
      <c r="BN86">
        <f t="shared" si="115"/>
        <v>4.1872630380495748</v>
      </c>
      <c r="BO86">
        <f t="shared" si="115"/>
        <v>2.0875723326471847</v>
      </c>
      <c r="BP86">
        <f t="shared" si="115"/>
        <v>25.661628087361652</v>
      </c>
      <c r="BQ86">
        <f t="shared" si="115"/>
        <v>6</v>
      </c>
      <c r="BR86">
        <f t="shared" si="115"/>
        <v>1.4200000166893005</v>
      </c>
      <c r="BS86">
        <f t="shared" si="115"/>
        <v>1</v>
      </c>
      <c r="BT86">
        <f t="shared" si="115"/>
        <v>2.8400000333786011</v>
      </c>
      <c r="BU86">
        <f t="shared" si="115"/>
        <v>25.140827560424803</v>
      </c>
      <c r="BV86">
        <f t="shared" si="115"/>
        <v>25.661628087361652</v>
      </c>
      <c r="BW86">
        <f t="shared" si="115"/>
        <v>25.014169057210285</v>
      </c>
      <c r="BX86">
        <f t="shared" si="115"/>
        <v>398.93724568684894</v>
      </c>
      <c r="BY86">
        <f t="shared" si="115"/>
        <v>385.4766805013021</v>
      </c>
      <c r="BZ86">
        <f t="shared" si="115"/>
        <v>11.708224105834962</v>
      </c>
      <c r="CA86">
        <f t="shared" si="115"/>
        <v>16.650996398925781</v>
      </c>
      <c r="CB86">
        <f t="shared" si="115"/>
        <v>26.747361246744791</v>
      </c>
      <c r="CC86">
        <f t="shared" si="115"/>
        <v>38.039090983072917</v>
      </c>
      <c r="CD86">
        <f t="shared" si="115"/>
        <v>499.82569173177086</v>
      </c>
      <c r="CE86">
        <f t="shared" si="115"/>
        <v>1500.9760986328124</v>
      </c>
      <c r="CF86">
        <f t="shared" si="115"/>
        <v>285.98603515625001</v>
      </c>
      <c r="CG86">
        <f t="shared" si="115"/>
        <v>73.251650492350265</v>
      </c>
      <c r="CH86">
        <f t="shared" si="115"/>
        <v>0.36822503805160522</v>
      </c>
      <c r="CI86">
        <f t="shared" si="115"/>
        <v>0.28308966755867004</v>
      </c>
      <c r="CJ86">
        <f t="shared" si="115"/>
        <v>0.97777777910232544</v>
      </c>
      <c r="CK86">
        <f t="shared" si="115"/>
        <v>-0.21956524252891541</v>
      </c>
      <c r="CL86">
        <f t="shared" si="115"/>
        <v>2.737391471862793</v>
      </c>
      <c r="CM86">
        <f t="shared" si="115"/>
        <v>1</v>
      </c>
      <c r="CN86">
        <f t="shared" si="115"/>
        <v>0</v>
      </c>
      <c r="CO86">
        <f t="shared" si="115"/>
        <v>0.15999999642372131</v>
      </c>
      <c r="CP86">
        <f t="shared" si="115"/>
        <v>111115</v>
      </c>
      <c r="CQ86">
        <f t="shared" si="115"/>
        <v>0.83304281955295112</v>
      </c>
      <c r="CR86">
        <f t="shared" si="115"/>
        <v>4.1872630380495749E-3</v>
      </c>
      <c r="CS86">
        <f t="shared" si="115"/>
        <v>298.81162808736167</v>
      </c>
      <c r="CT86">
        <f t="shared" si="115"/>
        <v>298.29082756042482</v>
      </c>
      <c r="CU86">
        <f t="shared" si="115"/>
        <v>240.15617041334116</v>
      </c>
      <c r="CV86">
        <f t="shared" si="115"/>
        <v>0.58620730907736274</v>
      </c>
      <c r="CW86">
        <f t="shared" si="115"/>
        <v>3.3072853005878216</v>
      </c>
      <c r="CX86">
        <f t="shared" si="115"/>
        <v>45.149635098203724</v>
      </c>
      <c r="CY86">
        <f t="shared" si="115"/>
        <v>28.49863869927794</v>
      </c>
      <c r="CZ86">
        <f t="shared" si="115"/>
        <v>25.40122782389323</v>
      </c>
      <c r="DA86">
        <f t="shared" si="115"/>
        <v>3.256537916299675</v>
      </c>
      <c r="DB86">
        <f t="shared" si="115"/>
        <v>0.14238847955522071</v>
      </c>
      <c r="DC86">
        <f t="shared" si="115"/>
        <v>1.2197129679406364</v>
      </c>
      <c r="DD86">
        <f t="shared" si="115"/>
        <v>2.036824948359039</v>
      </c>
      <c r="DE86">
        <f t="shared" si="115"/>
        <v>8.9638841910959124E-2</v>
      </c>
      <c r="DF86">
        <f t="shared" si="115"/>
        <v>19.282650061565604</v>
      </c>
      <c r="DG86">
        <f t="shared" si="115"/>
        <v>0.68289090011760833</v>
      </c>
      <c r="DH86">
        <f t="shared" si="115"/>
        <v>38.132521066741802</v>
      </c>
      <c r="DI86">
        <f t="shared" si="115"/>
        <v>380.9137111171612</v>
      </c>
      <c r="DJ86">
        <f t="shared" si="115"/>
        <v>9.6095205309250972E-3</v>
      </c>
    </row>
    <row r="87" spans="1:114" x14ac:dyDescent="0.25">
      <c r="A87" s="1" t="s">
        <v>9</v>
      </c>
      <c r="B87" s="1" t="s">
        <v>118</v>
      </c>
    </row>
    <row r="88" spans="1:114" x14ac:dyDescent="0.25">
      <c r="A88" s="1" t="s">
        <v>9</v>
      </c>
      <c r="B88" s="1" t="s">
        <v>119</v>
      </c>
    </row>
    <row r="89" spans="1:114" x14ac:dyDescent="0.25">
      <c r="A89" s="1">
        <v>61</v>
      </c>
      <c r="B89" s="1" t="s">
        <v>120</v>
      </c>
      <c r="C89" s="1">
        <v>3706.4999979995191</v>
      </c>
      <c r="D89" s="1">
        <v>0</v>
      </c>
      <c r="E89">
        <f t="shared" ref="E89:E103" si="116">(R89-S89*(1000-T89)/(1000-U89))*AK89</f>
        <v>9.4292609132131933</v>
      </c>
      <c r="F89">
        <f t="shared" ref="F89:F103" si="117">IF(AV89&lt;&gt;0,1/(1/AV89-1/N89),0)</f>
        <v>0.13504980381770995</v>
      </c>
      <c r="G89">
        <f t="shared" ref="G89:G103" si="118">((AY89-AL89/2)*S89-E89)/(AY89+AL89/2)</f>
        <v>253.4086266919262</v>
      </c>
      <c r="H89">
        <f t="shared" ref="H89:H103" si="119">AL89*1000</f>
        <v>4.5215988058926229</v>
      </c>
      <c r="I89">
        <f t="shared" ref="I89:I103" si="120">(AQ89-AW89)</f>
        <v>2.4755225976850315</v>
      </c>
      <c r="J89">
        <f t="shared" ref="J89:J103" si="121">(P89+AP89*D89)</f>
        <v>28.504497528076172</v>
      </c>
      <c r="K89" s="1">
        <v>6</v>
      </c>
      <c r="L89">
        <f t="shared" ref="L89:L103" si="122">(K89*AE89+AF89)</f>
        <v>1.4200000166893005</v>
      </c>
      <c r="M89" s="1">
        <v>1</v>
      </c>
      <c r="N89">
        <f t="shared" ref="N89:N103" si="123">L89*(M89+1)*(M89+1)/(M89*M89+1)</f>
        <v>2.8400000333786011</v>
      </c>
      <c r="O89" s="1">
        <v>29.399404525756836</v>
      </c>
      <c r="P89" s="1">
        <v>28.504497528076172</v>
      </c>
      <c r="Q89" s="1">
        <v>30.100065231323242</v>
      </c>
      <c r="R89" s="1">
        <v>400.95993041992187</v>
      </c>
      <c r="S89" s="1">
        <v>387.53683471679687</v>
      </c>
      <c r="T89" s="1">
        <v>14.232082366943359</v>
      </c>
      <c r="U89" s="1">
        <v>19.553979873657227</v>
      </c>
      <c r="V89" s="1">
        <v>25.330728530883789</v>
      </c>
      <c r="W89" s="1">
        <v>34.802818298339844</v>
      </c>
      <c r="X89" s="1">
        <v>499.80484008789062</v>
      </c>
      <c r="Y89" s="1">
        <v>1498.7900390625</v>
      </c>
      <c r="Z89" s="1">
        <v>284.31671142578125</v>
      </c>
      <c r="AA89" s="1">
        <v>73.251960754394531</v>
      </c>
      <c r="AB89" s="1">
        <v>0.24945062398910522</v>
      </c>
      <c r="AC89" s="1">
        <v>0.23614028096199036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ref="AK89:AK103" si="124">X89*0.000001/(K89*0.0001)</f>
        <v>0.83300806681315087</v>
      </c>
      <c r="AL89">
        <f t="shared" ref="AL89:AL103" si="125">(U89-T89)/(1000-U89)*AK89</f>
        <v>4.5215988058926225E-3</v>
      </c>
      <c r="AM89">
        <f t="shared" ref="AM89:AM103" si="126">(P89+273.15)</f>
        <v>301.65449752807615</v>
      </c>
      <c r="AN89">
        <f t="shared" ref="AN89:AN103" si="127">(O89+273.15)</f>
        <v>302.54940452575681</v>
      </c>
      <c r="AO89">
        <f t="shared" ref="AO89:AO103" si="128">(Y89*AG89+Z89*AH89)*AI89</f>
        <v>239.80640088990913</v>
      </c>
      <c r="AP89">
        <f t="shared" ref="AP89:AP103" si="129">((AO89+0.00000010773*(AN89^4-AM89^4))-AL89*44100)/(L89*51.4+0.00000043092*AM89^3)</f>
        <v>0.6017280773645588</v>
      </c>
      <c r="AQ89">
        <f t="shared" ref="AQ89:AQ103" si="130">0.61365*EXP(17.502*J89/(240.97+J89))</f>
        <v>3.9078899639823912</v>
      </c>
      <c r="AR89">
        <f t="shared" ref="AR89:AR103" si="131">AQ89*1000/AA89</f>
        <v>53.348605603679339</v>
      </c>
      <c r="AS89">
        <f t="shared" ref="AS89:AS103" si="132">(AR89-U89)</f>
        <v>33.794625730022112</v>
      </c>
      <c r="AT89">
        <f t="shared" ref="AT89:AT103" si="133">IF(D89,P89,(O89+P89)/2)</f>
        <v>28.951951026916504</v>
      </c>
      <c r="AU89">
        <f t="shared" ref="AU89:AU103" si="134">0.61365*EXP(17.502*AT89/(240.97+AT89))</f>
        <v>4.0106042708677734</v>
      </c>
      <c r="AV89">
        <f t="shared" ref="AV89:AV103" si="135">IF(AS89&lt;&gt;0,(1000-(AR89+U89)/2)/AS89*AL89,0)</f>
        <v>0.12891933525104221</v>
      </c>
      <c r="AW89">
        <f t="shared" ref="AW89:AW103" si="136">U89*AA89/1000</f>
        <v>1.4323673662973597</v>
      </c>
      <c r="AX89">
        <f t="shared" ref="AX89:AX103" si="137">(AU89-AW89)</f>
        <v>2.5782369045704137</v>
      </c>
      <c r="AY89">
        <f t="shared" ref="AY89:AY103" si="138">1/(1.6/F89+1.37/N89)</f>
        <v>8.1103819918850156E-2</v>
      </c>
      <c r="AZ89">
        <f t="shared" ref="AZ89:AZ103" si="139">G89*AA89*0.001</f>
        <v>18.562678777261993</v>
      </c>
      <c r="BA89">
        <f t="shared" ref="BA89:BA103" si="140">G89/S89</f>
        <v>0.65389558873058218</v>
      </c>
      <c r="BB89">
        <f t="shared" ref="BB89:BB103" si="141">(1-AL89*AA89/AQ89/F89)*100</f>
        <v>37.241147348533168</v>
      </c>
      <c r="BC89">
        <f t="shared" ref="BC89:BC103" si="142">(S89-E89/(N89/1.35))</f>
        <v>383.05461567340689</v>
      </c>
      <c r="BD89">
        <f t="shared" ref="BD89:BD103" si="143">E89*BB89/100/BC89</f>
        <v>9.167269644810485E-3</v>
      </c>
    </row>
    <row r="90" spans="1:114" x14ac:dyDescent="0.25">
      <c r="A90" s="1">
        <v>62</v>
      </c>
      <c r="B90" s="1" t="s">
        <v>120</v>
      </c>
      <c r="C90" s="1">
        <v>3706.9999979883432</v>
      </c>
      <c r="D90" s="1">
        <v>0</v>
      </c>
      <c r="E90">
        <f t="shared" si="116"/>
        <v>9.4680064454960569</v>
      </c>
      <c r="F90">
        <f t="shared" si="117"/>
        <v>0.13495584709839439</v>
      </c>
      <c r="G90">
        <f t="shared" si="118"/>
        <v>252.90889859927421</v>
      </c>
      <c r="H90">
        <f t="shared" si="119"/>
        <v>4.5195878053646403</v>
      </c>
      <c r="I90">
        <f t="shared" si="120"/>
        <v>2.476077627936391</v>
      </c>
      <c r="J90">
        <f t="shared" si="121"/>
        <v>28.506490707397461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29.400323867797852</v>
      </c>
      <c r="P90" s="1">
        <v>28.506490707397461</v>
      </c>
      <c r="Q90" s="1">
        <v>30.100496292114258</v>
      </c>
      <c r="R90" s="1">
        <v>401.05239868164062</v>
      </c>
      <c r="S90" s="1">
        <v>387.58432006835937</v>
      </c>
      <c r="T90" s="1">
        <v>14.233242034912109</v>
      </c>
      <c r="U90" s="1">
        <v>19.552444458007813</v>
      </c>
      <c r="V90" s="1">
        <v>25.331623077392578</v>
      </c>
      <c r="W90" s="1">
        <v>34.798477172851563</v>
      </c>
      <c r="X90" s="1">
        <v>499.83645629882812</v>
      </c>
      <c r="Y90" s="1">
        <v>1498.7537841796875</v>
      </c>
      <c r="Z90" s="1">
        <v>284.290283203125</v>
      </c>
      <c r="AA90" s="1">
        <v>73.252464294433594</v>
      </c>
      <c r="AB90" s="1">
        <v>0.24945062398910522</v>
      </c>
      <c r="AC90" s="1">
        <v>0.23614028096199036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0.83306076049804667</v>
      </c>
      <c r="AL90">
        <f t="shared" si="125"/>
        <v>4.5195878053646407E-3</v>
      </c>
      <c r="AM90">
        <f t="shared" si="126"/>
        <v>301.65649070739744</v>
      </c>
      <c r="AN90">
        <f t="shared" si="127"/>
        <v>302.55032386779783</v>
      </c>
      <c r="AO90">
        <f t="shared" si="128"/>
        <v>239.80060010878879</v>
      </c>
      <c r="AP90">
        <f t="shared" si="129"/>
        <v>0.60255501844767656</v>
      </c>
      <c r="AQ90">
        <f t="shared" si="130"/>
        <v>3.908342367465504</v>
      </c>
      <c r="AR90">
        <f t="shared" si="131"/>
        <v>53.354414832464506</v>
      </c>
      <c r="AS90">
        <f t="shared" si="132"/>
        <v>33.801970374456694</v>
      </c>
      <c r="AT90">
        <f t="shared" si="133"/>
        <v>28.953407287597656</v>
      </c>
      <c r="AU90">
        <f t="shared" si="134"/>
        <v>4.0109423661775017</v>
      </c>
      <c r="AV90">
        <f t="shared" si="135"/>
        <v>0.12883371238521504</v>
      </c>
      <c r="AW90">
        <f t="shared" si="136"/>
        <v>1.4322647395291133</v>
      </c>
      <c r="AX90">
        <f t="shared" si="137"/>
        <v>2.5786776266483882</v>
      </c>
      <c r="AY90">
        <f t="shared" si="138"/>
        <v>8.1049600563204302E-2</v>
      </c>
      <c r="AZ90">
        <f t="shared" si="139"/>
        <v>18.526200064387861</v>
      </c>
      <c r="BA90">
        <f t="shared" si="140"/>
        <v>0.65252613561525896</v>
      </c>
      <c r="BB90">
        <f t="shared" si="141"/>
        <v>37.232221024565163</v>
      </c>
      <c r="BC90">
        <f t="shared" si="142"/>
        <v>383.08368325455842</v>
      </c>
      <c r="BD90">
        <f t="shared" si="143"/>
        <v>9.2020340215448766E-3</v>
      </c>
    </row>
    <row r="91" spans="1:114" x14ac:dyDescent="0.25">
      <c r="A91" s="1">
        <v>63</v>
      </c>
      <c r="B91" s="1" t="s">
        <v>121</v>
      </c>
      <c r="C91" s="1">
        <v>3706.9999979883432</v>
      </c>
      <c r="D91" s="1">
        <v>0</v>
      </c>
      <c r="E91">
        <f t="shared" si="116"/>
        <v>9.4680064454960569</v>
      </c>
      <c r="F91">
        <f t="shared" si="117"/>
        <v>0.13495584709839439</v>
      </c>
      <c r="G91">
        <f t="shared" si="118"/>
        <v>252.90889859927421</v>
      </c>
      <c r="H91">
        <f t="shared" si="119"/>
        <v>4.5195878053646403</v>
      </c>
      <c r="I91">
        <f t="shared" si="120"/>
        <v>2.476077627936391</v>
      </c>
      <c r="J91">
        <f t="shared" si="121"/>
        <v>28.506490707397461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29.400323867797852</v>
      </c>
      <c r="P91" s="1">
        <v>28.506490707397461</v>
      </c>
      <c r="Q91" s="1">
        <v>30.100496292114258</v>
      </c>
      <c r="R91" s="1">
        <v>401.05239868164062</v>
      </c>
      <c r="S91" s="1">
        <v>387.58432006835937</v>
      </c>
      <c r="T91" s="1">
        <v>14.233242034912109</v>
      </c>
      <c r="U91" s="1">
        <v>19.552444458007813</v>
      </c>
      <c r="V91" s="1">
        <v>25.331623077392578</v>
      </c>
      <c r="W91" s="1">
        <v>34.798477172851563</v>
      </c>
      <c r="X91" s="1">
        <v>499.83645629882812</v>
      </c>
      <c r="Y91" s="1">
        <v>1498.7537841796875</v>
      </c>
      <c r="Z91" s="1">
        <v>284.290283203125</v>
      </c>
      <c r="AA91" s="1">
        <v>73.252464294433594</v>
      </c>
      <c r="AB91" s="1">
        <v>0.24945062398910522</v>
      </c>
      <c r="AC91" s="1">
        <v>0.23614028096199036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0.83306076049804667</v>
      </c>
      <c r="AL91">
        <f t="shared" si="125"/>
        <v>4.5195878053646407E-3</v>
      </c>
      <c r="AM91">
        <f t="shared" si="126"/>
        <v>301.65649070739744</v>
      </c>
      <c r="AN91">
        <f t="shared" si="127"/>
        <v>302.55032386779783</v>
      </c>
      <c r="AO91">
        <f t="shared" si="128"/>
        <v>239.80060010878879</v>
      </c>
      <c r="AP91">
        <f t="shared" si="129"/>
        <v>0.60255501844767656</v>
      </c>
      <c r="AQ91">
        <f t="shared" si="130"/>
        <v>3.908342367465504</v>
      </c>
      <c r="AR91">
        <f t="shared" si="131"/>
        <v>53.354414832464506</v>
      </c>
      <c r="AS91">
        <f t="shared" si="132"/>
        <v>33.801970374456694</v>
      </c>
      <c r="AT91">
        <f t="shared" si="133"/>
        <v>28.953407287597656</v>
      </c>
      <c r="AU91">
        <f t="shared" si="134"/>
        <v>4.0109423661775017</v>
      </c>
      <c r="AV91">
        <f t="shared" si="135"/>
        <v>0.12883371238521504</v>
      </c>
      <c r="AW91">
        <f t="shared" si="136"/>
        <v>1.4322647395291133</v>
      </c>
      <c r="AX91">
        <f t="shared" si="137"/>
        <v>2.5786776266483882</v>
      </c>
      <c r="AY91">
        <f t="shared" si="138"/>
        <v>8.1049600563204302E-2</v>
      </c>
      <c r="AZ91">
        <f t="shared" si="139"/>
        <v>18.526200064387861</v>
      </c>
      <c r="BA91">
        <f t="shared" si="140"/>
        <v>0.65252613561525896</v>
      </c>
      <c r="BB91">
        <f t="shared" si="141"/>
        <v>37.232221024565163</v>
      </c>
      <c r="BC91">
        <f t="shared" si="142"/>
        <v>383.08368325455842</v>
      </c>
      <c r="BD91">
        <f t="shared" si="143"/>
        <v>9.2020340215448766E-3</v>
      </c>
    </row>
    <row r="92" spans="1:114" x14ac:dyDescent="0.25">
      <c r="A92" s="1">
        <v>64</v>
      </c>
      <c r="B92" s="1" t="s">
        <v>121</v>
      </c>
      <c r="C92" s="1">
        <v>3707.4999979771674</v>
      </c>
      <c r="D92" s="1">
        <v>0</v>
      </c>
      <c r="E92">
        <f t="shared" si="116"/>
        <v>9.4589758785425602</v>
      </c>
      <c r="F92">
        <f t="shared" si="117"/>
        <v>0.134883562627895</v>
      </c>
      <c r="G92">
        <f t="shared" si="118"/>
        <v>252.98005133549307</v>
      </c>
      <c r="H92">
        <f t="shared" si="119"/>
        <v>4.5187524727956525</v>
      </c>
      <c r="I92">
        <f t="shared" si="120"/>
        <v>2.4768785635783437</v>
      </c>
      <c r="J92">
        <f t="shared" si="121"/>
        <v>28.509418487548828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29.401828765869141</v>
      </c>
      <c r="P92" s="1">
        <v>28.509418487548828</v>
      </c>
      <c r="Q92" s="1">
        <v>30.101106643676758</v>
      </c>
      <c r="R92" s="1">
        <v>401.07122802734375</v>
      </c>
      <c r="S92" s="1">
        <v>387.61282348632812</v>
      </c>
      <c r="T92" s="1">
        <v>14.231790542602539</v>
      </c>
      <c r="U92" s="1">
        <v>19.550573348999023</v>
      </c>
      <c r="V92" s="1">
        <v>25.326852798461914</v>
      </c>
      <c r="W92" s="1">
        <v>34.792144775390625</v>
      </c>
      <c r="X92" s="1">
        <v>499.78445434570312</v>
      </c>
      <c r="Y92" s="1">
        <v>1498.75390625</v>
      </c>
      <c r="Z92" s="1">
        <v>284.3121337890625</v>
      </c>
      <c r="AA92" s="1">
        <v>73.25250244140625</v>
      </c>
      <c r="AB92" s="1">
        <v>0.24945062398910522</v>
      </c>
      <c r="AC92" s="1">
        <v>0.23614028096199036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0.83297409057617167</v>
      </c>
      <c r="AL92">
        <f t="shared" si="125"/>
        <v>4.5187524727956525E-3</v>
      </c>
      <c r="AM92">
        <f t="shared" si="126"/>
        <v>301.65941848754881</v>
      </c>
      <c r="AN92">
        <f t="shared" si="127"/>
        <v>302.55182876586912</v>
      </c>
      <c r="AO92">
        <f t="shared" si="128"/>
        <v>239.80061964003835</v>
      </c>
      <c r="AP92">
        <f t="shared" si="129"/>
        <v>0.60279055793029768</v>
      </c>
      <c r="AQ92">
        <f t="shared" si="130"/>
        <v>3.9090069855567866</v>
      </c>
      <c r="AR92">
        <f t="shared" si="131"/>
        <v>53.363460022182203</v>
      </c>
      <c r="AS92">
        <f t="shared" si="132"/>
        <v>33.812886673183179</v>
      </c>
      <c r="AT92">
        <f t="shared" si="133"/>
        <v>28.955623626708984</v>
      </c>
      <c r="AU92">
        <f t="shared" si="134"/>
        <v>4.0114569741225719</v>
      </c>
      <c r="AV92">
        <f t="shared" si="135"/>
        <v>0.12876783578345091</v>
      </c>
      <c r="AW92">
        <f t="shared" si="136"/>
        <v>1.4321284219784429</v>
      </c>
      <c r="AX92">
        <f t="shared" si="137"/>
        <v>2.5793285521441289</v>
      </c>
      <c r="AY92">
        <f t="shared" si="138"/>
        <v>8.1007885545890113E-2</v>
      </c>
      <c r="AZ92">
        <f t="shared" si="139"/>
        <v>18.531421828080287</v>
      </c>
      <c r="BA92">
        <f t="shared" si="140"/>
        <v>0.65266171810339035</v>
      </c>
      <c r="BB92">
        <f t="shared" si="141"/>
        <v>37.220833838913627</v>
      </c>
      <c r="BC92">
        <f t="shared" si="142"/>
        <v>383.11647937155675</v>
      </c>
      <c r="BD92">
        <f t="shared" si="143"/>
        <v>9.1896587178667589E-3</v>
      </c>
    </row>
    <row r="93" spans="1:114" x14ac:dyDescent="0.25">
      <c r="A93" s="1">
        <v>65</v>
      </c>
      <c r="B93" s="1" t="s">
        <v>122</v>
      </c>
      <c r="C93" s="1">
        <v>3707.9999979659915</v>
      </c>
      <c r="D93" s="1">
        <v>0</v>
      </c>
      <c r="E93">
        <f t="shared" si="116"/>
        <v>9.4482514352012039</v>
      </c>
      <c r="F93">
        <f t="shared" si="117"/>
        <v>0.13487561113447305</v>
      </c>
      <c r="G93">
        <f t="shared" si="118"/>
        <v>253.12593242795279</v>
      </c>
      <c r="H93">
        <f t="shared" si="119"/>
        <v>4.5191812265853493</v>
      </c>
      <c r="I93">
        <f t="shared" si="120"/>
        <v>2.4772335492149136</v>
      </c>
      <c r="J93">
        <f t="shared" si="121"/>
        <v>28.511161804199219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29.403532028198242</v>
      </c>
      <c r="P93" s="1">
        <v>28.511161804199219</v>
      </c>
      <c r="Q93" s="1">
        <v>30.100444793701172</v>
      </c>
      <c r="R93" s="1">
        <v>401.086181640625</v>
      </c>
      <c r="S93" s="1">
        <v>387.64047241210937</v>
      </c>
      <c r="T93" s="1">
        <v>14.232003211975098</v>
      </c>
      <c r="U93" s="1">
        <v>19.551219940185547</v>
      </c>
      <c r="V93" s="1">
        <v>25.324628829956055</v>
      </c>
      <c r="W93" s="1">
        <v>34.789718627929687</v>
      </c>
      <c r="X93" s="1">
        <v>499.790771484375</v>
      </c>
      <c r="Y93" s="1">
        <v>1498.7945556640625</v>
      </c>
      <c r="Z93" s="1">
        <v>284.2357177734375</v>
      </c>
      <c r="AA93" s="1">
        <v>73.252166748046875</v>
      </c>
      <c r="AB93" s="1">
        <v>0.24945062398910522</v>
      </c>
      <c r="AC93" s="1">
        <v>0.23614028096199036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0.83298461914062483</v>
      </c>
      <c r="AL93">
        <f t="shared" si="125"/>
        <v>4.5191812265853492E-3</v>
      </c>
      <c r="AM93">
        <f t="shared" si="126"/>
        <v>301.6611618041992</v>
      </c>
      <c r="AN93">
        <f t="shared" si="127"/>
        <v>302.55353202819822</v>
      </c>
      <c r="AO93">
        <f t="shared" si="128"/>
        <v>239.80712354614298</v>
      </c>
      <c r="AP93">
        <f t="shared" si="129"/>
        <v>0.60263938308243459</v>
      </c>
      <c r="AQ93">
        <f t="shared" si="130"/>
        <v>3.9094027724011244</v>
      </c>
      <c r="AR93">
        <f t="shared" si="131"/>
        <v>53.369107644933393</v>
      </c>
      <c r="AS93">
        <f t="shared" si="132"/>
        <v>33.817887704747847</v>
      </c>
      <c r="AT93">
        <f t="shared" si="133"/>
        <v>28.95734691619873</v>
      </c>
      <c r="AU93">
        <f t="shared" si="134"/>
        <v>4.0118571415139828</v>
      </c>
      <c r="AV93">
        <f t="shared" si="135"/>
        <v>0.12876058897801745</v>
      </c>
      <c r="AW93">
        <f t="shared" si="136"/>
        <v>1.4321692231862106</v>
      </c>
      <c r="AX93">
        <f t="shared" si="137"/>
        <v>2.5796879183277719</v>
      </c>
      <c r="AY93">
        <f t="shared" si="138"/>
        <v>8.1003296670935879E-2</v>
      </c>
      <c r="AZ93">
        <f t="shared" si="139"/>
        <v>18.542023010467243</v>
      </c>
      <c r="BA93">
        <f t="shared" si="140"/>
        <v>0.65299149712842386</v>
      </c>
      <c r="BB93">
        <f t="shared" si="141"/>
        <v>37.217820133709225</v>
      </c>
      <c r="BC93">
        <f t="shared" si="142"/>
        <v>383.14922618407763</v>
      </c>
      <c r="BD93">
        <f t="shared" si="143"/>
        <v>9.1777119321242544E-3</v>
      </c>
    </row>
    <row r="94" spans="1:114" x14ac:dyDescent="0.25">
      <c r="A94" s="1">
        <v>66</v>
      </c>
      <c r="B94" s="1" t="s">
        <v>122</v>
      </c>
      <c r="C94" s="1">
        <v>3708.4999979548156</v>
      </c>
      <c r="D94" s="1">
        <v>0</v>
      </c>
      <c r="E94">
        <f t="shared" si="116"/>
        <v>9.4549791547786253</v>
      </c>
      <c r="F94">
        <f t="shared" si="117"/>
        <v>0.13483232899779665</v>
      </c>
      <c r="G94">
        <f t="shared" si="118"/>
        <v>253.04326998943478</v>
      </c>
      <c r="H94">
        <f t="shared" si="119"/>
        <v>4.5188437392656873</v>
      </c>
      <c r="I94">
        <f t="shared" si="120"/>
        <v>2.4777996116436309</v>
      </c>
      <c r="J94">
        <f t="shared" si="121"/>
        <v>28.513450622558594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29.404575347900391</v>
      </c>
      <c r="P94" s="1">
        <v>28.513450622558594</v>
      </c>
      <c r="Q94" s="1">
        <v>30.100349426269531</v>
      </c>
      <c r="R94" s="1">
        <v>401.13302612304688</v>
      </c>
      <c r="S94" s="1">
        <v>387.67984008789063</v>
      </c>
      <c r="T94" s="1">
        <v>14.232021331787109</v>
      </c>
      <c r="U94" s="1">
        <v>19.55058479309082</v>
      </c>
      <c r="V94" s="1">
        <v>25.323139190673828</v>
      </c>
      <c r="W94" s="1">
        <v>34.7864990234375</v>
      </c>
      <c r="X94" s="1">
        <v>499.81515502929687</v>
      </c>
      <c r="Y94" s="1">
        <v>1498.7613525390625</v>
      </c>
      <c r="Z94" s="1">
        <v>284.0828857421875</v>
      </c>
      <c r="AA94" s="1">
        <v>73.252174377441406</v>
      </c>
      <c r="AB94" s="1">
        <v>0.24945062398910522</v>
      </c>
      <c r="AC94" s="1">
        <v>0.23614028096199036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0.83302525838216135</v>
      </c>
      <c r="AL94">
        <f t="shared" si="125"/>
        <v>4.5188437392656875E-3</v>
      </c>
      <c r="AM94">
        <f t="shared" si="126"/>
        <v>301.66345062255857</v>
      </c>
      <c r="AN94">
        <f t="shared" si="127"/>
        <v>302.55457534790037</v>
      </c>
      <c r="AO94">
        <f t="shared" si="128"/>
        <v>239.80181104626172</v>
      </c>
      <c r="AP94">
        <f t="shared" si="129"/>
        <v>0.60257789569946874</v>
      </c>
      <c r="AQ94">
        <f t="shared" si="130"/>
        <v>3.909922458088074</v>
      </c>
      <c r="AR94">
        <f t="shared" si="131"/>
        <v>53.376196560960601</v>
      </c>
      <c r="AS94">
        <f t="shared" si="132"/>
        <v>33.825611767869781</v>
      </c>
      <c r="AT94">
        <f t="shared" si="133"/>
        <v>28.959012985229492</v>
      </c>
      <c r="AU94">
        <f t="shared" si="134"/>
        <v>4.0122440547592717</v>
      </c>
      <c r="AV94">
        <f t="shared" si="135"/>
        <v>0.12872114196995099</v>
      </c>
      <c r="AW94">
        <f t="shared" si="136"/>
        <v>1.4321228464444429</v>
      </c>
      <c r="AX94">
        <f t="shared" si="137"/>
        <v>2.5801212083148286</v>
      </c>
      <c r="AY94">
        <f t="shared" si="138"/>
        <v>8.0978317808406169E-2</v>
      </c>
      <c r="AZ94">
        <f t="shared" si="139"/>
        <v>18.535969738304061</v>
      </c>
      <c r="BA94">
        <f t="shared" si="140"/>
        <v>0.65271196441906165</v>
      </c>
      <c r="BB94">
        <f t="shared" si="141"/>
        <v>37.210696796810105</v>
      </c>
      <c r="BC94">
        <f t="shared" si="142"/>
        <v>383.18539582418185</v>
      </c>
      <c r="BD94">
        <f t="shared" si="143"/>
        <v>9.1816224308834786E-3</v>
      </c>
    </row>
    <row r="95" spans="1:114" x14ac:dyDescent="0.25">
      <c r="A95" s="1">
        <v>67</v>
      </c>
      <c r="B95" s="1" t="s">
        <v>123</v>
      </c>
      <c r="C95" s="1">
        <v>3708.9999979436398</v>
      </c>
      <c r="D95" s="1">
        <v>0</v>
      </c>
      <c r="E95">
        <f t="shared" si="116"/>
        <v>9.4881893483351583</v>
      </c>
      <c r="F95">
        <f t="shared" si="117"/>
        <v>0.13480116436054052</v>
      </c>
      <c r="G95">
        <f t="shared" si="118"/>
        <v>252.58543547614258</v>
      </c>
      <c r="H95">
        <f t="shared" si="119"/>
        <v>4.5189115560086348</v>
      </c>
      <c r="I95">
        <f t="shared" si="120"/>
        <v>2.4783680049908985</v>
      </c>
      <c r="J95">
        <f t="shared" si="121"/>
        <v>28.515626907348633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29.405830383300781</v>
      </c>
      <c r="P95" s="1">
        <v>28.515626907348633</v>
      </c>
      <c r="Q95" s="1">
        <v>30.101205825805664</v>
      </c>
      <c r="R95" s="1">
        <v>401.1417236328125</v>
      </c>
      <c r="S95" s="1">
        <v>387.64874267578125</v>
      </c>
      <c r="T95" s="1">
        <v>14.230960845947266</v>
      </c>
      <c r="U95" s="1">
        <v>19.54963493347168</v>
      </c>
      <c r="V95" s="1">
        <v>25.319339752197266</v>
      </c>
      <c r="W95" s="1">
        <v>34.782176971435547</v>
      </c>
      <c r="X95" s="1">
        <v>499.812744140625</v>
      </c>
      <c r="Y95" s="1">
        <v>1498.7838134765625</v>
      </c>
      <c r="Z95" s="1">
        <v>284.03952026367188</v>
      </c>
      <c r="AA95" s="1">
        <v>73.251937866210937</v>
      </c>
      <c r="AB95" s="1">
        <v>0.24945062398910522</v>
      </c>
      <c r="AC95" s="1">
        <v>0.23614028096199036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0.83302124023437485</v>
      </c>
      <c r="AL95">
        <f t="shared" si="125"/>
        <v>4.5189115560086346E-3</v>
      </c>
      <c r="AM95">
        <f t="shared" si="126"/>
        <v>301.66562690734861</v>
      </c>
      <c r="AN95">
        <f t="shared" si="127"/>
        <v>302.55583038330076</v>
      </c>
      <c r="AO95">
        <f t="shared" si="128"/>
        <v>239.80540479618139</v>
      </c>
      <c r="AP95">
        <f t="shared" si="129"/>
        <v>0.60245625427131411</v>
      </c>
      <c r="AQ95">
        <f t="shared" si="130"/>
        <v>3.9104166484446727</v>
      </c>
      <c r="AR95">
        <f t="shared" si="131"/>
        <v>53.383115346200803</v>
      </c>
      <c r="AS95">
        <f t="shared" si="132"/>
        <v>33.833480412729124</v>
      </c>
      <c r="AT95">
        <f t="shared" si="133"/>
        <v>28.960728645324707</v>
      </c>
      <c r="AU95">
        <f t="shared" si="134"/>
        <v>4.0126425186031414</v>
      </c>
      <c r="AV95">
        <f t="shared" si="135"/>
        <v>0.12869273804729048</v>
      </c>
      <c r="AW95">
        <f t="shared" si="136"/>
        <v>1.4320486434537743</v>
      </c>
      <c r="AX95">
        <f t="shared" si="137"/>
        <v>2.5805938751493671</v>
      </c>
      <c r="AY95">
        <f t="shared" si="138"/>
        <v>8.0960331774443783E-2</v>
      </c>
      <c r="AZ95">
        <f t="shared" si="139"/>
        <v>18.502372625408228</v>
      </c>
      <c r="BA95">
        <f t="shared" si="140"/>
        <v>0.65158327028909802</v>
      </c>
      <c r="BB95">
        <f t="shared" si="141"/>
        <v>37.203377916729394</v>
      </c>
      <c r="BC95">
        <f t="shared" si="142"/>
        <v>383.13851187658855</v>
      </c>
      <c r="BD95">
        <f t="shared" si="143"/>
        <v>9.213187479970705E-3</v>
      </c>
    </row>
    <row r="96" spans="1:114" x14ac:dyDescent="0.25">
      <c r="A96" s="1">
        <v>68</v>
      </c>
      <c r="B96" s="1" t="s">
        <v>123</v>
      </c>
      <c r="C96" s="1">
        <v>3709.4999979324639</v>
      </c>
      <c r="D96" s="1">
        <v>0</v>
      </c>
      <c r="E96">
        <f t="shared" si="116"/>
        <v>9.4265565698739842</v>
      </c>
      <c r="F96">
        <f t="shared" si="117"/>
        <v>0.13481098057206262</v>
      </c>
      <c r="G96">
        <f t="shared" si="118"/>
        <v>253.33224746786581</v>
      </c>
      <c r="H96">
        <f t="shared" si="119"/>
        <v>4.5202205521785999</v>
      </c>
      <c r="I96">
        <f t="shared" si="120"/>
        <v>2.4788936485476949</v>
      </c>
      <c r="J96">
        <f t="shared" si="121"/>
        <v>28.518409729003906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29.407032012939453</v>
      </c>
      <c r="P96" s="1">
        <v>28.518409729003906</v>
      </c>
      <c r="Q96" s="1">
        <v>30.101852416992188</v>
      </c>
      <c r="R96" s="1">
        <v>401.07122802734375</v>
      </c>
      <c r="S96" s="1">
        <v>387.65097045898437</v>
      </c>
      <c r="T96" s="1">
        <v>14.230678558349609</v>
      </c>
      <c r="U96" s="1">
        <v>19.551139831542969</v>
      </c>
      <c r="V96" s="1">
        <v>25.317010879516602</v>
      </c>
      <c r="W96" s="1">
        <v>34.7823486328125</v>
      </c>
      <c r="X96" s="1">
        <v>499.788818359375</v>
      </c>
      <c r="Y96" s="1">
        <v>1498.8048095703125</v>
      </c>
      <c r="Z96" s="1">
        <v>284.08026123046875</v>
      </c>
      <c r="AA96" s="1">
        <v>73.251739501953125</v>
      </c>
      <c r="AB96" s="1">
        <v>0.24945062398910522</v>
      </c>
      <c r="AC96" s="1">
        <v>0.23614028096199036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0.83298136393229161</v>
      </c>
      <c r="AL96">
        <f t="shared" si="125"/>
        <v>4.5202205521785999E-3</v>
      </c>
      <c r="AM96">
        <f t="shared" si="126"/>
        <v>301.66840972900388</v>
      </c>
      <c r="AN96">
        <f t="shared" si="127"/>
        <v>302.55703201293943</v>
      </c>
      <c r="AO96">
        <f t="shared" si="128"/>
        <v>239.8087641711063</v>
      </c>
      <c r="AP96">
        <f t="shared" si="129"/>
        <v>0.6015938930111695</v>
      </c>
      <c r="AQ96">
        <f t="shared" si="130"/>
        <v>3.9110486504541404</v>
      </c>
      <c r="AR96">
        <f t="shared" si="131"/>
        <v>53.391887715510968</v>
      </c>
      <c r="AS96">
        <f t="shared" si="132"/>
        <v>33.840747883968</v>
      </c>
      <c r="AT96">
        <f t="shared" si="133"/>
        <v>28.96272087097168</v>
      </c>
      <c r="AU96">
        <f t="shared" si="134"/>
        <v>4.0131052583828835</v>
      </c>
      <c r="AV96">
        <f t="shared" si="135"/>
        <v>0.12870168475543012</v>
      </c>
      <c r="AW96">
        <f t="shared" si="136"/>
        <v>1.4321550019064453</v>
      </c>
      <c r="AX96">
        <f t="shared" si="137"/>
        <v>2.5809502564764379</v>
      </c>
      <c r="AY96">
        <f t="shared" si="138"/>
        <v>8.0965997035501447E-2</v>
      </c>
      <c r="AZ96">
        <f t="shared" si="139"/>
        <v>18.55702779896043</v>
      </c>
      <c r="BA96">
        <f t="shared" si="140"/>
        <v>0.6535060319026591</v>
      </c>
      <c r="BB96">
        <f t="shared" si="141"/>
        <v>37.20008123280104</v>
      </c>
      <c r="BC96">
        <f t="shared" si="142"/>
        <v>383.17003693089896</v>
      </c>
      <c r="BD96">
        <f t="shared" si="143"/>
        <v>9.1517769226863183E-3</v>
      </c>
    </row>
    <row r="97" spans="1:114" x14ac:dyDescent="0.25">
      <c r="A97" s="1">
        <v>69</v>
      </c>
      <c r="B97" s="1" t="s">
        <v>124</v>
      </c>
      <c r="C97" s="1">
        <v>3709.999997921288</v>
      </c>
      <c r="D97" s="1">
        <v>0</v>
      </c>
      <c r="E97">
        <f t="shared" si="116"/>
        <v>9.3916720973337906</v>
      </c>
      <c r="F97">
        <f t="shared" si="117"/>
        <v>0.13481179113408281</v>
      </c>
      <c r="G97">
        <f t="shared" si="118"/>
        <v>253.77572235073305</v>
      </c>
      <c r="H97">
        <f t="shared" si="119"/>
        <v>4.5209868806163964</v>
      </c>
      <c r="I97">
        <f t="shared" si="120"/>
        <v>2.4793056957164161</v>
      </c>
      <c r="J97">
        <f t="shared" si="121"/>
        <v>28.520610809326172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29.407052993774414</v>
      </c>
      <c r="P97" s="1">
        <v>28.520610809326172</v>
      </c>
      <c r="Q97" s="1">
        <v>30.101211547851562</v>
      </c>
      <c r="R97" s="1">
        <v>401.056640625</v>
      </c>
      <c r="S97" s="1">
        <v>387.67901611328125</v>
      </c>
      <c r="T97" s="1">
        <v>14.23136043548584</v>
      </c>
      <c r="U97" s="1">
        <v>19.552215576171875</v>
      </c>
      <c r="V97" s="1">
        <v>25.318355560302734</v>
      </c>
      <c r="W97" s="1">
        <v>34.784446716308594</v>
      </c>
      <c r="X97" s="1">
        <v>499.83599853515625</v>
      </c>
      <c r="Y97" s="1">
        <v>1498.7108154296875</v>
      </c>
      <c r="Z97" s="1">
        <v>284.04306030273437</v>
      </c>
      <c r="AA97" s="1">
        <v>73.252204895019531</v>
      </c>
      <c r="AB97" s="1">
        <v>0.24945062398910522</v>
      </c>
      <c r="AC97" s="1">
        <v>0.23614028096199036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0.83305999755859372</v>
      </c>
      <c r="AL97">
        <f t="shared" si="125"/>
        <v>4.5209868806163961E-3</v>
      </c>
      <c r="AM97">
        <f t="shared" si="126"/>
        <v>301.67061080932615</v>
      </c>
      <c r="AN97">
        <f t="shared" si="127"/>
        <v>302.55705299377439</v>
      </c>
      <c r="AO97">
        <f t="shared" si="128"/>
        <v>239.79372510894245</v>
      </c>
      <c r="AP97">
        <f t="shared" si="129"/>
        <v>0.60071225925364791</v>
      </c>
      <c r="AQ97">
        <f t="shared" si="130"/>
        <v>3.9115485972537507</v>
      </c>
      <c r="AR97">
        <f t="shared" si="131"/>
        <v>53.398373507794574</v>
      </c>
      <c r="AS97">
        <f t="shared" si="132"/>
        <v>33.846157931622699</v>
      </c>
      <c r="AT97">
        <f t="shared" si="133"/>
        <v>28.963831901550293</v>
      </c>
      <c r="AU97">
        <f t="shared" si="134"/>
        <v>4.0133633407493257</v>
      </c>
      <c r="AV97">
        <f t="shared" si="135"/>
        <v>0.12870242351660108</v>
      </c>
      <c r="AW97">
        <f t="shared" si="136"/>
        <v>1.4322429015373346</v>
      </c>
      <c r="AX97">
        <f t="shared" si="137"/>
        <v>2.5811204392119911</v>
      </c>
      <c r="AY97">
        <f t="shared" si="138"/>
        <v>8.0966464836271582E-2</v>
      </c>
      <c r="AZ97">
        <f t="shared" si="139"/>
        <v>18.589631211017483</v>
      </c>
      <c r="BA97">
        <f t="shared" si="140"/>
        <v>0.65460267851221232</v>
      </c>
      <c r="BB97">
        <f t="shared" si="141"/>
        <v>37.197441155138037</v>
      </c>
      <c r="BC97">
        <f t="shared" si="142"/>
        <v>383.21466499272253</v>
      </c>
      <c r="BD97">
        <f t="shared" si="143"/>
        <v>9.1162004511377397E-3</v>
      </c>
    </row>
    <row r="98" spans="1:114" x14ac:dyDescent="0.25">
      <c r="A98" s="1">
        <v>70</v>
      </c>
      <c r="B98" s="1" t="s">
        <v>124</v>
      </c>
      <c r="C98" s="1">
        <v>3710.4999979101121</v>
      </c>
      <c r="D98" s="1">
        <v>0</v>
      </c>
      <c r="E98">
        <f t="shared" si="116"/>
        <v>9.3499230423390003</v>
      </c>
      <c r="F98">
        <f t="shared" si="117"/>
        <v>0.13478571195675415</v>
      </c>
      <c r="G98">
        <f t="shared" si="118"/>
        <v>254.27575933873516</v>
      </c>
      <c r="H98">
        <f t="shared" si="119"/>
        <v>4.5208377282487655</v>
      </c>
      <c r="I98">
        <f t="shared" si="120"/>
        <v>2.479681009709291</v>
      </c>
      <c r="J98">
        <f t="shared" si="121"/>
        <v>28.521442413330078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29.408758163452148</v>
      </c>
      <c r="P98" s="1">
        <v>28.521442413330078</v>
      </c>
      <c r="Q98" s="1">
        <v>30.101318359375</v>
      </c>
      <c r="R98" s="1">
        <v>401.02920532226562</v>
      </c>
      <c r="S98" s="1">
        <v>387.70223999023437</v>
      </c>
      <c r="T98" s="1">
        <v>14.229223251342773</v>
      </c>
      <c r="U98" s="1">
        <v>19.549676895141602</v>
      </c>
      <c r="V98" s="1">
        <v>25.312051773071289</v>
      </c>
      <c r="W98" s="1">
        <v>34.7764892578125</v>
      </c>
      <c r="X98" s="1">
        <v>499.8585205078125</v>
      </c>
      <c r="Y98" s="1">
        <v>1498.7457275390625</v>
      </c>
      <c r="Z98" s="1">
        <v>284.04733276367187</v>
      </c>
      <c r="AA98" s="1">
        <v>73.252182006835938</v>
      </c>
      <c r="AB98" s="1">
        <v>0.24945062398910522</v>
      </c>
      <c r="AC98" s="1">
        <v>0.23614028096199036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0.83309753417968735</v>
      </c>
      <c r="AL98">
        <f t="shared" si="125"/>
        <v>4.5208377282487658E-3</v>
      </c>
      <c r="AM98">
        <f t="shared" si="126"/>
        <v>301.67144241333006</v>
      </c>
      <c r="AN98">
        <f t="shared" si="127"/>
        <v>302.55875816345213</v>
      </c>
      <c r="AO98">
        <f t="shared" si="128"/>
        <v>239.7993110463176</v>
      </c>
      <c r="AP98">
        <f t="shared" si="129"/>
        <v>0.60097892086185156</v>
      </c>
      <c r="AQ98">
        <f t="shared" si="130"/>
        <v>3.9117374998070389</v>
      </c>
      <c r="AR98">
        <f t="shared" si="131"/>
        <v>53.400968990138658</v>
      </c>
      <c r="AS98">
        <f t="shared" si="132"/>
        <v>33.851292094997056</v>
      </c>
      <c r="AT98">
        <f t="shared" si="133"/>
        <v>28.965100288391113</v>
      </c>
      <c r="AU98">
        <f t="shared" si="134"/>
        <v>4.013657993246321</v>
      </c>
      <c r="AV98">
        <f t="shared" si="135"/>
        <v>0.12867865427161621</v>
      </c>
      <c r="AW98">
        <f t="shared" si="136"/>
        <v>1.4320564900977479</v>
      </c>
      <c r="AX98">
        <f t="shared" si="137"/>
        <v>2.5816015031485731</v>
      </c>
      <c r="AY98">
        <f t="shared" si="138"/>
        <v>8.0951413614713155E-2</v>
      </c>
      <c r="AZ98">
        <f t="shared" si="139"/>
        <v>18.626254203007441</v>
      </c>
      <c r="BA98">
        <f t="shared" si="140"/>
        <v>0.65585321184922729</v>
      </c>
      <c r="BB98">
        <f t="shared" si="141"/>
        <v>37.190414976469341</v>
      </c>
      <c r="BC98">
        <f t="shared" si="142"/>
        <v>383.25773437093642</v>
      </c>
      <c r="BD98">
        <f t="shared" si="143"/>
        <v>9.0729419593680444E-3</v>
      </c>
    </row>
    <row r="99" spans="1:114" x14ac:dyDescent="0.25">
      <c r="A99" s="1">
        <v>71</v>
      </c>
      <c r="B99" s="1" t="s">
        <v>125</v>
      </c>
      <c r="C99" s="1">
        <v>3710.9999978989363</v>
      </c>
      <c r="D99" s="1">
        <v>0</v>
      </c>
      <c r="E99">
        <f t="shared" si="116"/>
        <v>9.3513071734046473</v>
      </c>
      <c r="F99">
        <f t="shared" si="117"/>
        <v>0.13478418057880998</v>
      </c>
      <c r="G99">
        <f t="shared" si="118"/>
        <v>254.24676989557091</v>
      </c>
      <c r="H99">
        <f t="shared" si="119"/>
        <v>4.5222893148378711</v>
      </c>
      <c r="I99">
        <f t="shared" si="120"/>
        <v>2.4804841773293189</v>
      </c>
      <c r="J99">
        <f t="shared" si="121"/>
        <v>28.525001525878906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29.409992218017578</v>
      </c>
      <c r="P99" s="1">
        <v>28.525001525878906</v>
      </c>
      <c r="Q99" s="1">
        <v>30.101789474487305</v>
      </c>
      <c r="R99" s="1">
        <v>401.0257568359375</v>
      </c>
      <c r="S99" s="1">
        <v>387.69659423828125</v>
      </c>
      <c r="T99" s="1">
        <v>14.227675437927246</v>
      </c>
      <c r="U99" s="1">
        <v>19.549793243408203</v>
      </c>
      <c r="V99" s="1">
        <v>25.307443618774414</v>
      </c>
      <c r="W99" s="1">
        <v>34.774147033691406</v>
      </c>
      <c r="X99" s="1">
        <v>499.86260986328125</v>
      </c>
      <c r="Y99" s="1">
        <v>1498.7510986328125</v>
      </c>
      <c r="Z99" s="1">
        <v>283.98941040039062</v>
      </c>
      <c r="AA99" s="1">
        <v>73.252021789550781</v>
      </c>
      <c r="AB99" s="1">
        <v>0.24945062398910522</v>
      </c>
      <c r="AC99" s="1">
        <v>0.23614028096199036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0.83310434977213521</v>
      </c>
      <c r="AL99">
        <f t="shared" si="125"/>
        <v>4.5222893148378707E-3</v>
      </c>
      <c r="AM99">
        <f t="shared" si="126"/>
        <v>301.67500152587888</v>
      </c>
      <c r="AN99">
        <f t="shared" si="127"/>
        <v>302.55999221801756</v>
      </c>
      <c r="AO99">
        <f t="shared" si="128"/>
        <v>239.80017042129839</v>
      </c>
      <c r="AP99">
        <f t="shared" si="129"/>
        <v>0.59990857995852898</v>
      </c>
      <c r="AQ99">
        <f t="shared" si="130"/>
        <v>3.9125460579766695</v>
      </c>
      <c r="AR99">
        <f t="shared" si="131"/>
        <v>53.412123821199216</v>
      </c>
      <c r="AS99">
        <f t="shared" si="132"/>
        <v>33.862330577791013</v>
      </c>
      <c r="AT99">
        <f t="shared" si="133"/>
        <v>28.967496871948242</v>
      </c>
      <c r="AU99">
        <f t="shared" si="134"/>
        <v>4.0142147828793622</v>
      </c>
      <c r="AV99">
        <f t="shared" si="135"/>
        <v>0.12867725852071096</v>
      </c>
      <c r="AW99">
        <f t="shared" si="136"/>
        <v>1.4320618806473504</v>
      </c>
      <c r="AX99">
        <f t="shared" si="137"/>
        <v>2.5821529022320115</v>
      </c>
      <c r="AY99">
        <f t="shared" si="138"/>
        <v>8.095052979492022E-2</v>
      </c>
      <c r="AZ99">
        <f t="shared" si="139"/>
        <v>18.624089928313264</v>
      </c>
      <c r="BA99">
        <f t="shared" si="140"/>
        <v>0.65578798904616875</v>
      </c>
      <c r="BB99">
        <f t="shared" si="141"/>
        <v>37.182655522121543</v>
      </c>
      <c r="BC99">
        <f t="shared" si="142"/>
        <v>383.25143066936471</v>
      </c>
      <c r="BD99">
        <f t="shared" si="143"/>
        <v>9.0725410392588808E-3</v>
      </c>
    </row>
    <row r="100" spans="1:114" x14ac:dyDescent="0.25">
      <c r="A100" s="1">
        <v>72</v>
      </c>
      <c r="B100" s="1" t="s">
        <v>125</v>
      </c>
      <c r="C100" s="1">
        <v>3711.4999978877604</v>
      </c>
      <c r="D100" s="1">
        <v>0</v>
      </c>
      <c r="E100">
        <f t="shared" si="116"/>
        <v>9.3680612855259788</v>
      </c>
      <c r="F100">
        <f t="shared" si="117"/>
        <v>0.13477377462238815</v>
      </c>
      <c r="G100">
        <f t="shared" si="118"/>
        <v>254.05281155006571</v>
      </c>
      <c r="H100">
        <f t="shared" si="119"/>
        <v>4.5228342855983703</v>
      </c>
      <c r="I100">
        <f t="shared" si="120"/>
        <v>2.4809514971813309</v>
      </c>
      <c r="J100">
        <f t="shared" si="121"/>
        <v>28.527202606201172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29.410774230957031</v>
      </c>
      <c r="P100" s="1">
        <v>28.527202606201172</v>
      </c>
      <c r="Q100" s="1">
        <v>30.101099014282227</v>
      </c>
      <c r="R100" s="1">
        <v>401.06509399414062</v>
      </c>
      <c r="S100" s="1">
        <v>387.71682739257812</v>
      </c>
      <c r="T100" s="1">
        <v>14.228069305419922</v>
      </c>
      <c r="U100" s="1">
        <v>19.55027961730957</v>
      </c>
      <c r="V100" s="1">
        <v>25.306953430175781</v>
      </c>
      <c r="W100" s="1">
        <v>34.773372650146484</v>
      </c>
      <c r="X100" s="1">
        <v>499.91390991210937</v>
      </c>
      <c r="Y100" s="1">
        <v>1498.7469482421875</v>
      </c>
      <c r="Z100" s="1">
        <v>283.9495849609375</v>
      </c>
      <c r="AA100" s="1">
        <v>73.251876831054688</v>
      </c>
      <c r="AB100" s="1">
        <v>0.24945062398910522</v>
      </c>
      <c r="AC100" s="1">
        <v>0.23614028096199036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0.83318984985351552</v>
      </c>
      <c r="AL100">
        <f t="shared" si="125"/>
        <v>4.5228342855983704E-3</v>
      </c>
      <c r="AM100">
        <f t="shared" si="126"/>
        <v>301.67720260620115</v>
      </c>
      <c r="AN100">
        <f t="shared" si="127"/>
        <v>302.56077423095701</v>
      </c>
      <c r="AO100">
        <f t="shared" si="128"/>
        <v>239.79950635881323</v>
      </c>
      <c r="AP100">
        <f t="shared" si="129"/>
        <v>0.59941859659760333</v>
      </c>
      <c r="AQ100">
        <f t="shared" si="130"/>
        <v>3.9130461717211702</v>
      </c>
      <c r="AR100">
        <f t="shared" si="131"/>
        <v>53.419056835172555</v>
      </c>
      <c r="AS100">
        <f t="shared" si="132"/>
        <v>33.868777217862984</v>
      </c>
      <c r="AT100">
        <f t="shared" si="133"/>
        <v>28.968988418579102</v>
      </c>
      <c r="AU100">
        <f t="shared" si="134"/>
        <v>4.014561342542228</v>
      </c>
      <c r="AV100">
        <f t="shared" si="135"/>
        <v>0.12866777413350652</v>
      </c>
      <c r="AW100">
        <f t="shared" si="136"/>
        <v>1.4320946745398395</v>
      </c>
      <c r="AX100">
        <f t="shared" si="137"/>
        <v>2.5824666680023887</v>
      </c>
      <c r="AY100">
        <f t="shared" si="138"/>
        <v>8.0944524078243152E-2</v>
      </c>
      <c r="AZ100">
        <f t="shared" si="139"/>
        <v>18.609845260248559</v>
      </c>
      <c r="BA100">
        <f t="shared" si="140"/>
        <v>0.65525350874912514</v>
      </c>
      <c r="BB100">
        <f t="shared" si="141"/>
        <v>37.178389188128676</v>
      </c>
      <c r="BC100">
        <f t="shared" si="142"/>
        <v>383.26369972116231</v>
      </c>
      <c r="BD100">
        <f t="shared" si="143"/>
        <v>9.0874619397798059E-3</v>
      </c>
    </row>
    <row r="101" spans="1:114" x14ac:dyDescent="0.25">
      <c r="A101" s="1">
        <v>73</v>
      </c>
      <c r="B101" s="1" t="s">
        <v>126</v>
      </c>
      <c r="C101" s="1">
        <v>3711.9999978765845</v>
      </c>
      <c r="D101" s="1">
        <v>0</v>
      </c>
      <c r="E101">
        <f t="shared" si="116"/>
        <v>9.4276163280821006</v>
      </c>
      <c r="F101">
        <f t="shared" si="117"/>
        <v>0.1347489701099108</v>
      </c>
      <c r="G101">
        <f t="shared" si="118"/>
        <v>253.31415421159977</v>
      </c>
      <c r="H101">
        <f t="shared" si="119"/>
        <v>4.5232710678420283</v>
      </c>
      <c r="I101">
        <f t="shared" si="120"/>
        <v>2.4816273329095813</v>
      </c>
      <c r="J101">
        <f t="shared" si="121"/>
        <v>28.529806137084961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29.410877227783203</v>
      </c>
      <c r="P101" s="1">
        <v>28.529806137084961</v>
      </c>
      <c r="Q101" s="1">
        <v>30.101844787597656</v>
      </c>
      <c r="R101" s="1">
        <v>401.13870239257812</v>
      </c>
      <c r="S101" s="1">
        <v>387.71884155273438</v>
      </c>
      <c r="T101" s="1">
        <v>14.22636890411377</v>
      </c>
      <c r="U101" s="1">
        <v>19.549060821533203</v>
      </c>
      <c r="V101" s="1">
        <v>25.303865432739258</v>
      </c>
      <c r="W101" s="1">
        <v>34.771121978759766</v>
      </c>
      <c r="X101" s="1">
        <v>499.91757202148437</v>
      </c>
      <c r="Y101" s="1">
        <v>1498.697509765625</v>
      </c>
      <c r="Z101" s="1">
        <v>283.95858764648437</v>
      </c>
      <c r="AA101" s="1">
        <v>73.25213623046875</v>
      </c>
      <c r="AB101" s="1">
        <v>0.24945062398910522</v>
      </c>
      <c r="AC101" s="1">
        <v>0.23614028096199036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0.83319595336914043</v>
      </c>
      <c r="AL101">
        <f t="shared" si="125"/>
        <v>4.5232710678420286E-3</v>
      </c>
      <c r="AM101">
        <f t="shared" si="126"/>
        <v>301.67980613708494</v>
      </c>
      <c r="AN101">
        <f t="shared" si="127"/>
        <v>302.56087722778318</v>
      </c>
      <c r="AO101">
        <f t="shared" si="128"/>
        <v>239.79159620274004</v>
      </c>
      <c r="AP101">
        <f t="shared" si="129"/>
        <v>0.59874741125448594</v>
      </c>
      <c r="AQ101">
        <f t="shared" si="130"/>
        <v>3.913637799386251</v>
      </c>
      <c r="AR101">
        <f t="shared" si="131"/>
        <v>53.426944261024829</v>
      </c>
      <c r="AS101">
        <f t="shared" si="132"/>
        <v>33.877883439491626</v>
      </c>
      <c r="AT101">
        <f t="shared" si="133"/>
        <v>28.970341682434082</v>
      </c>
      <c r="AU101">
        <f t="shared" si="134"/>
        <v>4.014875794886283</v>
      </c>
      <c r="AV101">
        <f t="shared" si="135"/>
        <v>0.12864516608328924</v>
      </c>
      <c r="AW101">
        <f t="shared" si="136"/>
        <v>1.4320104664766695</v>
      </c>
      <c r="AX101">
        <f t="shared" si="137"/>
        <v>2.5828653284096132</v>
      </c>
      <c r="AY101">
        <f t="shared" si="138"/>
        <v>8.0930208201076076E-2</v>
      </c>
      <c r="AZ101">
        <f t="shared" si="139"/>
        <v>18.555802933414078</v>
      </c>
      <c r="BA101">
        <f t="shared" si="140"/>
        <v>0.65334496821750676</v>
      </c>
      <c r="BB101">
        <f t="shared" si="141"/>
        <v>37.170034018608021</v>
      </c>
      <c r="BC101">
        <f t="shared" si="142"/>
        <v>383.23740426635175</v>
      </c>
      <c r="BD101">
        <f t="shared" si="143"/>
        <v>9.1438052686957788E-3</v>
      </c>
    </row>
    <row r="102" spans="1:114" x14ac:dyDescent="0.25">
      <c r="A102" s="1">
        <v>74</v>
      </c>
      <c r="B102" s="1" t="s">
        <v>126</v>
      </c>
      <c r="C102" s="1">
        <v>3712.4999978654087</v>
      </c>
      <c r="D102" s="1">
        <v>0</v>
      </c>
      <c r="E102">
        <f t="shared" si="116"/>
        <v>9.4476804463242701</v>
      </c>
      <c r="F102">
        <f t="shared" si="117"/>
        <v>0.13474216863201502</v>
      </c>
      <c r="G102">
        <f t="shared" si="118"/>
        <v>253.04783889756197</v>
      </c>
      <c r="H102">
        <f t="shared" si="119"/>
        <v>4.5244989208392781</v>
      </c>
      <c r="I102">
        <f t="shared" si="120"/>
        <v>2.4823997986820729</v>
      </c>
      <c r="J102">
        <f t="shared" si="121"/>
        <v>28.533302307128906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29.412233352661133</v>
      </c>
      <c r="P102" s="1">
        <v>28.533302307128906</v>
      </c>
      <c r="Q102" s="1">
        <v>30.103273391723633</v>
      </c>
      <c r="R102" s="1">
        <v>401.14840698242187</v>
      </c>
      <c r="S102" s="1">
        <v>387.7039794921875</v>
      </c>
      <c r="T102" s="1">
        <v>14.225278854370117</v>
      </c>
      <c r="U102" s="1">
        <v>19.549411773681641</v>
      </c>
      <c r="V102" s="1">
        <v>25.299888610839844</v>
      </c>
      <c r="W102" s="1">
        <v>34.768943786621094</v>
      </c>
      <c r="X102" s="1">
        <v>499.91775512695312</v>
      </c>
      <c r="Y102" s="1">
        <v>1498.7244873046875</v>
      </c>
      <c r="Z102" s="1">
        <v>283.99905395507812</v>
      </c>
      <c r="AA102" s="1">
        <v>73.251953125</v>
      </c>
      <c r="AB102" s="1">
        <v>0.24945062398910522</v>
      </c>
      <c r="AC102" s="1">
        <v>0.23614028096199036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0.83319625854492163</v>
      </c>
      <c r="AL102">
        <f t="shared" si="125"/>
        <v>4.5244989208392782E-3</v>
      </c>
      <c r="AM102">
        <f t="shared" si="126"/>
        <v>301.68330230712888</v>
      </c>
      <c r="AN102">
        <f t="shared" si="127"/>
        <v>302.56223335266111</v>
      </c>
      <c r="AO102">
        <f t="shared" si="128"/>
        <v>239.79591260889356</v>
      </c>
      <c r="AP102">
        <f t="shared" si="129"/>
        <v>0.59786014769938878</v>
      </c>
      <c r="AQ102">
        <f t="shared" si="130"/>
        <v>3.9144323935491236</v>
      </c>
      <c r="AR102">
        <f t="shared" si="131"/>
        <v>53.437925223227609</v>
      </c>
      <c r="AS102">
        <f t="shared" si="132"/>
        <v>33.888513449545968</v>
      </c>
      <c r="AT102">
        <f t="shared" si="133"/>
        <v>28.97276782989502</v>
      </c>
      <c r="AU102">
        <f t="shared" si="134"/>
        <v>4.0154396025405203</v>
      </c>
      <c r="AV102">
        <f t="shared" si="135"/>
        <v>0.12863896681661496</v>
      </c>
      <c r="AW102">
        <f t="shared" si="136"/>
        <v>1.4320325948670507</v>
      </c>
      <c r="AX102">
        <f t="shared" si="137"/>
        <v>2.5834070076734696</v>
      </c>
      <c r="AY102">
        <f t="shared" si="138"/>
        <v>8.0926282705107641E-2</v>
      </c>
      <c r="AZ102">
        <f t="shared" si="139"/>
        <v>18.536248433306763</v>
      </c>
      <c r="BA102">
        <f t="shared" si="140"/>
        <v>0.65268310949246022</v>
      </c>
      <c r="BB102">
        <f t="shared" si="141"/>
        <v>37.162721385856692</v>
      </c>
      <c r="BC102">
        <f t="shared" si="142"/>
        <v>383.21300468492154</v>
      </c>
      <c r="BD102">
        <f t="shared" si="143"/>
        <v>9.1620459607844301E-3</v>
      </c>
    </row>
    <row r="103" spans="1:114" x14ac:dyDescent="0.25">
      <c r="A103" s="1">
        <v>75</v>
      </c>
      <c r="B103" s="1" t="s">
        <v>127</v>
      </c>
      <c r="C103" s="1">
        <v>3712.9999978542328</v>
      </c>
      <c r="D103" s="1">
        <v>0</v>
      </c>
      <c r="E103">
        <f t="shared" si="116"/>
        <v>9.4495163399611517</v>
      </c>
      <c r="F103">
        <f t="shared" si="117"/>
        <v>0.13471792072904162</v>
      </c>
      <c r="G103">
        <f t="shared" si="118"/>
        <v>253.01720775389558</v>
      </c>
      <c r="H103">
        <f t="shared" si="119"/>
        <v>4.5244422382896339</v>
      </c>
      <c r="I103">
        <f t="shared" si="120"/>
        <v>2.4827920903651348</v>
      </c>
      <c r="J103">
        <f t="shared" si="121"/>
        <v>28.535266876220703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29.412775039672852</v>
      </c>
      <c r="P103" s="1">
        <v>28.535266876220703</v>
      </c>
      <c r="Q103" s="1">
        <v>30.102916717529297</v>
      </c>
      <c r="R103" s="1">
        <v>401.16485595703125</v>
      </c>
      <c r="S103" s="1">
        <v>387.71865844726562</v>
      </c>
      <c r="T103" s="1">
        <v>14.226240158081055</v>
      </c>
      <c r="U103" s="1">
        <v>19.55010986328125</v>
      </c>
      <c r="V103" s="1">
        <v>25.300859451293945</v>
      </c>
      <c r="W103" s="1">
        <v>34.769172668457031</v>
      </c>
      <c r="X103" s="1">
        <v>499.93585205078125</v>
      </c>
      <c r="Y103" s="1">
        <v>1498.6807861328125</v>
      </c>
      <c r="Z103" s="1">
        <v>283.95660400390625</v>
      </c>
      <c r="AA103" s="1">
        <v>73.252113342285156</v>
      </c>
      <c r="AB103" s="1">
        <v>0.24945062398910522</v>
      </c>
      <c r="AC103" s="1">
        <v>0.23614028096199036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0.83322642008463532</v>
      </c>
      <c r="AL103">
        <f t="shared" si="125"/>
        <v>4.5244422382896337E-3</v>
      </c>
      <c r="AM103">
        <f t="shared" si="126"/>
        <v>301.68526687622068</v>
      </c>
      <c r="AN103">
        <f t="shared" si="127"/>
        <v>302.56277503967283</v>
      </c>
      <c r="AO103">
        <f t="shared" si="128"/>
        <v>239.78892042154985</v>
      </c>
      <c r="AP103">
        <f t="shared" si="129"/>
        <v>0.59760773144079216</v>
      </c>
      <c r="AQ103">
        <f t="shared" si="130"/>
        <v>3.9148789539243398</v>
      </c>
      <c r="AR103">
        <f t="shared" si="131"/>
        <v>53.443904555098428</v>
      </c>
      <c r="AS103">
        <f t="shared" si="132"/>
        <v>33.893794691817178</v>
      </c>
      <c r="AT103">
        <f t="shared" si="133"/>
        <v>28.974020957946777</v>
      </c>
      <c r="AU103">
        <f t="shared" si="134"/>
        <v>4.015730841551127</v>
      </c>
      <c r="AV103">
        <f t="shared" si="135"/>
        <v>0.12861686562212118</v>
      </c>
      <c r="AW103">
        <f t="shared" si="136"/>
        <v>1.432086863559205</v>
      </c>
      <c r="AX103">
        <f t="shared" si="137"/>
        <v>2.583643977991922</v>
      </c>
      <c r="AY103">
        <f t="shared" si="138"/>
        <v>8.0912287820010906E-2</v>
      </c>
      <c r="AZ103">
        <f t="shared" si="139"/>
        <v>18.534045179936872</v>
      </c>
      <c r="BA103">
        <f t="shared" si="140"/>
        <v>0.65257939550079436</v>
      </c>
      <c r="BB103">
        <f t="shared" si="141"/>
        <v>37.159230099368777</v>
      </c>
      <c r="BC103">
        <f t="shared" si="142"/>
        <v>383.22681094409097</v>
      </c>
      <c r="BD103">
        <f t="shared" si="143"/>
        <v>9.1626353370038317E-3</v>
      </c>
      <c r="BE103">
        <f>AVERAGE(E89:E103)</f>
        <v>9.4285335269271862</v>
      </c>
      <c r="BF103">
        <f>AVERAGE(O89:O103)</f>
        <v>29.406354268391926</v>
      </c>
      <c r="BG103">
        <f>AVERAGE(P89:P103)</f>
        <v>28.518545277913411</v>
      </c>
      <c r="BH103" t="e">
        <f>AVERAGE(B89:B103)</f>
        <v>#DIV/0!</v>
      </c>
      <c r="BI103">
        <f t="shared" ref="BI103:DJ103" si="144">AVERAGE(C89:C103)</f>
        <v>3709.5666645976403</v>
      </c>
      <c r="BJ103">
        <f t="shared" si="144"/>
        <v>0</v>
      </c>
      <c r="BK103">
        <f t="shared" si="144"/>
        <v>9.4285335269271862</v>
      </c>
      <c r="BL103">
        <f t="shared" si="144"/>
        <v>0.1348353108980179</v>
      </c>
      <c r="BM103">
        <f t="shared" si="144"/>
        <v>253.3349083057017</v>
      </c>
      <c r="BN103">
        <f t="shared" si="144"/>
        <v>4.5210562933152119</v>
      </c>
      <c r="BO103">
        <f t="shared" si="144"/>
        <v>2.4789395222284298</v>
      </c>
      <c r="BP103">
        <f t="shared" si="144"/>
        <v>28.518545277913411</v>
      </c>
      <c r="BQ103">
        <f t="shared" si="144"/>
        <v>6</v>
      </c>
      <c r="BR103">
        <f t="shared" si="144"/>
        <v>1.4200000166893005</v>
      </c>
      <c r="BS103">
        <f t="shared" si="144"/>
        <v>1</v>
      </c>
      <c r="BT103">
        <f t="shared" si="144"/>
        <v>2.8400000333786011</v>
      </c>
      <c r="BU103">
        <f t="shared" si="144"/>
        <v>29.406354268391926</v>
      </c>
      <c r="BV103">
        <f t="shared" si="144"/>
        <v>28.518545277913411</v>
      </c>
      <c r="BW103">
        <f t="shared" si="144"/>
        <v>30.101298014322918</v>
      </c>
      <c r="BX103">
        <f t="shared" si="144"/>
        <v>401.07978515625001</v>
      </c>
      <c r="BY103">
        <f t="shared" si="144"/>
        <v>387.65829874674478</v>
      </c>
      <c r="BZ103">
        <f t="shared" si="144"/>
        <v>14.230015818277995</v>
      </c>
      <c r="CA103">
        <f t="shared" si="144"/>
        <v>19.550837961832681</v>
      </c>
      <c r="CB103">
        <f t="shared" si="144"/>
        <v>25.316957600911458</v>
      </c>
      <c r="CC103">
        <f t="shared" si="144"/>
        <v>34.783356984456383</v>
      </c>
      <c r="CD103">
        <f t="shared" si="144"/>
        <v>499.84746093749999</v>
      </c>
      <c r="CE103">
        <f t="shared" si="144"/>
        <v>1498.7502278645834</v>
      </c>
      <c r="CF103">
        <f t="shared" si="144"/>
        <v>284.10609537760416</v>
      </c>
      <c r="CG103">
        <f t="shared" si="144"/>
        <v>73.252126566569004</v>
      </c>
      <c r="CH103">
        <f t="shared" si="144"/>
        <v>0.24945062398910522</v>
      </c>
      <c r="CI103">
        <f t="shared" si="144"/>
        <v>0.23614028096199036</v>
      </c>
      <c r="CJ103">
        <f t="shared" si="144"/>
        <v>1</v>
      </c>
      <c r="CK103">
        <f t="shared" si="144"/>
        <v>-0.21956524252891541</v>
      </c>
      <c r="CL103">
        <f t="shared" si="144"/>
        <v>2.737391471862793</v>
      </c>
      <c r="CM103">
        <f t="shared" si="144"/>
        <v>1</v>
      </c>
      <c r="CN103">
        <f t="shared" si="144"/>
        <v>0</v>
      </c>
      <c r="CO103">
        <f t="shared" si="144"/>
        <v>0.15999999642372131</v>
      </c>
      <c r="CP103">
        <f t="shared" si="144"/>
        <v>111115</v>
      </c>
      <c r="CQ103">
        <f t="shared" si="144"/>
        <v>0.83307910156249987</v>
      </c>
      <c r="CR103">
        <f t="shared" si="144"/>
        <v>4.5210562933152114E-3</v>
      </c>
      <c r="CS103">
        <f t="shared" si="144"/>
        <v>301.66854527791344</v>
      </c>
      <c r="CT103">
        <f t="shared" si="144"/>
        <v>302.55635426839194</v>
      </c>
      <c r="CU103">
        <f t="shared" si="144"/>
        <v>239.80003109838484</v>
      </c>
      <c r="CV103">
        <f t="shared" si="144"/>
        <v>0.60094198302139301</v>
      </c>
      <c r="CW103">
        <f t="shared" si="144"/>
        <v>3.9110799791651027</v>
      </c>
      <c r="CX103">
        <f t="shared" si="144"/>
        <v>53.39203331680347</v>
      </c>
      <c r="CY103">
        <f t="shared" si="144"/>
        <v>33.8411953549708</v>
      </c>
      <c r="CZ103">
        <f t="shared" si="144"/>
        <v>28.96244977315267</v>
      </c>
      <c r="DA103">
        <f t="shared" si="144"/>
        <v>4.013042576599986</v>
      </c>
      <c r="DB103">
        <f t="shared" si="144"/>
        <v>0.1287238572346715</v>
      </c>
      <c r="DC103">
        <f t="shared" si="144"/>
        <v>1.4321404569366731</v>
      </c>
      <c r="DD103">
        <f t="shared" si="144"/>
        <v>2.5809021196633126</v>
      </c>
      <c r="DE103">
        <f t="shared" si="144"/>
        <v>8.0980037395385257E-2</v>
      </c>
      <c r="DF103">
        <f t="shared" si="144"/>
        <v>18.557320737100163</v>
      </c>
      <c r="DG103">
        <f t="shared" si="144"/>
        <v>0.65350048021141527</v>
      </c>
      <c r="DH103">
        <f t="shared" si="144"/>
        <v>37.199952377487868</v>
      </c>
      <c r="DI103">
        <f t="shared" si="144"/>
        <v>383.1764254679585</v>
      </c>
      <c r="DJ103">
        <f t="shared" si="144"/>
        <v>9.1535284751640168E-3</v>
      </c>
    </row>
    <row r="104" spans="1:114" x14ac:dyDescent="0.25">
      <c r="A104" s="1" t="s">
        <v>9</v>
      </c>
      <c r="B104" s="1" t="s">
        <v>128</v>
      </c>
    </row>
    <row r="105" spans="1:114" x14ac:dyDescent="0.25">
      <c r="A105" s="1" t="s">
        <v>9</v>
      </c>
      <c r="B105" s="1" t="s">
        <v>129</v>
      </c>
    </row>
    <row r="106" spans="1:114" x14ac:dyDescent="0.25">
      <c r="A106" s="1">
        <v>76</v>
      </c>
      <c r="B106" s="1" t="s">
        <v>130</v>
      </c>
      <c r="C106" s="1">
        <v>3915.9999993294477</v>
      </c>
      <c r="D106" s="1">
        <v>0</v>
      </c>
      <c r="E106">
        <f t="shared" ref="E106:E120" si="145">(R106-S106*(1000-T106)/(1000-U106))*AK106</f>
        <v>8.6869117728112961</v>
      </c>
      <c r="F106">
        <f t="shared" ref="F106:F120" si="146">IF(AV106&lt;&gt;0,1/(1/AV106-1/N106),0)</f>
        <v>0.12711557924699743</v>
      </c>
      <c r="G106">
        <f t="shared" ref="G106:G120" si="147">((AY106-AL106/2)*S106-E106)/(AY106+AL106/2)</f>
        <v>255.28113078422288</v>
      </c>
      <c r="H106">
        <f t="shared" ref="H106:H120" si="148">AL106*1000</f>
        <v>4.5178624022485376</v>
      </c>
      <c r="I106">
        <f t="shared" ref="I106:I120" si="149">(AQ106-AW106)</f>
        <v>2.6021221736657383</v>
      </c>
      <c r="J106">
        <f t="shared" ref="J106:J120" si="150">(P106+AP106*D106)</f>
        <v>30.867782592773438</v>
      </c>
      <c r="K106" s="1">
        <v>6</v>
      </c>
      <c r="L106">
        <f t="shared" ref="L106:L120" si="151">(K106*AE106+AF106)</f>
        <v>1.4200000166893005</v>
      </c>
      <c r="M106" s="1">
        <v>1</v>
      </c>
      <c r="N106">
        <f t="shared" ref="N106:N120" si="152">L106*(M106+1)*(M106+1)/(M106*M106+1)</f>
        <v>2.8400000333786011</v>
      </c>
      <c r="O106" s="1">
        <v>33.410301208496094</v>
      </c>
      <c r="P106" s="1">
        <v>30.867782592773438</v>
      </c>
      <c r="Q106" s="1">
        <v>34.994476318359375</v>
      </c>
      <c r="R106" s="1">
        <v>400.33078002929687</v>
      </c>
      <c r="S106" s="1">
        <v>387.799072265625</v>
      </c>
      <c r="T106" s="1">
        <v>20.316108703613281</v>
      </c>
      <c r="U106" s="1">
        <v>25.600852966308594</v>
      </c>
      <c r="V106" s="1">
        <v>28.787263870239258</v>
      </c>
      <c r="W106" s="1">
        <v>36.27557373046875</v>
      </c>
      <c r="X106" s="1">
        <v>499.80105590820312</v>
      </c>
      <c r="Y106" s="1">
        <v>1499.9677734375</v>
      </c>
      <c r="Z106" s="1">
        <v>283.22030639648437</v>
      </c>
      <c r="AA106" s="1">
        <v>73.253715515136719</v>
      </c>
      <c r="AB106" s="1">
        <v>0.36856073141098022</v>
      </c>
      <c r="AC106" s="1">
        <v>0.16195777058601379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0.83300175984700509</v>
      </c>
      <c r="AL106">
        <f t="shared" ref="AL106:AL120" si="154">(U106-T106)/(1000-U106)*AK106</f>
        <v>4.5178624022485375E-3</v>
      </c>
      <c r="AM106">
        <f t="shared" ref="AM106:AM120" si="155">(P106+273.15)</f>
        <v>304.01778259277341</v>
      </c>
      <c r="AN106">
        <f t="shared" ref="AN106:AN120" si="156">(O106+273.15)</f>
        <v>306.56030120849607</v>
      </c>
      <c r="AO106">
        <f t="shared" ref="AO106:AO120" si="157">(Y106*AG106+Z106*AH106)*AI106</f>
        <v>239.99483838569722</v>
      </c>
      <c r="AP106">
        <f t="shared" ref="AP106:AP120" si="158">((AO106+0.00000010773*(AN106^4-AM106^4))-AL106*44100)/(L106*51.4+0.00000043092*AM106^3)</f>
        <v>0.84529570957899525</v>
      </c>
      <c r="AQ106">
        <f t="shared" ref="AQ106:AQ120" si="159">0.61365*EXP(17.502*J106/(240.97+J106))</f>
        <v>4.4774797738045518</v>
      </c>
      <c r="AR106">
        <f t="shared" ref="AR106:AR120" si="160">AQ106*1000/AA106</f>
        <v>61.122903354702217</v>
      </c>
      <c r="AS106">
        <f t="shared" ref="AS106:AS120" si="161">(AR106-U106)</f>
        <v>35.522050388393623</v>
      </c>
      <c r="AT106">
        <f t="shared" ref="AT106:AT120" si="162">IF(D106,P106,(O106+P106)/2)</f>
        <v>32.139041900634766</v>
      </c>
      <c r="AU106">
        <f t="shared" ref="AU106:AU120" si="163">0.61365*EXP(17.502*AT106/(240.97+AT106))</f>
        <v>4.8127913988330375</v>
      </c>
      <c r="AV106">
        <f t="shared" ref="AV106:AV120" si="164">IF(AS106&lt;&gt;0,(1000-(AR106+U106)/2)/AS106*AL106,0)</f>
        <v>0.12166976162582252</v>
      </c>
      <c r="AW106">
        <f t="shared" ref="AW106:AW120" si="165">U106*AA106/1000</f>
        <v>1.8753576001388137</v>
      </c>
      <c r="AX106">
        <f t="shared" ref="AX106:AX120" si="166">(AU106-AW106)</f>
        <v>2.9374337986942241</v>
      </c>
      <c r="AY106">
        <f t="shared" ref="AY106:AY120" si="167">1/(1.6/F106+1.37/N106)</f>
        <v>7.6514814484414134E-2</v>
      </c>
      <c r="AZ106">
        <f t="shared" ref="AZ106:AZ120" si="168">G106*AA106*0.001</f>
        <v>18.700291330849872</v>
      </c>
      <c r="BA106">
        <f t="shared" ref="BA106:BA120" si="169">G106/S106</f>
        <v>0.65828195331361372</v>
      </c>
      <c r="BB106">
        <f t="shared" ref="BB106:BB120" si="170">(1-AL106*AA106/AQ106/F106)*100</f>
        <v>41.852607593051061</v>
      </c>
      <c r="BC106">
        <f t="shared" ref="BC106:BC120" si="171">(S106-E106/(N106/1.35))</f>
        <v>383.66973045032091</v>
      </c>
      <c r="BD106">
        <f t="shared" ref="BD106:BD120" si="172">E106*BB106/100/BC106</f>
        <v>9.4761165859031261E-3</v>
      </c>
    </row>
    <row r="107" spans="1:114" x14ac:dyDescent="0.25">
      <c r="A107" s="1">
        <v>77</v>
      </c>
      <c r="B107" s="1" t="s">
        <v>130</v>
      </c>
      <c r="C107" s="1">
        <v>3915.9999993294477</v>
      </c>
      <c r="D107" s="1">
        <v>0</v>
      </c>
      <c r="E107">
        <f t="shared" si="145"/>
        <v>8.6869117728112961</v>
      </c>
      <c r="F107">
        <f t="shared" si="146"/>
        <v>0.12711557924699743</v>
      </c>
      <c r="G107">
        <f t="shared" si="147"/>
        <v>255.28113078422288</v>
      </c>
      <c r="H107">
        <f t="shared" si="148"/>
        <v>4.5178624022485376</v>
      </c>
      <c r="I107">
        <f t="shared" si="149"/>
        <v>2.6021221736657383</v>
      </c>
      <c r="J107">
        <f t="shared" si="150"/>
        <v>30.867782592773438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33.410301208496094</v>
      </c>
      <c r="P107" s="1">
        <v>30.867782592773438</v>
      </c>
      <c r="Q107" s="1">
        <v>34.994476318359375</v>
      </c>
      <c r="R107" s="1">
        <v>400.33078002929687</v>
      </c>
      <c r="S107" s="1">
        <v>387.799072265625</v>
      </c>
      <c r="T107" s="1">
        <v>20.316108703613281</v>
      </c>
      <c r="U107" s="1">
        <v>25.600852966308594</v>
      </c>
      <c r="V107" s="1">
        <v>28.787263870239258</v>
      </c>
      <c r="W107" s="1">
        <v>36.27557373046875</v>
      </c>
      <c r="X107" s="1">
        <v>499.80105590820312</v>
      </c>
      <c r="Y107" s="1">
        <v>1499.9677734375</v>
      </c>
      <c r="Z107" s="1">
        <v>283.22030639648437</v>
      </c>
      <c r="AA107" s="1">
        <v>73.253715515136719</v>
      </c>
      <c r="AB107" s="1">
        <v>0.36856073141098022</v>
      </c>
      <c r="AC107" s="1">
        <v>0.16195777058601379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0.83300175984700509</v>
      </c>
      <c r="AL107">
        <f t="shared" si="154"/>
        <v>4.5178624022485375E-3</v>
      </c>
      <c r="AM107">
        <f t="shared" si="155"/>
        <v>304.01778259277341</v>
      </c>
      <c r="AN107">
        <f t="shared" si="156"/>
        <v>306.56030120849607</v>
      </c>
      <c r="AO107">
        <f t="shared" si="157"/>
        <v>239.99483838569722</v>
      </c>
      <c r="AP107">
        <f t="shared" si="158"/>
        <v>0.84529570957899525</v>
      </c>
      <c r="AQ107">
        <f t="shared" si="159"/>
        <v>4.4774797738045518</v>
      </c>
      <c r="AR107">
        <f t="shared" si="160"/>
        <v>61.122903354702217</v>
      </c>
      <c r="AS107">
        <f t="shared" si="161"/>
        <v>35.522050388393623</v>
      </c>
      <c r="AT107">
        <f t="shared" si="162"/>
        <v>32.139041900634766</v>
      </c>
      <c r="AU107">
        <f t="shared" si="163"/>
        <v>4.8127913988330375</v>
      </c>
      <c r="AV107">
        <f t="shared" si="164"/>
        <v>0.12166976162582252</v>
      </c>
      <c r="AW107">
        <f t="shared" si="165"/>
        <v>1.8753576001388137</v>
      </c>
      <c r="AX107">
        <f t="shared" si="166"/>
        <v>2.9374337986942241</v>
      </c>
      <c r="AY107">
        <f t="shared" si="167"/>
        <v>7.6514814484414134E-2</v>
      </c>
      <c r="AZ107">
        <f t="shared" si="168"/>
        <v>18.700291330849872</v>
      </c>
      <c r="BA107">
        <f t="shared" si="169"/>
        <v>0.65828195331361372</v>
      </c>
      <c r="BB107">
        <f t="shared" si="170"/>
        <v>41.852607593051061</v>
      </c>
      <c r="BC107">
        <f t="shared" si="171"/>
        <v>383.66973045032091</v>
      </c>
      <c r="BD107">
        <f t="shared" si="172"/>
        <v>9.4761165859031261E-3</v>
      </c>
    </row>
    <row r="108" spans="1:114" x14ac:dyDescent="0.25">
      <c r="A108" s="1">
        <v>78</v>
      </c>
      <c r="B108" s="1" t="s">
        <v>131</v>
      </c>
      <c r="C108" s="1">
        <v>3915.9999993294477</v>
      </c>
      <c r="D108" s="1">
        <v>0</v>
      </c>
      <c r="E108">
        <f t="shared" si="145"/>
        <v>8.6869117728112961</v>
      </c>
      <c r="F108">
        <f t="shared" si="146"/>
        <v>0.12711557924699743</v>
      </c>
      <c r="G108">
        <f t="shared" si="147"/>
        <v>255.28113078422288</v>
      </c>
      <c r="H108">
        <f t="shared" si="148"/>
        <v>4.5178624022485376</v>
      </c>
      <c r="I108">
        <f t="shared" si="149"/>
        <v>2.6021221736657383</v>
      </c>
      <c r="J108">
        <f t="shared" si="150"/>
        <v>30.867782592773438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33.410301208496094</v>
      </c>
      <c r="P108" s="1">
        <v>30.867782592773438</v>
      </c>
      <c r="Q108" s="1">
        <v>34.994476318359375</v>
      </c>
      <c r="R108" s="1">
        <v>400.33078002929687</v>
      </c>
      <c r="S108" s="1">
        <v>387.799072265625</v>
      </c>
      <c r="T108" s="1">
        <v>20.316108703613281</v>
      </c>
      <c r="U108" s="1">
        <v>25.600852966308594</v>
      </c>
      <c r="V108" s="1">
        <v>28.787263870239258</v>
      </c>
      <c r="W108" s="1">
        <v>36.27557373046875</v>
      </c>
      <c r="X108" s="1">
        <v>499.80105590820312</v>
      </c>
      <c r="Y108" s="1">
        <v>1499.9677734375</v>
      </c>
      <c r="Z108" s="1">
        <v>283.22030639648437</v>
      </c>
      <c r="AA108" s="1">
        <v>73.253715515136719</v>
      </c>
      <c r="AB108" s="1">
        <v>0.36856073141098022</v>
      </c>
      <c r="AC108" s="1">
        <v>0.16195777058601379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0.83300175984700509</v>
      </c>
      <c r="AL108">
        <f t="shared" si="154"/>
        <v>4.5178624022485375E-3</v>
      </c>
      <c r="AM108">
        <f t="shared" si="155"/>
        <v>304.01778259277341</v>
      </c>
      <c r="AN108">
        <f t="shared" si="156"/>
        <v>306.56030120849607</v>
      </c>
      <c r="AO108">
        <f t="shared" si="157"/>
        <v>239.99483838569722</v>
      </c>
      <c r="AP108">
        <f t="shared" si="158"/>
        <v>0.84529570957899525</v>
      </c>
      <c r="AQ108">
        <f t="shared" si="159"/>
        <v>4.4774797738045518</v>
      </c>
      <c r="AR108">
        <f t="shared" si="160"/>
        <v>61.122903354702217</v>
      </c>
      <c r="AS108">
        <f t="shared" si="161"/>
        <v>35.522050388393623</v>
      </c>
      <c r="AT108">
        <f t="shared" si="162"/>
        <v>32.139041900634766</v>
      </c>
      <c r="AU108">
        <f t="shared" si="163"/>
        <v>4.8127913988330375</v>
      </c>
      <c r="AV108">
        <f t="shared" si="164"/>
        <v>0.12166976162582252</v>
      </c>
      <c r="AW108">
        <f t="shared" si="165"/>
        <v>1.8753576001388137</v>
      </c>
      <c r="AX108">
        <f t="shared" si="166"/>
        <v>2.9374337986942241</v>
      </c>
      <c r="AY108">
        <f t="shared" si="167"/>
        <v>7.6514814484414134E-2</v>
      </c>
      <c r="AZ108">
        <f t="shared" si="168"/>
        <v>18.700291330849872</v>
      </c>
      <c r="BA108">
        <f t="shared" si="169"/>
        <v>0.65828195331361372</v>
      </c>
      <c r="BB108">
        <f t="shared" si="170"/>
        <v>41.852607593051061</v>
      </c>
      <c r="BC108">
        <f t="shared" si="171"/>
        <v>383.66973045032091</v>
      </c>
      <c r="BD108">
        <f t="shared" si="172"/>
        <v>9.4761165859031261E-3</v>
      </c>
    </row>
    <row r="109" spans="1:114" x14ac:dyDescent="0.25">
      <c r="A109" s="1">
        <v>79</v>
      </c>
      <c r="B109" s="1" t="s">
        <v>131</v>
      </c>
      <c r="C109" s="1">
        <v>3916.4999993182719</v>
      </c>
      <c r="D109" s="1">
        <v>0</v>
      </c>
      <c r="E109">
        <f t="shared" si="145"/>
        <v>8.6748144825375206</v>
      </c>
      <c r="F109">
        <f t="shared" si="146"/>
        <v>0.12707533683582525</v>
      </c>
      <c r="G109">
        <f t="shared" si="147"/>
        <v>255.41848465073795</v>
      </c>
      <c r="H109">
        <f t="shared" si="148"/>
        <v>4.51683829978169</v>
      </c>
      <c r="I109">
        <f t="shared" si="149"/>
        <v>2.6023154989604889</v>
      </c>
      <c r="J109">
        <f t="shared" si="150"/>
        <v>30.868400573730469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33.412120819091797</v>
      </c>
      <c r="P109" s="1">
        <v>30.868400573730469</v>
      </c>
      <c r="Q109" s="1">
        <v>34.994972229003906</v>
      </c>
      <c r="R109" s="1">
        <v>400.33670043945312</v>
      </c>
      <c r="S109" s="1">
        <v>387.81903076171875</v>
      </c>
      <c r="T109" s="1">
        <v>20.316490173339844</v>
      </c>
      <c r="U109" s="1">
        <v>25.600399017333984</v>
      </c>
      <c r="V109" s="1">
        <v>28.784835815429688</v>
      </c>
      <c r="W109" s="1">
        <v>36.271190643310547</v>
      </c>
      <c r="X109" s="1">
        <v>499.76699829101562</v>
      </c>
      <c r="Y109" s="1">
        <v>1499.9248046875</v>
      </c>
      <c r="Z109" s="1">
        <v>283.16094970703125</v>
      </c>
      <c r="AA109" s="1">
        <v>73.253631591796875</v>
      </c>
      <c r="AB109" s="1">
        <v>0.36856073141098022</v>
      </c>
      <c r="AC109" s="1">
        <v>0.16195777058601379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0.83294499715169257</v>
      </c>
      <c r="AL109">
        <f t="shared" si="154"/>
        <v>4.5168382997816904E-3</v>
      </c>
      <c r="AM109">
        <f t="shared" si="155"/>
        <v>304.01840057373045</v>
      </c>
      <c r="AN109">
        <f t="shared" si="156"/>
        <v>306.56212081909177</v>
      </c>
      <c r="AO109">
        <f t="shared" si="157"/>
        <v>239.98796338585089</v>
      </c>
      <c r="AP109">
        <f t="shared" si="158"/>
        <v>0.84592244560617891</v>
      </c>
      <c r="AQ109">
        <f t="shared" si="159"/>
        <v>4.4776376971792713</v>
      </c>
      <c r="AR109">
        <f t="shared" si="160"/>
        <v>61.125129224046397</v>
      </c>
      <c r="AS109">
        <f t="shared" si="161"/>
        <v>35.524730206712412</v>
      </c>
      <c r="AT109">
        <f t="shared" si="162"/>
        <v>32.140260696411133</v>
      </c>
      <c r="AU109">
        <f t="shared" si="163"/>
        <v>4.813123079001409</v>
      </c>
      <c r="AV109">
        <f t="shared" si="164"/>
        <v>0.12163289294173184</v>
      </c>
      <c r="AW109">
        <f t="shared" si="165"/>
        <v>1.8753221982187824</v>
      </c>
      <c r="AX109">
        <f t="shared" si="166"/>
        <v>2.9378008807826266</v>
      </c>
      <c r="AY109">
        <f t="shared" si="167"/>
        <v>7.649148513922395E-2</v>
      </c>
      <c r="AZ109">
        <f t="shared" si="168"/>
        <v>18.710331576340185</v>
      </c>
      <c r="BA109">
        <f t="shared" si="169"/>
        <v>0.65860224586985394</v>
      </c>
      <c r="BB109">
        <f t="shared" si="170"/>
        <v>41.849495954166102</v>
      </c>
      <c r="BC109">
        <f t="shared" si="171"/>
        <v>383.69543941883637</v>
      </c>
      <c r="BD109">
        <f t="shared" si="172"/>
        <v>9.4615827110160148E-3</v>
      </c>
    </row>
    <row r="110" spans="1:114" x14ac:dyDescent="0.25">
      <c r="A110" s="1">
        <v>80</v>
      </c>
      <c r="B110" s="1" t="s">
        <v>132</v>
      </c>
      <c r="C110" s="1">
        <v>3916.999999307096</v>
      </c>
      <c r="D110" s="1">
        <v>0</v>
      </c>
      <c r="E110">
        <f t="shared" si="145"/>
        <v>8.7222551995140627</v>
      </c>
      <c r="F110">
        <f t="shared" si="146"/>
        <v>0.12704042340417601</v>
      </c>
      <c r="G110">
        <f t="shared" si="147"/>
        <v>254.79399647400936</v>
      </c>
      <c r="H110">
        <f t="shared" si="148"/>
        <v>4.5167988774733594</v>
      </c>
      <c r="I110">
        <f t="shared" si="149"/>
        <v>2.6029560058959902</v>
      </c>
      <c r="J110">
        <f t="shared" si="150"/>
        <v>30.870555877685547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33.413944244384766</v>
      </c>
      <c r="P110" s="1">
        <v>30.870555877685547</v>
      </c>
      <c r="Q110" s="1">
        <v>34.995346069335938</v>
      </c>
      <c r="R110" s="1">
        <v>400.40631103515625</v>
      </c>
      <c r="S110" s="1">
        <v>387.83172607421875</v>
      </c>
      <c r="T110" s="1">
        <v>20.315464019775391</v>
      </c>
      <c r="U110" s="1">
        <v>25.599294662475586</v>
      </c>
      <c r="V110" s="1">
        <v>28.780307769775391</v>
      </c>
      <c r="W110" s="1">
        <v>36.265754699707031</v>
      </c>
      <c r="X110" s="1">
        <v>499.77059936523437</v>
      </c>
      <c r="Y110" s="1">
        <v>1499.974609375</v>
      </c>
      <c r="Z110" s="1">
        <v>283.24179077148437</v>
      </c>
      <c r="AA110" s="1">
        <v>73.253288269042969</v>
      </c>
      <c r="AB110" s="1">
        <v>0.36856073141098022</v>
      </c>
      <c r="AC110" s="1">
        <v>0.16195777058601379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0.83295099894205726</v>
      </c>
      <c r="AL110">
        <f t="shared" si="154"/>
        <v>4.5167988774733594E-3</v>
      </c>
      <c r="AM110">
        <f t="shared" si="155"/>
        <v>304.02055587768552</v>
      </c>
      <c r="AN110">
        <f t="shared" si="156"/>
        <v>306.56394424438474</v>
      </c>
      <c r="AO110">
        <f t="shared" si="157"/>
        <v>239.99593213567277</v>
      </c>
      <c r="AP110">
        <f t="shared" si="158"/>
        <v>0.84599330128453842</v>
      </c>
      <c r="AQ110">
        <f t="shared" si="159"/>
        <v>4.4781885172904872</v>
      </c>
      <c r="AR110">
        <f t="shared" si="160"/>
        <v>61.132935095597354</v>
      </c>
      <c r="AS110">
        <f t="shared" si="161"/>
        <v>35.533640433121768</v>
      </c>
      <c r="AT110">
        <f t="shared" si="162"/>
        <v>32.142250061035156</v>
      </c>
      <c r="AU110">
        <f t="shared" si="163"/>
        <v>4.8136645026782805</v>
      </c>
      <c r="AV110">
        <f t="shared" si="164"/>
        <v>0.12160090567133981</v>
      </c>
      <c r="AW110">
        <f t="shared" si="165"/>
        <v>1.8752325113944972</v>
      </c>
      <c r="AX110">
        <f t="shared" si="166"/>
        <v>2.9384319912837835</v>
      </c>
      <c r="AY110">
        <f t="shared" si="167"/>
        <v>7.6471244670269264E-2</v>
      </c>
      <c r="AZ110">
        <f t="shared" si="168"/>
        <v>18.664498072932126</v>
      </c>
      <c r="BA110">
        <f t="shared" si="169"/>
        <v>0.65697048318643703</v>
      </c>
      <c r="BB110">
        <f t="shared" si="170"/>
        <v>41.841449647826309</v>
      </c>
      <c r="BC110">
        <f t="shared" si="171"/>
        <v>383.68558368655977</v>
      </c>
      <c r="BD110">
        <f t="shared" si="172"/>
        <v>9.5117413127540143E-3</v>
      </c>
    </row>
    <row r="111" spans="1:114" x14ac:dyDescent="0.25">
      <c r="A111" s="1">
        <v>81</v>
      </c>
      <c r="B111" s="1" t="s">
        <v>132</v>
      </c>
      <c r="C111" s="1">
        <v>3917.4999992959201</v>
      </c>
      <c r="D111" s="1">
        <v>0</v>
      </c>
      <c r="E111">
        <f t="shared" si="145"/>
        <v>8.7557068391734791</v>
      </c>
      <c r="F111">
        <f t="shared" si="146"/>
        <v>0.12701917330809484</v>
      </c>
      <c r="G111">
        <f t="shared" si="147"/>
        <v>254.38586926893976</v>
      </c>
      <c r="H111">
        <f t="shared" si="148"/>
        <v>4.5169687310358597</v>
      </c>
      <c r="I111">
        <f t="shared" si="149"/>
        <v>2.603473279717309</v>
      </c>
      <c r="J111">
        <f t="shared" si="150"/>
        <v>30.872642517089844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33.415576934814453</v>
      </c>
      <c r="P111" s="1">
        <v>30.872642517089844</v>
      </c>
      <c r="Q111" s="1">
        <v>34.995586395263672</v>
      </c>
      <c r="R111" s="1">
        <v>400.48809814453125</v>
      </c>
      <c r="S111" s="1">
        <v>387.87240600585937</v>
      </c>
      <c r="T111" s="1">
        <v>20.315093994140625</v>
      </c>
      <c r="U111" s="1">
        <v>25.599393844604492</v>
      </c>
      <c r="V111" s="1">
        <v>28.777286529541016</v>
      </c>
      <c r="W111" s="1">
        <v>36.262744903564453</v>
      </c>
      <c r="X111" s="1">
        <v>499.74496459960937</v>
      </c>
      <c r="Y111" s="1">
        <v>1499.9482421875</v>
      </c>
      <c r="Z111" s="1">
        <v>283.23699951171875</v>
      </c>
      <c r="AA111" s="1">
        <v>73.253631591796875</v>
      </c>
      <c r="AB111" s="1">
        <v>0.36856073141098022</v>
      </c>
      <c r="AC111" s="1">
        <v>0.16195777058601379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0.83290827433268222</v>
      </c>
      <c r="AL111">
        <f t="shared" si="154"/>
        <v>4.51696873103586E-3</v>
      </c>
      <c r="AM111">
        <f t="shared" si="155"/>
        <v>304.02264251708982</v>
      </c>
      <c r="AN111">
        <f t="shared" si="156"/>
        <v>306.56557693481443</v>
      </c>
      <c r="AO111">
        <f t="shared" si="157"/>
        <v>239.99171338576707</v>
      </c>
      <c r="AP111">
        <f t="shared" si="158"/>
        <v>0.84579450724507266</v>
      </c>
      <c r="AQ111">
        <f t="shared" si="159"/>
        <v>4.4787218453832791</v>
      </c>
      <c r="AR111">
        <f t="shared" si="160"/>
        <v>61.139929148370271</v>
      </c>
      <c r="AS111">
        <f t="shared" si="161"/>
        <v>35.540535303765779</v>
      </c>
      <c r="AT111">
        <f t="shared" si="162"/>
        <v>32.144109725952148</v>
      </c>
      <c r="AU111">
        <f t="shared" si="163"/>
        <v>4.8141706753435844</v>
      </c>
      <c r="AV111">
        <f t="shared" si="164"/>
        <v>0.12158143621778167</v>
      </c>
      <c r="AW111">
        <f t="shared" si="165"/>
        <v>1.8752485656659701</v>
      </c>
      <c r="AX111">
        <f t="shared" si="166"/>
        <v>2.9389221096776144</v>
      </c>
      <c r="AY111">
        <f t="shared" si="167"/>
        <v>7.645892508711169E-2</v>
      </c>
      <c r="AZ111">
        <f t="shared" si="168"/>
        <v>18.634688749585916</v>
      </c>
      <c r="BA111">
        <f t="shared" si="169"/>
        <v>0.65584936007305683</v>
      </c>
      <c r="BB111">
        <f t="shared" si="170"/>
        <v>41.836186773176784</v>
      </c>
      <c r="BC111">
        <f t="shared" si="171"/>
        <v>383.71036231080268</v>
      </c>
      <c r="BD111">
        <f t="shared" si="172"/>
        <v>9.5464032935899251E-3</v>
      </c>
    </row>
    <row r="112" spans="1:114" x14ac:dyDescent="0.25">
      <c r="A112" s="1">
        <v>82</v>
      </c>
      <c r="B112" s="1" t="s">
        <v>133</v>
      </c>
      <c r="C112" s="1">
        <v>3917.9999992847443</v>
      </c>
      <c r="D112" s="1">
        <v>0</v>
      </c>
      <c r="E112">
        <f t="shared" si="145"/>
        <v>8.823121555268159</v>
      </c>
      <c r="F112">
        <f t="shared" si="146"/>
        <v>0.12704109254866341</v>
      </c>
      <c r="G112">
        <f t="shared" si="147"/>
        <v>253.54246692383197</v>
      </c>
      <c r="H112">
        <f t="shared" si="148"/>
        <v>4.5187585916778046</v>
      </c>
      <c r="I112">
        <f t="shared" si="149"/>
        <v>2.6040328605777754</v>
      </c>
      <c r="J112">
        <f t="shared" si="150"/>
        <v>30.87513542175293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33.417308807373047</v>
      </c>
      <c r="P112" s="1">
        <v>30.87513542175293</v>
      </c>
      <c r="Q112" s="1">
        <v>34.995800018310547</v>
      </c>
      <c r="R112" s="1">
        <v>400.5682373046875</v>
      </c>
      <c r="S112" s="1">
        <v>387.87094116210937</v>
      </c>
      <c r="T112" s="1">
        <v>20.314403533935547</v>
      </c>
      <c r="U112" s="1">
        <v>25.600723266601562</v>
      </c>
      <c r="V112" s="1">
        <v>28.773216247558594</v>
      </c>
      <c r="W112" s="1">
        <v>36.260730743408203</v>
      </c>
      <c r="X112" s="1">
        <v>499.75128173828125</v>
      </c>
      <c r="Y112" s="1">
        <v>1499.9951171875</v>
      </c>
      <c r="Z112" s="1">
        <v>283.31057739257812</v>
      </c>
      <c r="AA112" s="1">
        <v>73.252861022949219</v>
      </c>
      <c r="AB112" s="1">
        <v>0.36856073141098022</v>
      </c>
      <c r="AC112" s="1">
        <v>0.16195777058601379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0.83291880289713538</v>
      </c>
      <c r="AL112">
        <f t="shared" si="154"/>
        <v>4.5187585916778043E-3</v>
      </c>
      <c r="AM112">
        <f t="shared" si="155"/>
        <v>304.02513542175291</v>
      </c>
      <c r="AN112">
        <f t="shared" si="156"/>
        <v>306.56730880737302</v>
      </c>
      <c r="AO112">
        <f t="shared" si="157"/>
        <v>239.99921338559943</v>
      </c>
      <c r="AP112">
        <f t="shared" si="158"/>
        <v>0.84485006312434052</v>
      </c>
      <c r="AQ112">
        <f t="shared" si="159"/>
        <v>4.4793590841131223</v>
      </c>
      <c r="AR112">
        <f t="shared" si="160"/>
        <v>61.14927146271863</v>
      </c>
      <c r="AS112">
        <f t="shared" si="161"/>
        <v>35.548548196117068</v>
      </c>
      <c r="AT112">
        <f t="shared" si="162"/>
        <v>32.146222114562988</v>
      </c>
      <c r="AU112">
        <f t="shared" si="163"/>
        <v>4.8147456917802547</v>
      </c>
      <c r="AV112">
        <f t="shared" si="164"/>
        <v>0.12160151874062793</v>
      </c>
      <c r="AW112">
        <f t="shared" si="165"/>
        <v>1.8753262235353467</v>
      </c>
      <c r="AX112">
        <f t="shared" si="166"/>
        <v>2.9394194682449077</v>
      </c>
      <c r="AY112">
        <f t="shared" si="167"/>
        <v>7.6471632599277056E-2</v>
      </c>
      <c r="AZ112">
        <f t="shared" si="168"/>
        <v>18.572711092987163</v>
      </c>
      <c r="BA112">
        <f t="shared" si="169"/>
        <v>0.65367739631174049</v>
      </c>
      <c r="BB112">
        <f t="shared" si="170"/>
        <v>41.832066761592714</v>
      </c>
      <c r="BC112">
        <f t="shared" si="171"/>
        <v>383.67685173970824</v>
      </c>
      <c r="BD112">
        <f t="shared" si="172"/>
        <v>9.6197987517897161E-3</v>
      </c>
    </row>
    <row r="113" spans="1:114" x14ac:dyDescent="0.25">
      <c r="A113" s="1">
        <v>83</v>
      </c>
      <c r="B113" s="1" t="s">
        <v>133</v>
      </c>
      <c r="C113" s="1">
        <v>3918.4999992735684</v>
      </c>
      <c r="D113" s="1">
        <v>0</v>
      </c>
      <c r="E113">
        <f t="shared" si="145"/>
        <v>8.8144218293973964</v>
      </c>
      <c r="F113">
        <f t="shared" si="146"/>
        <v>0.12705797442598341</v>
      </c>
      <c r="G113">
        <f t="shared" si="147"/>
        <v>253.72390834026336</v>
      </c>
      <c r="H113">
        <f t="shared" si="148"/>
        <v>4.5199854729196831</v>
      </c>
      <c r="I113">
        <f t="shared" si="149"/>
        <v>2.6043983170477842</v>
      </c>
      <c r="J113">
        <f t="shared" si="150"/>
        <v>30.876575469970703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33.419582366943359</v>
      </c>
      <c r="P113" s="1">
        <v>30.876575469970703</v>
      </c>
      <c r="Q113" s="1">
        <v>34.996246337890625</v>
      </c>
      <c r="R113" s="1">
        <v>400.62118530273437</v>
      </c>
      <c r="S113" s="1">
        <v>387.93380737304687</v>
      </c>
      <c r="T113" s="1">
        <v>20.313198089599609</v>
      </c>
      <c r="U113" s="1">
        <v>25.600791931152344</v>
      </c>
      <c r="V113" s="1">
        <v>28.767805099487305</v>
      </c>
      <c r="W113" s="1">
        <v>36.256160736083984</v>
      </c>
      <c r="X113" s="1">
        <v>499.7664794921875</v>
      </c>
      <c r="Y113" s="1">
        <v>1500.0155029296875</v>
      </c>
      <c r="Z113" s="1">
        <v>283.39321899414062</v>
      </c>
      <c r="AA113" s="1">
        <v>73.252769470214844</v>
      </c>
      <c r="AB113" s="1">
        <v>0.36856073141098022</v>
      </c>
      <c r="AC113" s="1">
        <v>0.16195777058601379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0.83294413248697907</v>
      </c>
      <c r="AL113">
        <f t="shared" si="154"/>
        <v>4.5199854729196833E-3</v>
      </c>
      <c r="AM113">
        <f t="shared" si="155"/>
        <v>304.02657546997068</v>
      </c>
      <c r="AN113">
        <f t="shared" si="156"/>
        <v>306.56958236694334</v>
      </c>
      <c r="AO113">
        <f t="shared" si="157"/>
        <v>240.00247510427653</v>
      </c>
      <c r="AP113">
        <f t="shared" si="158"/>
        <v>0.84437767489345328</v>
      </c>
      <c r="AQ113">
        <f t="shared" si="159"/>
        <v>4.4797272266354229</v>
      </c>
      <c r="AR113">
        <f t="shared" si="160"/>
        <v>61.154373534735988</v>
      </c>
      <c r="AS113">
        <f t="shared" si="161"/>
        <v>35.553581603583645</v>
      </c>
      <c r="AT113">
        <f t="shared" si="162"/>
        <v>32.148078918457031</v>
      </c>
      <c r="AU113">
        <f t="shared" si="163"/>
        <v>4.815251184494211</v>
      </c>
      <c r="AV113">
        <f t="shared" si="164"/>
        <v>0.12161698580265039</v>
      </c>
      <c r="AW113">
        <f t="shared" si="165"/>
        <v>1.8753289095876389</v>
      </c>
      <c r="AX113">
        <f t="shared" si="166"/>
        <v>2.9399222749065723</v>
      </c>
      <c r="AY113">
        <f t="shared" si="167"/>
        <v>7.6481419628335781E-2</v>
      </c>
      <c r="AZ113">
        <f t="shared" si="168"/>
        <v>18.585978966731233</v>
      </c>
      <c r="BA113">
        <f t="shared" si="169"/>
        <v>0.65403917760711194</v>
      </c>
      <c r="BB113">
        <f t="shared" si="170"/>
        <v>41.828857989797683</v>
      </c>
      <c r="BC113">
        <f t="shared" si="171"/>
        <v>383.74385338366955</v>
      </c>
      <c r="BD113">
        <f t="shared" si="172"/>
        <v>9.6078984904394166E-3</v>
      </c>
    </row>
    <row r="114" spans="1:114" x14ac:dyDescent="0.25">
      <c r="A114" s="1">
        <v>84</v>
      </c>
      <c r="B114" s="1" t="s">
        <v>134</v>
      </c>
      <c r="C114" s="1">
        <v>3918.9999992623925</v>
      </c>
      <c r="D114" s="1">
        <v>0</v>
      </c>
      <c r="E114">
        <f t="shared" si="145"/>
        <v>8.8355118455705224</v>
      </c>
      <c r="F114">
        <f t="shared" si="146"/>
        <v>0.12709283394933094</v>
      </c>
      <c r="G114">
        <f t="shared" si="147"/>
        <v>253.53847125077155</v>
      </c>
      <c r="H114">
        <f t="shared" si="148"/>
        <v>4.5210517546357831</v>
      </c>
      <c r="I114">
        <f t="shared" si="149"/>
        <v>2.6043180513171444</v>
      </c>
      <c r="J114">
        <f t="shared" si="150"/>
        <v>30.876384735107422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33.420574188232422</v>
      </c>
      <c r="P114" s="1">
        <v>30.876384735107422</v>
      </c>
      <c r="Q114" s="1">
        <v>34.995777130126953</v>
      </c>
      <c r="R114" s="1">
        <v>400.702880859375</v>
      </c>
      <c r="S114" s="1">
        <v>387.98922729492187</v>
      </c>
      <c r="T114" s="1">
        <v>20.312421798706055</v>
      </c>
      <c r="U114" s="1">
        <v>25.601325988769531</v>
      </c>
      <c r="V114" s="1">
        <v>28.764991760253906</v>
      </c>
      <c r="W114" s="1">
        <v>36.254756927490234</v>
      </c>
      <c r="X114" s="1">
        <v>499.76025390625</v>
      </c>
      <c r="Y114" s="1">
        <v>1499.9874267578125</v>
      </c>
      <c r="Z114" s="1">
        <v>283.33432006835937</v>
      </c>
      <c r="AA114" s="1">
        <v>73.252471923828125</v>
      </c>
      <c r="AB114" s="1">
        <v>0.36856073141098022</v>
      </c>
      <c r="AC114" s="1">
        <v>0.16195777058601379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0.83293375651041657</v>
      </c>
      <c r="AL114">
        <f t="shared" si="154"/>
        <v>4.5210517546357834E-3</v>
      </c>
      <c r="AM114">
        <f t="shared" si="155"/>
        <v>304.0263847351074</v>
      </c>
      <c r="AN114">
        <f t="shared" si="156"/>
        <v>306.5705741882324</v>
      </c>
      <c r="AO114">
        <f t="shared" si="157"/>
        <v>239.99798291687694</v>
      </c>
      <c r="AP114">
        <f t="shared" si="158"/>
        <v>0.84394438822161399</v>
      </c>
      <c r="AQ114">
        <f t="shared" si="159"/>
        <v>4.479678464522256</v>
      </c>
      <c r="AR114">
        <f t="shared" si="160"/>
        <v>61.153956267584626</v>
      </c>
      <c r="AS114">
        <f t="shared" si="161"/>
        <v>35.552630278815094</v>
      </c>
      <c r="AT114">
        <f t="shared" si="162"/>
        <v>32.148479461669922</v>
      </c>
      <c r="AU114">
        <f t="shared" si="163"/>
        <v>4.8153602336640322</v>
      </c>
      <c r="AV114">
        <f t="shared" si="164"/>
        <v>0.1216489233056379</v>
      </c>
      <c r="AW114">
        <f t="shared" si="165"/>
        <v>1.8753604132051114</v>
      </c>
      <c r="AX114">
        <f t="shared" si="166"/>
        <v>2.9399998204589206</v>
      </c>
      <c r="AY114">
        <f t="shared" si="167"/>
        <v>7.6501628639199959E-2</v>
      </c>
      <c r="AZ114">
        <f t="shared" si="168"/>
        <v>18.572319746907446</v>
      </c>
      <c r="BA114">
        <f t="shared" si="169"/>
        <v>0.65346781151232736</v>
      </c>
      <c r="BB114">
        <f t="shared" si="170"/>
        <v>41.830697471304077</v>
      </c>
      <c r="BC114">
        <f t="shared" si="171"/>
        <v>383.78924812191809</v>
      </c>
      <c r="BD114">
        <f t="shared" si="172"/>
        <v>9.630171372043618E-3</v>
      </c>
    </row>
    <row r="115" spans="1:114" x14ac:dyDescent="0.25">
      <c r="A115" s="1">
        <v>85</v>
      </c>
      <c r="B115" s="1" t="s">
        <v>134</v>
      </c>
      <c r="C115" s="1">
        <v>3919.4999992512167</v>
      </c>
      <c r="D115" s="1">
        <v>0</v>
      </c>
      <c r="E115">
        <f t="shared" si="145"/>
        <v>8.8542697233292742</v>
      </c>
      <c r="F115">
        <f t="shared" si="146"/>
        <v>0.12707664903430041</v>
      </c>
      <c r="G115">
        <f t="shared" si="147"/>
        <v>253.30254526587379</v>
      </c>
      <c r="H115">
        <f t="shared" si="148"/>
        <v>4.5213451599473693</v>
      </c>
      <c r="I115">
        <f t="shared" si="149"/>
        <v>2.6048036056636441</v>
      </c>
      <c r="J115">
        <f t="shared" si="150"/>
        <v>30.878211975097656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33.421665191650391</v>
      </c>
      <c r="P115" s="1">
        <v>30.878211975097656</v>
      </c>
      <c r="Q115" s="1">
        <v>34.995101928710937</v>
      </c>
      <c r="R115" s="1">
        <v>400.74615478515625</v>
      </c>
      <c r="S115" s="1">
        <v>388.0098876953125</v>
      </c>
      <c r="T115" s="1">
        <v>20.311820983886719</v>
      </c>
      <c r="U115" s="1">
        <v>25.601005554199219</v>
      </c>
      <c r="V115" s="1">
        <v>28.762462615966797</v>
      </c>
      <c r="W115" s="1">
        <v>36.252185821533203</v>
      </c>
      <c r="X115" s="1">
        <v>499.766357421875</v>
      </c>
      <c r="Y115" s="1">
        <v>1499.95166015625</v>
      </c>
      <c r="Z115" s="1">
        <v>283.2779541015625</v>
      </c>
      <c r="AA115" s="1">
        <v>73.252670288085938</v>
      </c>
      <c r="AB115" s="1">
        <v>0.36856073141098022</v>
      </c>
      <c r="AC115" s="1">
        <v>0.16195777058601379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0.8329439290364582</v>
      </c>
      <c r="AL115">
        <f t="shared" si="154"/>
        <v>4.5213451599473691E-3</v>
      </c>
      <c r="AM115">
        <f t="shared" si="155"/>
        <v>304.02821197509763</v>
      </c>
      <c r="AN115">
        <f t="shared" si="156"/>
        <v>306.57166519165037</v>
      </c>
      <c r="AO115">
        <f t="shared" si="157"/>
        <v>239.99226026075485</v>
      </c>
      <c r="AP115">
        <f t="shared" si="158"/>
        <v>0.84362208496774072</v>
      </c>
      <c r="AQ115">
        <f t="shared" si="159"/>
        <v>4.4801456245688565</v>
      </c>
      <c r="AR115">
        <f t="shared" si="160"/>
        <v>61.160168045062008</v>
      </c>
      <c r="AS115">
        <f t="shared" si="161"/>
        <v>35.559162490862789</v>
      </c>
      <c r="AT115">
        <f t="shared" si="162"/>
        <v>32.149938583374023</v>
      </c>
      <c r="AU115">
        <f t="shared" si="163"/>
        <v>4.8157575023910084</v>
      </c>
      <c r="AV115">
        <f t="shared" si="164"/>
        <v>0.12163409514767337</v>
      </c>
      <c r="AW115">
        <f t="shared" si="165"/>
        <v>1.8753420189052121</v>
      </c>
      <c r="AX115">
        <f t="shared" si="166"/>
        <v>2.9404154834857961</v>
      </c>
      <c r="AY115">
        <f t="shared" si="167"/>
        <v>7.6492245855998772E-2</v>
      </c>
      <c r="AZ115">
        <f t="shared" si="168"/>
        <v>18.555087831494017</v>
      </c>
      <c r="BA115">
        <f t="shared" si="169"/>
        <v>0.65282497508099946</v>
      </c>
      <c r="BB115">
        <f t="shared" si="170"/>
        <v>41.825422446986835</v>
      </c>
      <c r="BC115">
        <f t="shared" si="171"/>
        <v>383.80099192559157</v>
      </c>
      <c r="BD115">
        <f t="shared" si="172"/>
        <v>9.6491040781262402E-3</v>
      </c>
    </row>
    <row r="116" spans="1:114" x14ac:dyDescent="0.25">
      <c r="A116" s="1">
        <v>86</v>
      </c>
      <c r="B116" s="1" t="s">
        <v>135</v>
      </c>
      <c r="C116" s="1">
        <v>3919.9999992400408</v>
      </c>
      <c r="D116" s="1">
        <v>0</v>
      </c>
      <c r="E116">
        <f t="shared" si="145"/>
        <v>8.8867148095904849</v>
      </c>
      <c r="F116">
        <f t="shared" si="146"/>
        <v>0.12704990214073167</v>
      </c>
      <c r="G116">
        <f t="shared" si="147"/>
        <v>252.87518925538885</v>
      </c>
      <c r="H116">
        <f t="shared" si="148"/>
        <v>4.5228737455725812</v>
      </c>
      <c r="I116">
        <f t="shared" si="149"/>
        <v>2.6061828038615458</v>
      </c>
      <c r="J116">
        <f t="shared" si="150"/>
        <v>30.883516311645508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33.422767639160156</v>
      </c>
      <c r="P116" s="1">
        <v>30.883516311645508</v>
      </c>
      <c r="Q116" s="1">
        <v>34.994918823242188</v>
      </c>
      <c r="R116" s="1">
        <v>400.80462646484375</v>
      </c>
      <c r="S116" s="1">
        <v>388.02841186523437</v>
      </c>
      <c r="T116" s="1">
        <v>20.309659957885742</v>
      </c>
      <c r="U116" s="1">
        <v>25.600709915161133</v>
      </c>
      <c r="V116" s="1">
        <v>28.757606506347656</v>
      </c>
      <c r="W116" s="1">
        <v>36.249507904052734</v>
      </c>
      <c r="X116" s="1">
        <v>499.75921630859375</v>
      </c>
      <c r="Y116" s="1">
        <v>1499.85498046875</v>
      </c>
      <c r="Z116" s="1">
        <v>283.30343627929687</v>
      </c>
      <c r="AA116" s="1">
        <v>73.25262451171875</v>
      </c>
      <c r="AB116" s="1">
        <v>0.36856073141098022</v>
      </c>
      <c r="AC116" s="1">
        <v>0.16195777058601379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0.83293202718098958</v>
      </c>
      <c r="AL116">
        <f t="shared" si="154"/>
        <v>4.5228737455725813E-3</v>
      </c>
      <c r="AM116">
        <f t="shared" si="155"/>
        <v>304.03351631164549</v>
      </c>
      <c r="AN116">
        <f t="shared" si="156"/>
        <v>306.57276763916013</v>
      </c>
      <c r="AO116">
        <f t="shared" si="157"/>
        <v>239.9767915111006</v>
      </c>
      <c r="AP116">
        <f t="shared" si="158"/>
        <v>0.84204788480966863</v>
      </c>
      <c r="AQ116">
        <f t="shared" si="159"/>
        <v>4.4815019945102792</v>
      </c>
      <c r="AR116">
        <f t="shared" si="160"/>
        <v>61.178722597076934</v>
      </c>
      <c r="AS116">
        <f t="shared" si="161"/>
        <v>35.578012681915801</v>
      </c>
      <c r="AT116">
        <f t="shared" si="162"/>
        <v>32.153141975402832</v>
      </c>
      <c r="AU116">
        <f t="shared" si="163"/>
        <v>4.8166297760952634</v>
      </c>
      <c r="AV116">
        <f t="shared" si="164"/>
        <v>0.12160959005136193</v>
      </c>
      <c r="AW116">
        <f t="shared" si="165"/>
        <v>1.8753191906487336</v>
      </c>
      <c r="AX116">
        <f t="shared" si="166"/>
        <v>2.94131058544653</v>
      </c>
      <c r="AY116">
        <f t="shared" si="167"/>
        <v>7.6476739847365097E-2</v>
      </c>
      <c r="AZ116">
        <f t="shared" si="168"/>
        <v>18.523771286854817</v>
      </c>
      <c r="BA116">
        <f t="shared" si="169"/>
        <v>0.65169245736370096</v>
      </c>
      <c r="BB116">
        <f t="shared" si="170"/>
        <v>41.811156576969388</v>
      </c>
      <c r="BC116">
        <f t="shared" si="171"/>
        <v>383.80409325539449</v>
      </c>
      <c r="BD116">
        <f t="shared" si="172"/>
        <v>9.6810802929975792E-3</v>
      </c>
    </row>
    <row r="117" spans="1:114" x14ac:dyDescent="0.25">
      <c r="A117" s="1">
        <v>87</v>
      </c>
      <c r="B117" s="1" t="s">
        <v>135</v>
      </c>
      <c r="C117" s="1">
        <v>3920.4999992288649</v>
      </c>
      <c r="D117" s="1">
        <v>0</v>
      </c>
      <c r="E117">
        <f t="shared" si="145"/>
        <v>8.8994060436744089</v>
      </c>
      <c r="F117">
        <f t="shared" si="146"/>
        <v>0.12706736496613386</v>
      </c>
      <c r="G117">
        <f t="shared" si="147"/>
        <v>252.70456191573109</v>
      </c>
      <c r="H117">
        <f t="shared" si="148"/>
        <v>4.5250734703358617</v>
      </c>
      <c r="I117">
        <f t="shared" si="149"/>
        <v>2.6071002834438977</v>
      </c>
      <c r="J117">
        <f t="shared" si="150"/>
        <v>30.887214660644531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33.423065185546875</v>
      </c>
      <c r="P117" s="1">
        <v>30.887214660644531</v>
      </c>
      <c r="Q117" s="1">
        <v>34.994258880615234</v>
      </c>
      <c r="R117" s="1">
        <v>400.80123901367187</v>
      </c>
      <c r="S117" s="1">
        <v>388.00942993164063</v>
      </c>
      <c r="T117" s="1">
        <v>20.307605743408203</v>
      </c>
      <c r="U117" s="1">
        <v>25.600994110107422</v>
      </c>
      <c r="V117" s="1">
        <v>28.754337310791016</v>
      </c>
      <c r="W117" s="1">
        <v>36.24945068359375</v>
      </c>
      <c r="X117" s="1">
        <v>499.78125</v>
      </c>
      <c r="Y117" s="1">
        <v>1499.845458984375</v>
      </c>
      <c r="Z117" s="1">
        <v>283.29782104492188</v>
      </c>
      <c r="AA117" s="1">
        <v>73.252922058105469</v>
      </c>
      <c r="AB117" s="1">
        <v>0.36856073141098022</v>
      </c>
      <c r="AC117" s="1">
        <v>0.16195777058601379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0.83296874999999992</v>
      </c>
      <c r="AL117">
        <f t="shared" si="154"/>
        <v>4.5250734703358615E-3</v>
      </c>
      <c r="AM117">
        <f t="shared" si="155"/>
        <v>304.03721466064451</v>
      </c>
      <c r="AN117">
        <f t="shared" si="156"/>
        <v>306.57306518554685</v>
      </c>
      <c r="AO117">
        <f t="shared" si="157"/>
        <v>239.97526807363465</v>
      </c>
      <c r="AP117">
        <f t="shared" si="158"/>
        <v>0.8404027576484685</v>
      </c>
      <c r="AQ117">
        <f t="shared" si="159"/>
        <v>4.4824479096016141</v>
      </c>
      <c r="AR117">
        <f t="shared" si="160"/>
        <v>61.191387096422716</v>
      </c>
      <c r="AS117">
        <f t="shared" si="161"/>
        <v>35.590392986315294</v>
      </c>
      <c r="AT117">
        <f t="shared" si="162"/>
        <v>32.155139923095703</v>
      </c>
      <c r="AU117">
        <f t="shared" si="163"/>
        <v>4.8171738806848499</v>
      </c>
      <c r="AV117">
        <f t="shared" si="164"/>
        <v>0.12162558927595429</v>
      </c>
      <c r="AW117">
        <f t="shared" si="165"/>
        <v>1.8753476261577162</v>
      </c>
      <c r="AX117">
        <f t="shared" si="166"/>
        <v>2.9418262545271334</v>
      </c>
      <c r="AY117">
        <f t="shared" si="167"/>
        <v>7.6486863619336362E-2</v>
      </c>
      <c r="AZ117">
        <f t="shared" si="168"/>
        <v>18.511347577740736</v>
      </c>
      <c r="BA117">
        <f t="shared" si="169"/>
        <v>0.65128458852212046</v>
      </c>
      <c r="BB117">
        <f t="shared" si="170"/>
        <v>41.802904150467782</v>
      </c>
      <c r="BC117">
        <f t="shared" si="171"/>
        <v>383.77907851693737</v>
      </c>
      <c r="BD117">
        <f t="shared" si="172"/>
        <v>9.6936242402123687E-3</v>
      </c>
    </row>
    <row r="118" spans="1:114" x14ac:dyDescent="0.25">
      <c r="A118" s="1">
        <v>88</v>
      </c>
      <c r="B118" s="1" t="s">
        <v>136</v>
      </c>
      <c r="C118" s="1">
        <v>3920.999999217689</v>
      </c>
      <c r="D118" s="1">
        <v>0</v>
      </c>
      <c r="E118">
        <f t="shared" si="145"/>
        <v>8.8530324155417617</v>
      </c>
      <c r="F118">
        <f t="shared" si="146"/>
        <v>0.12700046238828658</v>
      </c>
      <c r="G118">
        <f t="shared" si="147"/>
        <v>253.20755119769078</v>
      </c>
      <c r="H118">
        <f t="shared" si="148"/>
        <v>4.5244523759589255</v>
      </c>
      <c r="I118">
        <f t="shared" si="149"/>
        <v>2.6080449665432299</v>
      </c>
      <c r="J118">
        <f t="shared" si="150"/>
        <v>30.890218734741211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33.423694610595703</v>
      </c>
      <c r="P118" s="1">
        <v>30.890218734741211</v>
      </c>
      <c r="Q118" s="1">
        <v>34.994396209716797</v>
      </c>
      <c r="R118" s="1">
        <v>400.72189331054687</v>
      </c>
      <c r="S118" s="1">
        <v>387.98605346679687</v>
      </c>
      <c r="T118" s="1">
        <v>20.305871963500977</v>
      </c>
      <c r="U118" s="1">
        <v>25.598596572875977</v>
      </c>
      <c r="V118" s="1">
        <v>28.750858306884766</v>
      </c>
      <c r="W118" s="1">
        <v>36.244766235351563</v>
      </c>
      <c r="X118" s="1">
        <v>499.77655029296875</v>
      </c>
      <c r="Y118" s="1">
        <v>1499.846435546875</v>
      </c>
      <c r="Z118" s="1">
        <v>283.19744873046875</v>
      </c>
      <c r="AA118" s="1">
        <v>73.252899169921875</v>
      </c>
      <c r="AB118" s="1">
        <v>0.36856073141098022</v>
      </c>
      <c r="AC118" s="1">
        <v>0.16195777058601379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0.8329609171549478</v>
      </c>
      <c r="AL118">
        <f t="shared" si="154"/>
        <v>4.5244523759589254E-3</v>
      </c>
      <c r="AM118">
        <f t="shared" si="155"/>
        <v>304.04021873474119</v>
      </c>
      <c r="AN118">
        <f t="shared" si="156"/>
        <v>306.57369461059568</v>
      </c>
      <c r="AO118">
        <f t="shared" si="157"/>
        <v>239.97542432363116</v>
      </c>
      <c r="AP118">
        <f t="shared" si="158"/>
        <v>0.8403872165501951</v>
      </c>
      <c r="AQ118">
        <f t="shared" si="159"/>
        <v>4.4832163801876215</v>
      </c>
      <c r="AR118">
        <f t="shared" si="160"/>
        <v>61.201896866744896</v>
      </c>
      <c r="AS118">
        <f t="shared" si="161"/>
        <v>35.603300293868919</v>
      </c>
      <c r="AT118">
        <f t="shared" si="162"/>
        <v>32.156956672668457</v>
      </c>
      <c r="AU118">
        <f t="shared" si="163"/>
        <v>4.8176686857174218</v>
      </c>
      <c r="AV118">
        <f t="shared" si="164"/>
        <v>0.12156429294043833</v>
      </c>
      <c r="AW118">
        <f t="shared" si="165"/>
        <v>1.8751714136443915</v>
      </c>
      <c r="AX118">
        <f t="shared" si="166"/>
        <v>2.9424972720730302</v>
      </c>
      <c r="AY118">
        <f t="shared" si="167"/>
        <v>7.6448077446402168E-2</v>
      </c>
      <c r="AZ118">
        <f t="shared" si="168"/>
        <v>18.548187216947273</v>
      </c>
      <c r="BA118">
        <f t="shared" si="169"/>
        <v>0.65262023965858817</v>
      </c>
      <c r="BB118">
        <f t="shared" si="170"/>
        <v>41.79023628962851</v>
      </c>
      <c r="BC118">
        <f t="shared" si="171"/>
        <v>383.77774585393985</v>
      </c>
      <c r="BD118">
        <f t="shared" si="172"/>
        <v>9.640223293875828E-3</v>
      </c>
    </row>
    <row r="119" spans="1:114" x14ac:dyDescent="0.25">
      <c r="A119" s="1">
        <v>89</v>
      </c>
      <c r="B119" s="1" t="s">
        <v>136</v>
      </c>
      <c r="C119" s="1">
        <v>3921.4999992065132</v>
      </c>
      <c r="D119" s="1">
        <v>0</v>
      </c>
      <c r="E119">
        <f t="shared" si="145"/>
        <v>8.8102402058057585</v>
      </c>
      <c r="F119">
        <f t="shared" si="146"/>
        <v>0.12700467650318217</v>
      </c>
      <c r="G119">
        <f t="shared" si="147"/>
        <v>253.72947644779879</v>
      </c>
      <c r="H119">
        <f t="shared" si="148"/>
        <v>4.5248316077741881</v>
      </c>
      <c r="I119">
        <f t="shared" si="149"/>
        <v>2.608174591977038</v>
      </c>
      <c r="J119">
        <f t="shared" si="150"/>
        <v>30.890520095825195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33.424114227294922</v>
      </c>
      <c r="P119" s="1">
        <v>30.890520095825195</v>
      </c>
      <c r="Q119" s="1">
        <v>34.993370056152344</v>
      </c>
      <c r="R119" s="1">
        <v>400.64480590820312</v>
      </c>
      <c r="S119" s="1">
        <v>387.960205078125</v>
      </c>
      <c r="T119" s="1">
        <v>20.304719924926758</v>
      </c>
      <c r="U119" s="1">
        <v>25.597932815551758</v>
      </c>
      <c r="V119" s="1">
        <v>28.748489379882813</v>
      </c>
      <c r="W119" s="1">
        <v>36.242897033691406</v>
      </c>
      <c r="X119" s="1">
        <v>499.77267456054687</v>
      </c>
      <c r="Y119" s="1">
        <v>1499.841552734375</v>
      </c>
      <c r="Z119" s="1">
        <v>283.2098388671875</v>
      </c>
      <c r="AA119" s="1">
        <v>73.25274658203125</v>
      </c>
      <c r="AB119" s="1">
        <v>0.36856073141098022</v>
      </c>
      <c r="AC119" s="1">
        <v>0.16195777058601379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0.83295445760091136</v>
      </c>
      <c r="AL119">
        <f t="shared" si="154"/>
        <v>4.5248316077741877E-3</v>
      </c>
      <c r="AM119">
        <f t="shared" si="155"/>
        <v>304.04052009582517</v>
      </c>
      <c r="AN119">
        <f t="shared" si="156"/>
        <v>306.5741142272949</v>
      </c>
      <c r="AO119">
        <f t="shared" si="157"/>
        <v>239.97464307364862</v>
      </c>
      <c r="AP119">
        <f t="shared" si="158"/>
        <v>0.84019949113517489</v>
      </c>
      <c r="AQ119">
        <f t="shared" si="159"/>
        <v>4.4832934775385125</v>
      </c>
      <c r="AR119">
        <f t="shared" si="160"/>
        <v>61.203076836415249</v>
      </c>
      <c r="AS119">
        <f t="shared" si="161"/>
        <v>35.605144020863492</v>
      </c>
      <c r="AT119">
        <f t="shared" si="162"/>
        <v>32.157317161560059</v>
      </c>
      <c r="AU119">
        <f t="shared" si="163"/>
        <v>4.8177668727635483</v>
      </c>
      <c r="AV119">
        <f t="shared" si="164"/>
        <v>0.12156815400628306</v>
      </c>
      <c r="AW119">
        <f t="shared" si="165"/>
        <v>1.8751188855614747</v>
      </c>
      <c r="AX119">
        <f t="shared" si="166"/>
        <v>2.9426479872020739</v>
      </c>
      <c r="AY119">
        <f t="shared" si="167"/>
        <v>7.6450520586407916E-2</v>
      </c>
      <c r="AZ119">
        <f t="shared" si="168"/>
        <v>18.586381038622072</v>
      </c>
      <c r="BA119">
        <f t="shared" si="169"/>
        <v>0.654009027541122</v>
      </c>
      <c r="BB119">
        <f t="shared" si="170"/>
        <v>41.788411171597971</v>
      </c>
      <c r="BC119">
        <f t="shared" si="171"/>
        <v>383.77223883233296</v>
      </c>
      <c r="BD119">
        <f t="shared" si="172"/>
        <v>9.5933447755611051E-3</v>
      </c>
    </row>
    <row r="120" spans="1:114" x14ac:dyDescent="0.25">
      <c r="A120" s="1">
        <v>90</v>
      </c>
      <c r="B120" s="1" t="s">
        <v>137</v>
      </c>
      <c r="C120" s="1">
        <v>3921.9999991953373</v>
      </c>
      <c r="D120" s="1">
        <v>0</v>
      </c>
      <c r="E120">
        <f t="shared" si="145"/>
        <v>8.7422417939474837</v>
      </c>
      <c r="F120">
        <f t="shared" si="146"/>
        <v>0.12695773676237754</v>
      </c>
      <c r="G120">
        <f t="shared" si="147"/>
        <v>254.54996738818107</v>
      </c>
      <c r="H120">
        <f t="shared" si="148"/>
        <v>4.5249218700007603</v>
      </c>
      <c r="I120">
        <f t="shared" si="149"/>
        <v>2.6091346523180841</v>
      </c>
      <c r="J120">
        <f t="shared" si="150"/>
        <v>30.894002914428711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33.425746917724609</v>
      </c>
      <c r="P120" s="1">
        <v>30.894002914428711</v>
      </c>
      <c r="Q120" s="1">
        <v>34.993335723876953</v>
      </c>
      <c r="R120" s="1">
        <v>400.56646728515625</v>
      </c>
      <c r="S120" s="1">
        <v>387.9635009765625</v>
      </c>
      <c r="T120" s="1">
        <v>20.303689956665039</v>
      </c>
      <c r="U120" s="1">
        <v>25.596988677978516</v>
      </c>
      <c r="V120" s="1">
        <v>28.744407653808594</v>
      </c>
      <c r="W120" s="1">
        <v>36.238250732421875</v>
      </c>
      <c r="X120" s="1">
        <v>499.7750244140625</v>
      </c>
      <c r="Y120" s="1">
        <v>1499.81884765625</v>
      </c>
      <c r="Z120" s="1">
        <v>283.1202392578125</v>
      </c>
      <c r="AA120" s="1">
        <v>73.252754211425781</v>
      </c>
      <c r="AB120" s="1">
        <v>0.36856073141098022</v>
      </c>
      <c r="AC120" s="1">
        <v>0.16195777058601379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0.83295837402343742</v>
      </c>
      <c r="AL120">
        <f t="shared" si="154"/>
        <v>4.5249218700007601E-3</v>
      </c>
      <c r="AM120">
        <f t="shared" si="155"/>
        <v>304.04400291442869</v>
      </c>
      <c r="AN120">
        <f t="shared" si="156"/>
        <v>306.57574691772459</v>
      </c>
      <c r="AO120">
        <f t="shared" si="157"/>
        <v>239.97101026122982</v>
      </c>
      <c r="AP120">
        <f t="shared" si="158"/>
        <v>0.83984846005624647</v>
      </c>
      <c r="AQ120">
        <f t="shared" si="159"/>
        <v>4.4841845724986928</v>
      </c>
      <c r="AR120">
        <f t="shared" si="160"/>
        <v>61.215235123531514</v>
      </c>
      <c r="AS120">
        <f t="shared" si="161"/>
        <v>35.618246445552998</v>
      </c>
      <c r="AT120">
        <f t="shared" si="162"/>
        <v>32.15987491607666</v>
      </c>
      <c r="AU120">
        <f t="shared" si="163"/>
        <v>4.8184635832610576</v>
      </c>
      <c r="AV120">
        <f t="shared" si="164"/>
        <v>0.1215251461518751</v>
      </c>
      <c r="AW120">
        <f t="shared" si="165"/>
        <v>1.8750499201806088</v>
      </c>
      <c r="AX120">
        <f t="shared" si="166"/>
        <v>2.9434136630804488</v>
      </c>
      <c r="AY120">
        <f t="shared" si="167"/>
        <v>7.6423306857245618E-2</v>
      </c>
      <c r="AZ120">
        <f t="shared" si="168"/>
        <v>18.646486195612876</v>
      </c>
      <c r="BA120">
        <f t="shared" si="169"/>
        <v>0.65611833780095419</v>
      </c>
      <c r="BB120">
        <f t="shared" si="170"/>
        <v>41.777293334896648</v>
      </c>
      <c r="BC120">
        <f t="shared" si="171"/>
        <v>383.80785791912604</v>
      </c>
      <c r="BD120">
        <f t="shared" si="172"/>
        <v>9.5158864597111991E-3</v>
      </c>
      <c r="BE120">
        <f>AVERAGE(E106:E120)</f>
        <v>8.7821648041189455</v>
      </c>
      <c r="BF120">
        <f>AVERAGE(O106:O120)</f>
        <v>33.418070983886722</v>
      </c>
      <c r="BG120">
        <f>AVERAGE(P106:P120)</f>
        <v>30.87778180440267</v>
      </c>
      <c r="BH120" t="e">
        <f>AVERAGE(B106:B120)</f>
        <v>#DIV/0!</v>
      </c>
      <c r="BI120">
        <f t="shared" ref="BI120:DJ120" si="173">AVERAGE(C106:C120)</f>
        <v>3918.5999992713332</v>
      </c>
      <c r="BJ120">
        <f t="shared" si="173"/>
        <v>0</v>
      </c>
      <c r="BK120">
        <f t="shared" si="173"/>
        <v>8.7821648041189455</v>
      </c>
      <c r="BL120">
        <f t="shared" si="173"/>
        <v>0.12705535760053857</v>
      </c>
      <c r="BM120">
        <f t="shared" si="173"/>
        <v>254.10772538212581</v>
      </c>
      <c r="BN120">
        <f t="shared" si="173"/>
        <v>4.5204991442572995</v>
      </c>
      <c r="BO120">
        <f t="shared" si="173"/>
        <v>2.6047534292214101</v>
      </c>
      <c r="BP120">
        <f t="shared" si="173"/>
        <v>30.87778180440267</v>
      </c>
      <c r="BQ120">
        <f t="shared" si="173"/>
        <v>6</v>
      </c>
      <c r="BR120">
        <f t="shared" si="173"/>
        <v>1.4200000166893005</v>
      </c>
      <c r="BS120">
        <f t="shared" si="173"/>
        <v>1</v>
      </c>
      <c r="BT120">
        <f t="shared" si="173"/>
        <v>2.8400000333786011</v>
      </c>
      <c r="BU120">
        <f t="shared" si="173"/>
        <v>33.418070983886722</v>
      </c>
      <c r="BV120">
        <f t="shared" si="173"/>
        <v>30.87778180440267</v>
      </c>
      <c r="BW120">
        <f t="shared" si="173"/>
        <v>34.994835917154951</v>
      </c>
      <c r="BX120">
        <f t="shared" si="173"/>
        <v>400.5600626627604</v>
      </c>
      <c r="BY120">
        <f t="shared" si="173"/>
        <v>387.91145629882811</v>
      </c>
      <c r="BZ120">
        <f t="shared" si="173"/>
        <v>20.311917750040688</v>
      </c>
      <c r="CA120">
        <f t="shared" si="173"/>
        <v>25.600047683715822</v>
      </c>
      <c r="CB120">
        <f t="shared" si="173"/>
        <v>28.76855977376302</v>
      </c>
      <c r="CC120">
        <f t="shared" si="173"/>
        <v>36.258341217041014</v>
      </c>
      <c r="CD120">
        <f t="shared" si="173"/>
        <v>499.77298787434898</v>
      </c>
      <c r="CE120">
        <f t="shared" si="173"/>
        <v>1499.927197265625</v>
      </c>
      <c r="CF120">
        <f t="shared" si="173"/>
        <v>283.24970092773435</v>
      </c>
      <c r="CG120">
        <f t="shared" si="173"/>
        <v>73.253094482421872</v>
      </c>
      <c r="CH120">
        <f t="shared" si="173"/>
        <v>0.36856073141098022</v>
      </c>
      <c r="CI120">
        <f t="shared" si="173"/>
        <v>0.16195777058601379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0.83295497979058153</v>
      </c>
      <c r="CR120">
        <f t="shared" si="173"/>
        <v>4.5204991442572987E-3</v>
      </c>
      <c r="CS120">
        <f t="shared" si="173"/>
        <v>304.02778180440265</v>
      </c>
      <c r="CT120">
        <f t="shared" si="173"/>
        <v>306.56807098388674</v>
      </c>
      <c r="CU120">
        <f t="shared" si="173"/>
        <v>239.98834619834233</v>
      </c>
      <c r="CV120">
        <f t="shared" si="173"/>
        <v>0.8435518269519785</v>
      </c>
      <c r="CW120">
        <f t="shared" si="173"/>
        <v>4.4800361410295393</v>
      </c>
      <c r="CX120">
        <f t="shared" si="173"/>
        <v>61.158319424160872</v>
      </c>
      <c r="CY120">
        <f t="shared" si="173"/>
        <v>35.558271740445072</v>
      </c>
      <c r="CZ120">
        <f t="shared" si="173"/>
        <v>32.147926394144697</v>
      </c>
      <c r="DA120">
        <f t="shared" si="173"/>
        <v>4.8152099909582677</v>
      </c>
      <c r="DB120">
        <f t="shared" si="173"/>
        <v>0.1216145876753882</v>
      </c>
      <c r="DC120">
        <f t="shared" si="173"/>
        <v>1.8752827118081281</v>
      </c>
      <c r="DD120">
        <f t="shared" si="173"/>
        <v>2.9399272791501407</v>
      </c>
      <c r="DE120">
        <f t="shared" si="173"/>
        <v>7.647990222862773E-2</v>
      </c>
      <c r="DF120">
        <f t="shared" si="173"/>
        <v>18.614177556353695</v>
      </c>
      <c r="DG120">
        <f t="shared" si="173"/>
        <v>0.65506679736459028</v>
      </c>
      <c r="DH120">
        <f t="shared" si="173"/>
        <v>41.824800089837602</v>
      </c>
      <c r="DI120">
        <f t="shared" si="173"/>
        <v>383.73683575438531</v>
      </c>
      <c r="DJ120">
        <f t="shared" si="173"/>
        <v>9.5719472553217593E-3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stm-rcup3_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2015-06-26T23:24:17Z</dcterms:created>
  <dcterms:modified xsi:type="dcterms:W3CDTF">2015-07-22T14:56:48Z</dcterms:modified>
</cp:coreProperties>
</file>