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vaoc2_" sheetId="1" r:id="rId1"/>
  </sheets>
  <calcPr calcId="152511"/>
</workbook>
</file>

<file path=xl/calcChain.xml><?xml version="1.0" encoding="utf-8"?>
<calcChain xmlns="http://schemas.openxmlformats.org/spreadsheetml/2006/main">
  <c r="DJ118" i="1" l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118" i="1" l="1"/>
  <c r="BF118" i="1"/>
  <c r="BG101" i="1"/>
  <c r="BF101" i="1"/>
  <c r="BG84" i="1"/>
  <c r="BF84" i="1"/>
  <c r="BG67" i="1"/>
  <c r="BF67" i="1"/>
  <c r="BG49" i="1"/>
  <c r="BF49" i="1"/>
  <c r="BG31" i="1"/>
  <c r="BF31" i="1"/>
  <c r="H17" i="1"/>
  <c r="L17" i="1"/>
  <c r="N17" i="1" s="1"/>
  <c r="AK17" i="1"/>
  <c r="E17" i="1" s="1"/>
  <c r="AL17" i="1"/>
  <c r="AM17" i="1"/>
  <c r="AN17" i="1"/>
  <c r="AO17" i="1"/>
  <c r="AT17" i="1"/>
  <c r="AU17" i="1" s="1"/>
  <c r="AW17" i="1"/>
  <c r="AX17" i="1"/>
  <c r="L18" i="1"/>
  <c r="N18" i="1"/>
  <c r="AK18" i="1"/>
  <c r="E18" i="1" s="1"/>
  <c r="AL18" i="1"/>
  <c r="AM18" i="1"/>
  <c r="AN18" i="1"/>
  <c r="AO18" i="1"/>
  <c r="AP18" i="1"/>
  <c r="J18" i="1" s="1"/>
  <c r="AQ18" i="1" s="1"/>
  <c r="AT18" i="1"/>
  <c r="AU18" i="1" s="1"/>
  <c r="AW18" i="1"/>
  <c r="L19" i="1"/>
  <c r="N19" i="1" s="1"/>
  <c r="AK19" i="1"/>
  <c r="E19" i="1" s="1"/>
  <c r="AL19" i="1"/>
  <c r="H19" i="1" s="1"/>
  <c r="AM19" i="1"/>
  <c r="AN19" i="1"/>
  <c r="AO19" i="1"/>
  <c r="AP19" i="1"/>
  <c r="J19" i="1" s="1"/>
  <c r="AQ19" i="1" s="1"/>
  <c r="AT19" i="1"/>
  <c r="AU19" i="1" s="1"/>
  <c r="AW19" i="1"/>
  <c r="AX19" i="1"/>
  <c r="L20" i="1"/>
  <c r="N20" i="1"/>
  <c r="AK20" i="1"/>
  <c r="E20" i="1" s="1"/>
  <c r="AL20" i="1"/>
  <c r="AM20" i="1"/>
  <c r="AN20" i="1"/>
  <c r="AP20" i="1" s="1"/>
  <c r="J20" i="1" s="1"/>
  <c r="AQ20" i="1" s="1"/>
  <c r="AO20" i="1"/>
  <c r="AT20" i="1"/>
  <c r="AU20" i="1" s="1"/>
  <c r="AX20" i="1" s="1"/>
  <c r="AW20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R21" i="1"/>
  <c r="AS21" i="1" s="1"/>
  <c r="AT21" i="1"/>
  <c r="AU21" i="1" s="1"/>
  <c r="AV21" i="1"/>
  <c r="F21" i="1" s="1"/>
  <c r="AW21" i="1"/>
  <c r="AX21" i="1"/>
  <c r="L22" i="1"/>
  <c r="N22" i="1"/>
  <c r="AK22" i="1"/>
  <c r="E22" i="1" s="1"/>
  <c r="AL22" i="1"/>
  <c r="AM22" i="1"/>
  <c r="AP22" i="1" s="1"/>
  <c r="J22" i="1" s="1"/>
  <c r="AQ22" i="1" s="1"/>
  <c r="AN22" i="1"/>
  <c r="AO22" i="1"/>
  <c r="AT22" i="1"/>
  <c r="AU22" i="1" s="1"/>
  <c r="AX22" i="1" s="1"/>
  <c r="AW22" i="1"/>
  <c r="L23" i="1"/>
  <c r="N23" i="1"/>
  <c r="AK23" i="1"/>
  <c r="E23" i="1" s="1"/>
  <c r="AL23" i="1"/>
  <c r="H23" i="1" s="1"/>
  <c r="AM23" i="1"/>
  <c r="AN23" i="1"/>
  <c r="AO23" i="1"/>
  <c r="AP23" i="1"/>
  <c r="J23" i="1" s="1"/>
  <c r="AQ23" i="1" s="1"/>
  <c r="AT23" i="1"/>
  <c r="AU23" i="1" s="1"/>
  <c r="AW23" i="1"/>
  <c r="AX23" i="1"/>
  <c r="L24" i="1"/>
  <c r="N24" i="1"/>
  <c r="AK24" i="1"/>
  <c r="E24" i="1" s="1"/>
  <c r="AM24" i="1"/>
  <c r="AN24" i="1"/>
  <c r="AO24" i="1"/>
  <c r="AT24" i="1"/>
  <c r="AU24" i="1" s="1"/>
  <c r="AW24" i="1"/>
  <c r="L25" i="1"/>
  <c r="N25" i="1"/>
  <c r="AK25" i="1"/>
  <c r="E25" i="1" s="1"/>
  <c r="AM25" i="1"/>
  <c r="AN25" i="1"/>
  <c r="AO25" i="1"/>
  <c r="AT25" i="1"/>
  <c r="AU25" i="1" s="1"/>
  <c r="AX25" i="1" s="1"/>
  <c r="AW25" i="1"/>
  <c r="L26" i="1"/>
  <c r="N26" i="1"/>
  <c r="AK26" i="1"/>
  <c r="E26" i="1" s="1"/>
  <c r="AM26" i="1"/>
  <c r="AN26" i="1"/>
  <c r="AO26" i="1"/>
  <c r="AT26" i="1"/>
  <c r="AU26" i="1"/>
  <c r="AX26" i="1" s="1"/>
  <c r="AW26" i="1"/>
  <c r="BC26" i="1"/>
  <c r="L27" i="1"/>
  <c r="N27" i="1" s="1"/>
  <c r="AK27" i="1"/>
  <c r="AL27" i="1" s="1"/>
  <c r="AM27" i="1"/>
  <c r="AN27" i="1"/>
  <c r="AO27" i="1"/>
  <c r="AT27" i="1"/>
  <c r="AU27" i="1"/>
  <c r="AX27" i="1" s="1"/>
  <c r="AW27" i="1"/>
  <c r="L28" i="1"/>
  <c r="N28" i="1" s="1"/>
  <c r="AK28" i="1"/>
  <c r="AL28" i="1" s="1"/>
  <c r="AM28" i="1"/>
  <c r="AN28" i="1"/>
  <c r="AO28" i="1"/>
  <c r="AT28" i="1"/>
  <c r="AU28" i="1"/>
  <c r="AW28" i="1"/>
  <c r="L29" i="1"/>
  <c r="N29" i="1" s="1"/>
  <c r="AK29" i="1"/>
  <c r="AL29" i="1" s="1"/>
  <c r="AM29" i="1"/>
  <c r="AN29" i="1"/>
  <c r="AO29" i="1"/>
  <c r="AP29" i="1" s="1"/>
  <c r="J29" i="1" s="1"/>
  <c r="AQ29" i="1" s="1"/>
  <c r="AT29" i="1"/>
  <c r="AU29" i="1"/>
  <c r="AW29" i="1"/>
  <c r="L30" i="1"/>
  <c r="N30" i="1" s="1"/>
  <c r="AK30" i="1"/>
  <c r="AL30" i="1" s="1"/>
  <c r="AM30" i="1"/>
  <c r="AN30" i="1"/>
  <c r="AO30" i="1"/>
  <c r="AT30" i="1"/>
  <c r="AU30" i="1"/>
  <c r="AX30" i="1" s="1"/>
  <c r="AW30" i="1"/>
  <c r="L31" i="1"/>
  <c r="N31" i="1" s="1"/>
  <c r="AK31" i="1"/>
  <c r="AL31" i="1" s="1"/>
  <c r="AM31" i="1"/>
  <c r="AN31" i="1"/>
  <c r="AO31" i="1"/>
  <c r="AP31" i="1" s="1"/>
  <c r="J31" i="1" s="1"/>
  <c r="AQ31" i="1" s="1"/>
  <c r="AT31" i="1"/>
  <c r="AU31" i="1" s="1"/>
  <c r="AX31" i="1" s="1"/>
  <c r="AW31" i="1"/>
  <c r="L35" i="1"/>
  <c r="N35" i="1" s="1"/>
  <c r="AK35" i="1"/>
  <c r="AL35" i="1" s="1"/>
  <c r="AM35" i="1"/>
  <c r="AN35" i="1"/>
  <c r="AO35" i="1"/>
  <c r="AT35" i="1"/>
  <c r="AU35" i="1"/>
  <c r="AX35" i="1" s="1"/>
  <c r="AW35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P37" i="1" s="1"/>
  <c r="J37" i="1" s="1"/>
  <c r="AQ37" i="1" s="1"/>
  <c r="AT37" i="1"/>
  <c r="AU37" i="1"/>
  <c r="AW37" i="1"/>
  <c r="L38" i="1"/>
  <c r="N38" i="1" s="1"/>
  <c r="AK38" i="1"/>
  <c r="AL38" i="1" s="1"/>
  <c r="AM38" i="1"/>
  <c r="AN38" i="1"/>
  <c r="AO38" i="1"/>
  <c r="AT38" i="1"/>
  <c r="AU38" i="1"/>
  <c r="AX38" i="1" s="1"/>
  <c r="AW38" i="1"/>
  <c r="L39" i="1"/>
  <c r="N39" i="1" s="1"/>
  <c r="AK39" i="1"/>
  <c r="AL39" i="1" s="1"/>
  <c r="AM39" i="1"/>
  <c r="AN39" i="1"/>
  <c r="AO39" i="1"/>
  <c r="AP39" i="1" s="1"/>
  <c r="J39" i="1" s="1"/>
  <c r="AQ39" i="1" s="1"/>
  <c r="AT39" i="1"/>
  <c r="AU39" i="1" s="1"/>
  <c r="AX39" i="1" s="1"/>
  <c r="AW39" i="1"/>
  <c r="L40" i="1"/>
  <c r="N40" i="1" s="1"/>
  <c r="AK40" i="1"/>
  <c r="AL40" i="1" s="1"/>
  <c r="AM40" i="1"/>
  <c r="AN40" i="1"/>
  <c r="AO40" i="1"/>
  <c r="AT40" i="1"/>
  <c r="AU40" i="1" s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 s="1"/>
  <c r="AW42" i="1"/>
  <c r="L43" i="1"/>
  <c r="N43" i="1" s="1"/>
  <c r="AK43" i="1"/>
  <c r="AL43" i="1" s="1"/>
  <c r="AM43" i="1"/>
  <c r="AN43" i="1"/>
  <c r="AO43" i="1"/>
  <c r="AT43" i="1"/>
  <c r="AU43" i="1"/>
  <c r="AW43" i="1"/>
  <c r="E44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/>
  <c r="AW46" i="1"/>
  <c r="E47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/>
  <c r="AW48" i="1"/>
  <c r="L49" i="1"/>
  <c r="N49" i="1" s="1"/>
  <c r="AK49" i="1"/>
  <c r="AL49" i="1" s="1"/>
  <c r="AM49" i="1"/>
  <c r="AN49" i="1"/>
  <c r="AO49" i="1"/>
  <c r="AT49" i="1"/>
  <c r="AU49" i="1"/>
  <c r="AW49" i="1"/>
  <c r="E52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W55" i="1"/>
  <c r="E56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 s="1"/>
  <c r="AW58" i="1"/>
  <c r="L59" i="1"/>
  <c r="N59" i="1" s="1"/>
  <c r="AK59" i="1"/>
  <c r="AL59" i="1" s="1"/>
  <c r="AM59" i="1"/>
  <c r="AN59" i="1"/>
  <c r="AO59" i="1"/>
  <c r="AT59" i="1"/>
  <c r="AU59" i="1"/>
  <c r="AW59" i="1"/>
  <c r="E60" i="1"/>
  <c r="L60" i="1"/>
  <c r="N60" i="1" s="1"/>
  <c r="AK60" i="1"/>
  <c r="AL60" i="1" s="1"/>
  <c r="AM60" i="1"/>
  <c r="AN60" i="1"/>
  <c r="AO60" i="1"/>
  <c r="AT60" i="1"/>
  <c r="AU60" i="1" s="1"/>
  <c r="AW60" i="1"/>
  <c r="L61" i="1"/>
  <c r="N61" i="1" s="1"/>
  <c r="AK61" i="1"/>
  <c r="AL61" i="1" s="1"/>
  <c r="AM61" i="1"/>
  <c r="AN61" i="1"/>
  <c r="AO61" i="1"/>
  <c r="AT61" i="1"/>
  <c r="AU61" i="1" s="1"/>
  <c r="AW61" i="1"/>
  <c r="L62" i="1"/>
  <c r="N62" i="1" s="1"/>
  <c r="AK62" i="1"/>
  <c r="AL62" i="1" s="1"/>
  <c r="AM62" i="1"/>
  <c r="AN62" i="1"/>
  <c r="AO62" i="1"/>
  <c r="AT62" i="1"/>
  <c r="AU62" i="1" s="1"/>
  <c r="AW62" i="1"/>
  <c r="E63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T64" i="1"/>
  <c r="AU64" i="1" s="1"/>
  <c r="AW64" i="1"/>
  <c r="L65" i="1"/>
  <c r="N65" i="1" s="1"/>
  <c r="AK65" i="1"/>
  <c r="AL65" i="1" s="1"/>
  <c r="AM65" i="1"/>
  <c r="AN65" i="1"/>
  <c r="AO65" i="1"/>
  <c r="AT65" i="1"/>
  <c r="AU65" i="1"/>
  <c r="AW65" i="1"/>
  <c r="L66" i="1"/>
  <c r="N66" i="1" s="1"/>
  <c r="AK66" i="1"/>
  <c r="AL66" i="1" s="1"/>
  <c r="AM66" i="1"/>
  <c r="AN66" i="1"/>
  <c r="AO66" i="1"/>
  <c r="AP66" i="1" s="1"/>
  <c r="J66" i="1" s="1"/>
  <c r="AQ66" i="1" s="1"/>
  <c r="AT66" i="1"/>
  <c r="AU66" i="1"/>
  <c r="AX66" i="1" s="1"/>
  <c r="AW66" i="1"/>
  <c r="L67" i="1"/>
  <c r="N67" i="1" s="1"/>
  <c r="AK67" i="1"/>
  <c r="AL67" i="1" s="1"/>
  <c r="AM67" i="1"/>
  <c r="AN67" i="1"/>
  <c r="AO67" i="1"/>
  <c r="AP67" i="1" s="1"/>
  <c r="J67" i="1" s="1"/>
  <c r="AQ67" i="1" s="1"/>
  <c r="AT67" i="1"/>
  <c r="AU67" i="1" s="1"/>
  <c r="AX67" i="1" s="1"/>
  <c r="AW67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/>
  <c r="AW70" i="1"/>
  <c r="L71" i="1"/>
  <c r="N71" i="1" s="1"/>
  <c r="AK71" i="1"/>
  <c r="AL71" i="1" s="1"/>
  <c r="AM71" i="1"/>
  <c r="AN71" i="1"/>
  <c r="AO71" i="1"/>
  <c r="AT71" i="1"/>
  <c r="AU71" i="1" s="1"/>
  <c r="AX71" i="1" s="1"/>
  <c r="AW71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X73" i="1" s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P75" i="1" s="1"/>
  <c r="J75" i="1" s="1"/>
  <c r="AQ75" i="1" s="1"/>
  <c r="AT75" i="1"/>
  <c r="AU75" i="1"/>
  <c r="AW75" i="1"/>
  <c r="L76" i="1"/>
  <c r="N76" i="1" s="1"/>
  <c r="AK76" i="1"/>
  <c r="AL76" i="1" s="1"/>
  <c r="AM76" i="1"/>
  <c r="AN76" i="1"/>
  <c r="AO76" i="1"/>
  <c r="AT76" i="1"/>
  <c r="AU76" i="1" s="1"/>
  <c r="AX76" i="1" s="1"/>
  <c r="AW76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W77" i="1"/>
  <c r="L78" i="1"/>
  <c r="N78" i="1" s="1"/>
  <c r="AK78" i="1"/>
  <c r="AL78" i="1" s="1"/>
  <c r="AM78" i="1"/>
  <c r="AN78" i="1"/>
  <c r="AO78" i="1"/>
  <c r="AT78" i="1"/>
  <c r="AU78" i="1"/>
  <c r="AX78" i="1" s="1"/>
  <c r="AW78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 s="1"/>
  <c r="AX79" i="1" s="1"/>
  <c r="AW79" i="1"/>
  <c r="L80" i="1"/>
  <c r="N80" i="1" s="1"/>
  <c r="AK80" i="1"/>
  <c r="AL80" i="1" s="1"/>
  <c r="AM80" i="1"/>
  <c r="AN80" i="1"/>
  <c r="AO80" i="1"/>
  <c r="AP80" i="1" s="1"/>
  <c r="J80" i="1" s="1"/>
  <c r="AQ80" i="1" s="1"/>
  <c r="AT80" i="1"/>
  <c r="AU80" i="1"/>
  <c r="AW80" i="1"/>
  <c r="L81" i="1"/>
  <c r="N81" i="1" s="1"/>
  <c r="AK81" i="1"/>
  <c r="AL81" i="1" s="1"/>
  <c r="AM81" i="1"/>
  <c r="AN81" i="1"/>
  <c r="AO81" i="1"/>
  <c r="AT81" i="1"/>
  <c r="AU81" i="1" s="1"/>
  <c r="AX81" i="1" s="1"/>
  <c r="AW81" i="1"/>
  <c r="L82" i="1"/>
  <c r="N82" i="1" s="1"/>
  <c r="AK82" i="1"/>
  <c r="AL82" i="1" s="1"/>
  <c r="AM82" i="1"/>
  <c r="AN82" i="1"/>
  <c r="AO82" i="1"/>
  <c r="AP82" i="1" s="1"/>
  <c r="J82" i="1" s="1"/>
  <c r="AQ82" i="1" s="1"/>
  <c r="AT82" i="1"/>
  <c r="AU82" i="1"/>
  <c r="AW82" i="1"/>
  <c r="L83" i="1"/>
  <c r="N83" i="1" s="1"/>
  <c r="AK83" i="1"/>
  <c r="AL83" i="1" s="1"/>
  <c r="AM83" i="1"/>
  <c r="AN83" i="1"/>
  <c r="AO83" i="1"/>
  <c r="AP83" i="1" s="1"/>
  <c r="J83" i="1" s="1"/>
  <c r="AQ83" i="1" s="1"/>
  <c r="AT83" i="1"/>
  <c r="AU83" i="1"/>
  <c r="AX83" i="1" s="1"/>
  <c r="AW83" i="1"/>
  <c r="L84" i="1"/>
  <c r="N84" i="1" s="1"/>
  <c r="AK84" i="1"/>
  <c r="AL84" i="1" s="1"/>
  <c r="AM84" i="1"/>
  <c r="AN84" i="1"/>
  <c r="AO84" i="1"/>
  <c r="AP84" i="1" s="1"/>
  <c r="J84" i="1" s="1"/>
  <c r="AQ84" i="1" s="1"/>
  <c r="AT84" i="1"/>
  <c r="AU84" i="1" s="1"/>
  <c r="AX84" i="1" s="1"/>
  <c r="AW84" i="1"/>
  <c r="L87" i="1"/>
  <c r="N87" i="1" s="1"/>
  <c r="AK87" i="1"/>
  <c r="AL87" i="1" s="1"/>
  <c r="AM87" i="1"/>
  <c r="AN87" i="1"/>
  <c r="AO87" i="1"/>
  <c r="AP87" i="1" s="1"/>
  <c r="J87" i="1" s="1"/>
  <c r="AQ87" i="1" s="1"/>
  <c r="AT87" i="1"/>
  <c r="AU87" i="1"/>
  <c r="AW87" i="1"/>
  <c r="L88" i="1"/>
  <c r="N88" i="1" s="1"/>
  <c r="AK88" i="1"/>
  <c r="AL88" i="1" s="1"/>
  <c r="AM88" i="1"/>
  <c r="AN88" i="1"/>
  <c r="AO88" i="1"/>
  <c r="AT88" i="1"/>
  <c r="AU88" i="1" s="1"/>
  <c r="AX88" i="1" s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X90" i="1" s="1"/>
  <c r="AW90" i="1"/>
  <c r="L91" i="1"/>
  <c r="N91" i="1" s="1"/>
  <c r="AK91" i="1"/>
  <c r="AL91" i="1" s="1"/>
  <c r="AM91" i="1"/>
  <c r="AN91" i="1"/>
  <c r="AO91" i="1"/>
  <c r="AP91" i="1" s="1"/>
  <c r="J91" i="1" s="1"/>
  <c r="AQ91" i="1" s="1"/>
  <c r="AT91" i="1"/>
  <c r="AU91" i="1" s="1"/>
  <c r="AX91" i="1" s="1"/>
  <c r="AW91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/>
  <c r="AW92" i="1"/>
  <c r="L93" i="1"/>
  <c r="N93" i="1" s="1"/>
  <c r="AK93" i="1"/>
  <c r="AL93" i="1" s="1"/>
  <c r="AM93" i="1"/>
  <c r="AN93" i="1"/>
  <c r="AO93" i="1"/>
  <c r="AT93" i="1"/>
  <c r="AU93" i="1" s="1"/>
  <c r="AX93" i="1" s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/>
  <c r="AX95" i="1" s="1"/>
  <c r="AW95" i="1"/>
  <c r="L96" i="1"/>
  <c r="N96" i="1" s="1"/>
  <c r="AK96" i="1"/>
  <c r="AL96" i="1" s="1"/>
  <c r="AM96" i="1"/>
  <c r="AN96" i="1"/>
  <c r="AO96" i="1"/>
  <c r="AP96" i="1" s="1"/>
  <c r="J96" i="1" s="1"/>
  <c r="AQ96" i="1" s="1"/>
  <c r="AT96" i="1"/>
  <c r="AU96" i="1" s="1"/>
  <c r="AX96" i="1" s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/>
  <c r="AW97" i="1"/>
  <c r="L98" i="1"/>
  <c r="N98" i="1" s="1"/>
  <c r="AK98" i="1"/>
  <c r="AL98" i="1" s="1"/>
  <c r="AM98" i="1"/>
  <c r="AN98" i="1"/>
  <c r="AO98" i="1"/>
  <c r="AT98" i="1"/>
  <c r="AU98" i="1" s="1"/>
  <c r="AX98" i="1" s="1"/>
  <c r="AW98" i="1"/>
  <c r="L99" i="1"/>
  <c r="N99" i="1" s="1"/>
  <c r="AK99" i="1"/>
  <c r="AL99" i="1" s="1"/>
  <c r="AM99" i="1"/>
  <c r="AN99" i="1"/>
  <c r="AO99" i="1"/>
  <c r="AP99" i="1" s="1"/>
  <c r="J99" i="1" s="1"/>
  <c r="AQ99" i="1" s="1"/>
  <c r="AT99" i="1"/>
  <c r="AU99" i="1"/>
  <c r="AW99" i="1"/>
  <c r="L100" i="1"/>
  <c r="N100" i="1" s="1"/>
  <c r="AK100" i="1"/>
  <c r="AL100" i="1" s="1"/>
  <c r="AM100" i="1"/>
  <c r="AN100" i="1"/>
  <c r="AO100" i="1"/>
  <c r="AP100" i="1" s="1"/>
  <c r="J100" i="1" s="1"/>
  <c r="AQ100" i="1" s="1"/>
  <c r="AT100" i="1"/>
  <c r="AU100" i="1"/>
  <c r="AX100" i="1" s="1"/>
  <c r="AW100" i="1"/>
  <c r="L101" i="1"/>
  <c r="N101" i="1" s="1"/>
  <c r="AK101" i="1"/>
  <c r="AL101" i="1" s="1"/>
  <c r="AM101" i="1"/>
  <c r="AN101" i="1"/>
  <c r="AO101" i="1"/>
  <c r="AP101" i="1" s="1"/>
  <c r="J101" i="1" s="1"/>
  <c r="AQ101" i="1" s="1"/>
  <c r="AT101" i="1"/>
  <c r="AU101" i="1" s="1"/>
  <c r="AX101" i="1" s="1"/>
  <c r="AW101" i="1"/>
  <c r="L104" i="1"/>
  <c r="N104" i="1" s="1"/>
  <c r="AK104" i="1"/>
  <c r="AL104" i="1" s="1"/>
  <c r="AM104" i="1"/>
  <c r="AN104" i="1"/>
  <c r="AO104" i="1"/>
  <c r="AP104" i="1" s="1"/>
  <c r="J104" i="1" s="1"/>
  <c r="AQ104" i="1" s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 s="1"/>
  <c r="AX105" i="1" s="1"/>
  <c r="AW105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X107" i="1" s="1"/>
  <c r="AW107" i="1"/>
  <c r="L108" i="1"/>
  <c r="N108" i="1" s="1"/>
  <c r="AK108" i="1"/>
  <c r="AL108" i="1" s="1"/>
  <c r="AM108" i="1"/>
  <c r="AN108" i="1"/>
  <c r="AO108" i="1"/>
  <c r="AP108" i="1" s="1"/>
  <c r="J108" i="1" s="1"/>
  <c r="AQ108" i="1" s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P109" i="1" s="1"/>
  <c r="J109" i="1" s="1"/>
  <c r="AQ109" i="1" s="1"/>
  <c r="AT109" i="1"/>
  <c r="AU109" i="1"/>
  <c r="AW109" i="1"/>
  <c r="L110" i="1"/>
  <c r="N110" i="1" s="1"/>
  <c r="AK110" i="1"/>
  <c r="AL110" i="1" s="1"/>
  <c r="AM110" i="1"/>
  <c r="AN110" i="1"/>
  <c r="AO110" i="1"/>
  <c r="AT110" i="1"/>
  <c r="AU110" i="1" s="1"/>
  <c r="AX110" i="1" s="1"/>
  <c r="AW110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W111" i="1"/>
  <c r="L112" i="1"/>
  <c r="N112" i="1" s="1"/>
  <c r="AK112" i="1"/>
  <c r="AL112" i="1" s="1"/>
  <c r="AM112" i="1"/>
  <c r="AN112" i="1"/>
  <c r="AO112" i="1"/>
  <c r="AP112" i="1" s="1"/>
  <c r="J112" i="1" s="1"/>
  <c r="AQ112" i="1" s="1"/>
  <c r="AT112" i="1"/>
  <c r="AU112" i="1"/>
  <c r="AX112" i="1" s="1"/>
  <c r="AW112" i="1"/>
  <c r="L113" i="1"/>
  <c r="N113" i="1" s="1"/>
  <c r="AK113" i="1"/>
  <c r="AL113" i="1" s="1"/>
  <c r="AM113" i="1"/>
  <c r="AN113" i="1"/>
  <c r="AO113" i="1"/>
  <c r="AP113" i="1" s="1"/>
  <c r="J113" i="1" s="1"/>
  <c r="AQ113" i="1" s="1"/>
  <c r="AT113" i="1"/>
  <c r="AU113" i="1" s="1"/>
  <c r="AX113" i="1" s="1"/>
  <c r="AW113" i="1"/>
  <c r="L114" i="1"/>
  <c r="N114" i="1" s="1"/>
  <c r="AK114" i="1"/>
  <c r="AL114" i="1" s="1"/>
  <c r="H114" i="1" s="1"/>
  <c r="AM114" i="1"/>
  <c r="AN114" i="1"/>
  <c r="AO114" i="1"/>
  <c r="AP114" i="1" s="1"/>
  <c r="J114" i="1" s="1"/>
  <c r="AQ114" i="1" s="1"/>
  <c r="AT114" i="1"/>
  <c r="AU114" i="1"/>
  <c r="AW114" i="1"/>
  <c r="AX114" i="1"/>
  <c r="L115" i="1"/>
  <c r="AP115" i="1" s="1"/>
  <c r="J115" i="1" s="1"/>
  <c r="AQ115" i="1" s="1"/>
  <c r="N115" i="1"/>
  <c r="AK115" i="1"/>
  <c r="E115" i="1" s="1"/>
  <c r="AL115" i="1"/>
  <c r="H115" i="1" s="1"/>
  <c r="AM115" i="1"/>
  <c r="AN115" i="1"/>
  <c r="AO115" i="1"/>
  <c r="AT115" i="1"/>
  <c r="AU115" i="1" s="1"/>
  <c r="AX115" i="1" s="1"/>
  <c r="AW115" i="1"/>
  <c r="L116" i="1"/>
  <c r="N116" i="1"/>
  <c r="AK116" i="1"/>
  <c r="E116" i="1" s="1"/>
  <c r="AL116" i="1"/>
  <c r="H116" i="1" s="1"/>
  <c r="AM116" i="1"/>
  <c r="AN116" i="1"/>
  <c r="AO116" i="1"/>
  <c r="AP116" i="1"/>
  <c r="J116" i="1" s="1"/>
  <c r="AQ116" i="1" s="1"/>
  <c r="AT116" i="1"/>
  <c r="AU116" i="1" s="1"/>
  <c r="AW116" i="1"/>
  <c r="L117" i="1"/>
  <c r="AP117" i="1" s="1"/>
  <c r="J117" i="1" s="1"/>
  <c r="AQ117" i="1" s="1"/>
  <c r="N117" i="1"/>
  <c r="AK117" i="1"/>
  <c r="E117" i="1" s="1"/>
  <c r="AL117" i="1"/>
  <c r="H117" i="1" s="1"/>
  <c r="AM117" i="1"/>
  <c r="AN117" i="1"/>
  <c r="AO117" i="1"/>
  <c r="AT117" i="1"/>
  <c r="AU117" i="1" s="1"/>
  <c r="AX117" i="1" s="1"/>
  <c r="AW117" i="1"/>
  <c r="L118" i="1"/>
  <c r="N118" i="1"/>
  <c r="AK118" i="1"/>
  <c r="E118" i="1" s="1"/>
  <c r="AL118" i="1"/>
  <c r="H118" i="1" s="1"/>
  <c r="AM118" i="1"/>
  <c r="AN118" i="1"/>
  <c r="AO118" i="1"/>
  <c r="AP118" i="1"/>
  <c r="J118" i="1" s="1"/>
  <c r="AQ118" i="1" s="1"/>
  <c r="AT118" i="1"/>
  <c r="AU118" i="1" s="1"/>
  <c r="AW118" i="1"/>
  <c r="E64" i="1" l="1"/>
  <c r="E42" i="1"/>
  <c r="AL25" i="1"/>
  <c r="AX29" i="1"/>
  <c r="E49" i="1"/>
  <c r="AX116" i="1"/>
  <c r="AX109" i="1"/>
  <c r="AX104" i="1"/>
  <c r="AX75" i="1"/>
  <c r="E53" i="1"/>
  <c r="AX111" i="1"/>
  <c r="AX94" i="1"/>
  <c r="AX72" i="1"/>
  <c r="E57" i="1"/>
  <c r="BC57" i="1" s="1"/>
  <c r="AX65" i="1"/>
  <c r="E46" i="1"/>
  <c r="BC46" i="1" s="1"/>
  <c r="AX36" i="1"/>
  <c r="AX28" i="1"/>
  <c r="E59" i="1"/>
  <c r="BC59" i="1" s="1"/>
  <c r="AP65" i="1"/>
  <c r="J65" i="1" s="1"/>
  <c r="AQ65" i="1" s="1"/>
  <c r="E48" i="1"/>
  <c r="AP36" i="1"/>
  <c r="J36" i="1" s="1"/>
  <c r="AQ36" i="1" s="1"/>
  <c r="AP28" i="1"/>
  <c r="J28" i="1" s="1"/>
  <c r="AQ28" i="1" s="1"/>
  <c r="AX24" i="1"/>
  <c r="E61" i="1"/>
  <c r="AL26" i="1"/>
  <c r="AP26" i="1" s="1"/>
  <c r="J26" i="1" s="1"/>
  <c r="AQ26" i="1" s="1"/>
  <c r="AX80" i="1"/>
  <c r="AX77" i="1"/>
  <c r="AX87" i="1"/>
  <c r="I21" i="1"/>
  <c r="AX82" i="1"/>
  <c r="E41" i="1"/>
  <c r="BC41" i="1" s="1"/>
  <c r="E55" i="1"/>
  <c r="E54" i="1"/>
  <c r="BC54" i="1" s="1"/>
  <c r="AP38" i="1"/>
  <c r="J38" i="1" s="1"/>
  <c r="AQ38" i="1" s="1"/>
  <c r="AR38" i="1" s="1"/>
  <c r="AS38" i="1" s="1"/>
  <c r="AV38" i="1" s="1"/>
  <c r="F38" i="1" s="1"/>
  <c r="AY38" i="1" s="1"/>
  <c r="G38" i="1" s="1"/>
  <c r="AP30" i="1"/>
  <c r="J30" i="1" s="1"/>
  <c r="AQ30" i="1" s="1"/>
  <c r="I30" i="1" s="1"/>
  <c r="AX89" i="1"/>
  <c r="E65" i="1"/>
  <c r="BC65" i="1" s="1"/>
  <c r="E43" i="1"/>
  <c r="BC43" i="1" s="1"/>
  <c r="AL24" i="1"/>
  <c r="AP24" i="1" s="1"/>
  <c r="J24" i="1" s="1"/>
  <c r="AQ24" i="1" s="1"/>
  <c r="AX92" i="1"/>
  <c r="AX106" i="1"/>
  <c r="AX37" i="1"/>
  <c r="AP78" i="1"/>
  <c r="J78" i="1" s="1"/>
  <c r="AQ78" i="1" s="1"/>
  <c r="I78" i="1" s="1"/>
  <c r="AX118" i="1"/>
  <c r="E62" i="1"/>
  <c r="AX97" i="1"/>
  <c r="AX70" i="1"/>
  <c r="AX99" i="1"/>
  <c r="AP17" i="1"/>
  <c r="J17" i="1" s="1"/>
  <c r="AQ17" i="1" s="1"/>
  <c r="AP110" i="1"/>
  <c r="J110" i="1" s="1"/>
  <c r="AQ110" i="1" s="1"/>
  <c r="AR110" i="1" s="1"/>
  <c r="AS110" i="1" s="1"/>
  <c r="AV110" i="1" s="1"/>
  <c r="F110" i="1" s="1"/>
  <c r="AP105" i="1"/>
  <c r="J105" i="1" s="1"/>
  <c r="AQ105" i="1" s="1"/>
  <c r="AP98" i="1"/>
  <c r="J98" i="1" s="1"/>
  <c r="AQ98" i="1" s="1"/>
  <c r="AR98" i="1" s="1"/>
  <c r="AS98" i="1" s="1"/>
  <c r="AV98" i="1" s="1"/>
  <c r="F98" i="1" s="1"/>
  <c r="AY98" i="1" s="1"/>
  <c r="G98" i="1" s="1"/>
  <c r="AP93" i="1"/>
  <c r="J93" i="1" s="1"/>
  <c r="AQ93" i="1" s="1"/>
  <c r="AR93" i="1" s="1"/>
  <c r="AS93" i="1" s="1"/>
  <c r="AV93" i="1" s="1"/>
  <c r="F93" i="1" s="1"/>
  <c r="AY93" i="1" s="1"/>
  <c r="AP88" i="1"/>
  <c r="J88" i="1" s="1"/>
  <c r="AQ88" i="1" s="1"/>
  <c r="AP81" i="1"/>
  <c r="J81" i="1" s="1"/>
  <c r="AQ81" i="1" s="1"/>
  <c r="AR81" i="1" s="1"/>
  <c r="AS81" i="1" s="1"/>
  <c r="AV81" i="1" s="1"/>
  <c r="F81" i="1" s="1"/>
  <c r="AY81" i="1" s="1"/>
  <c r="AP76" i="1"/>
  <c r="J76" i="1" s="1"/>
  <c r="AQ76" i="1" s="1"/>
  <c r="AR76" i="1" s="1"/>
  <c r="AS76" i="1" s="1"/>
  <c r="AV76" i="1" s="1"/>
  <c r="F76" i="1" s="1"/>
  <c r="AY76" i="1" s="1"/>
  <c r="G76" i="1" s="1"/>
  <c r="AP71" i="1"/>
  <c r="J71" i="1" s="1"/>
  <c r="AQ71" i="1" s="1"/>
  <c r="E45" i="1"/>
  <c r="BC45" i="1" s="1"/>
  <c r="E40" i="1"/>
  <c r="E58" i="1"/>
  <c r="AP35" i="1"/>
  <c r="J35" i="1" s="1"/>
  <c r="AQ35" i="1" s="1"/>
  <c r="AP27" i="1"/>
  <c r="J27" i="1" s="1"/>
  <c r="AQ27" i="1" s="1"/>
  <c r="AX18" i="1"/>
  <c r="I118" i="1"/>
  <c r="AR118" i="1"/>
  <c r="AS118" i="1" s="1"/>
  <c r="AV118" i="1" s="1"/>
  <c r="F118" i="1" s="1"/>
  <c r="AY118" i="1" s="1"/>
  <c r="G118" i="1" s="1"/>
  <c r="I117" i="1"/>
  <c r="AR117" i="1"/>
  <c r="AS117" i="1" s="1"/>
  <c r="AV117" i="1" s="1"/>
  <c r="F117" i="1" s="1"/>
  <c r="AY117" i="1" s="1"/>
  <c r="G117" i="1" s="1"/>
  <c r="BB117" i="1"/>
  <c r="BD117" i="1" s="1"/>
  <c r="I116" i="1"/>
  <c r="AR116" i="1"/>
  <c r="AS116" i="1" s="1"/>
  <c r="AV116" i="1" s="1"/>
  <c r="F116" i="1" s="1"/>
  <c r="AY116" i="1" s="1"/>
  <c r="G116" i="1" s="1"/>
  <c r="I115" i="1"/>
  <c r="AR115" i="1"/>
  <c r="AS115" i="1" s="1"/>
  <c r="AV115" i="1" s="1"/>
  <c r="F115" i="1" s="1"/>
  <c r="AY115" i="1" s="1"/>
  <c r="G115" i="1" s="1"/>
  <c r="BB115" i="1"/>
  <c r="BD115" i="1" s="1"/>
  <c r="AR114" i="1"/>
  <c r="AS114" i="1" s="1"/>
  <c r="AV114" i="1" s="1"/>
  <c r="F114" i="1" s="1"/>
  <c r="AY114" i="1" s="1"/>
  <c r="I114" i="1"/>
  <c r="AR113" i="1"/>
  <c r="AS113" i="1" s="1"/>
  <c r="AV113" i="1" s="1"/>
  <c r="F113" i="1" s="1"/>
  <c r="AY113" i="1" s="1"/>
  <c r="I113" i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I111" i="1"/>
  <c r="AR109" i="1"/>
  <c r="AS109" i="1" s="1"/>
  <c r="AV109" i="1" s="1"/>
  <c r="F109" i="1" s="1"/>
  <c r="AY109" i="1" s="1"/>
  <c r="I109" i="1"/>
  <c r="AR108" i="1"/>
  <c r="AS108" i="1" s="1"/>
  <c r="AV108" i="1" s="1"/>
  <c r="F108" i="1" s="1"/>
  <c r="AY108" i="1" s="1"/>
  <c r="I108" i="1"/>
  <c r="AR107" i="1"/>
  <c r="AS107" i="1" s="1"/>
  <c r="AV107" i="1" s="1"/>
  <c r="F107" i="1" s="1"/>
  <c r="AY107" i="1" s="1"/>
  <c r="I107" i="1"/>
  <c r="AR106" i="1"/>
  <c r="AS106" i="1" s="1"/>
  <c r="AV106" i="1" s="1"/>
  <c r="F106" i="1" s="1"/>
  <c r="AY106" i="1" s="1"/>
  <c r="G106" i="1" s="1"/>
  <c r="I106" i="1"/>
  <c r="AR105" i="1"/>
  <c r="AS105" i="1" s="1"/>
  <c r="AV105" i="1" s="1"/>
  <c r="F105" i="1" s="1"/>
  <c r="AY105" i="1" s="1"/>
  <c r="I105" i="1"/>
  <c r="AR104" i="1"/>
  <c r="AS104" i="1" s="1"/>
  <c r="AV104" i="1" s="1"/>
  <c r="F104" i="1" s="1"/>
  <c r="AY104" i="1" s="1"/>
  <c r="G104" i="1" s="1"/>
  <c r="I104" i="1"/>
  <c r="AR101" i="1"/>
  <c r="AS101" i="1" s="1"/>
  <c r="AV101" i="1" s="1"/>
  <c r="F101" i="1" s="1"/>
  <c r="AY101" i="1" s="1"/>
  <c r="I101" i="1"/>
  <c r="AR100" i="1"/>
  <c r="AS100" i="1" s="1"/>
  <c r="AV100" i="1" s="1"/>
  <c r="F100" i="1" s="1"/>
  <c r="AY100" i="1" s="1"/>
  <c r="I100" i="1"/>
  <c r="AR99" i="1"/>
  <c r="AS99" i="1" s="1"/>
  <c r="AV99" i="1" s="1"/>
  <c r="F99" i="1" s="1"/>
  <c r="AY99" i="1" s="1"/>
  <c r="I99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G96" i="1" s="1"/>
  <c r="I96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G94" i="1" s="1"/>
  <c r="I94" i="1"/>
  <c r="AR92" i="1"/>
  <c r="AS92" i="1" s="1"/>
  <c r="AV92" i="1" s="1"/>
  <c r="F92" i="1" s="1"/>
  <c r="AY92" i="1" s="1"/>
  <c r="G92" i="1" s="1"/>
  <c r="I92" i="1"/>
  <c r="AR91" i="1"/>
  <c r="AS91" i="1" s="1"/>
  <c r="AV91" i="1" s="1"/>
  <c r="F91" i="1" s="1"/>
  <c r="AY91" i="1" s="1"/>
  <c r="I91" i="1"/>
  <c r="AR90" i="1"/>
  <c r="AS90" i="1" s="1"/>
  <c r="AV90" i="1" s="1"/>
  <c r="F90" i="1" s="1"/>
  <c r="AY90" i="1" s="1"/>
  <c r="I90" i="1"/>
  <c r="AR89" i="1"/>
  <c r="AS89" i="1" s="1"/>
  <c r="AV89" i="1" s="1"/>
  <c r="F89" i="1" s="1"/>
  <c r="AY89" i="1" s="1"/>
  <c r="I89" i="1"/>
  <c r="AR87" i="1"/>
  <c r="AS87" i="1" s="1"/>
  <c r="AV87" i="1" s="1"/>
  <c r="F87" i="1" s="1"/>
  <c r="AY87" i="1" s="1"/>
  <c r="I87" i="1"/>
  <c r="AR84" i="1"/>
  <c r="AS84" i="1" s="1"/>
  <c r="AV84" i="1" s="1"/>
  <c r="F84" i="1" s="1"/>
  <c r="AY84" i="1" s="1"/>
  <c r="I84" i="1"/>
  <c r="AR83" i="1"/>
  <c r="AS83" i="1" s="1"/>
  <c r="AV83" i="1" s="1"/>
  <c r="F83" i="1" s="1"/>
  <c r="AY83" i="1" s="1"/>
  <c r="I83" i="1"/>
  <c r="AR82" i="1"/>
  <c r="AS82" i="1" s="1"/>
  <c r="AV82" i="1" s="1"/>
  <c r="F82" i="1" s="1"/>
  <c r="AY82" i="1" s="1"/>
  <c r="I82" i="1"/>
  <c r="AR80" i="1"/>
  <c r="AS80" i="1" s="1"/>
  <c r="AV80" i="1" s="1"/>
  <c r="F80" i="1" s="1"/>
  <c r="AY80" i="1" s="1"/>
  <c r="G80" i="1" s="1"/>
  <c r="I80" i="1"/>
  <c r="AR79" i="1"/>
  <c r="AS79" i="1" s="1"/>
  <c r="AV79" i="1" s="1"/>
  <c r="F79" i="1" s="1"/>
  <c r="AY79" i="1" s="1"/>
  <c r="I79" i="1"/>
  <c r="AR78" i="1"/>
  <c r="AS78" i="1" s="1"/>
  <c r="AV78" i="1" s="1"/>
  <c r="F78" i="1" s="1"/>
  <c r="AY78" i="1" s="1"/>
  <c r="AR77" i="1"/>
  <c r="AS77" i="1" s="1"/>
  <c r="AV77" i="1" s="1"/>
  <c r="F77" i="1" s="1"/>
  <c r="AY77" i="1" s="1"/>
  <c r="I77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AR71" i="1"/>
  <c r="AS71" i="1" s="1"/>
  <c r="AV71" i="1" s="1"/>
  <c r="F71" i="1" s="1"/>
  <c r="AY71" i="1" s="1"/>
  <c r="I71" i="1"/>
  <c r="AR70" i="1"/>
  <c r="AS70" i="1" s="1"/>
  <c r="AV70" i="1" s="1"/>
  <c r="F70" i="1" s="1"/>
  <c r="AY70" i="1" s="1"/>
  <c r="G70" i="1" s="1"/>
  <c r="I70" i="1"/>
  <c r="AR67" i="1"/>
  <c r="AS67" i="1" s="1"/>
  <c r="AV67" i="1" s="1"/>
  <c r="F67" i="1" s="1"/>
  <c r="AY67" i="1" s="1"/>
  <c r="I67" i="1"/>
  <c r="AR66" i="1"/>
  <c r="AS66" i="1" s="1"/>
  <c r="AV66" i="1" s="1"/>
  <c r="F66" i="1" s="1"/>
  <c r="AY66" i="1" s="1"/>
  <c r="I66" i="1"/>
  <c r="I20" i="1"/>
  <c r="AR20" i="1"/>
  <c r="AS20" i="1" s="1"/>
  <c r="AV20" i="1" s="1"/>
  <c r="F20" i="1" s="1"/>
  <c r="AY20" i="1" s="1"/>
  <c r="G20" i="1" s="1"/>
  <c r="BC118" i="1"/>
  <c r="BC117" i="1"/>
  <c r="BC116" i="1"/>
  <c r="BC115" i="1"/>
  <c r="AR65" i="1"/>
  <c r="AS65" i="1" s="1"/>
  <c r="AV65" i="1" s="1"/>
  <c r="F65" i="1" s="1"/>
  <c r="AY65" i="1" s="1"/>
  <c r="I65" i="1"/>
  <c r="BC64" i="1"/>
  <c r="BC63" i="1"/>
  <c r="BC62" i="1"/>
  <c r="BC61" i="1"/>
  <c r="BC60" i="1"/>
  <c r="BC58" i="1"/>
  <c r="BC56" i="1"/>
  <c r="BC55" i="1"/>
  <c r="BC52" i="1"/>
  <c r="BC49" i="1"/>
  <c r="BC48" i="1"/>
  <c r="BC47" i="1"/>
  <c r="BC44" i="1"/>
  <c r="BC42" i="1"/>
  <c r="BC40" i="1"/>
  <c r="I23" i="1"/>
  <c r="AR23" i="1"/>
  <c r="AS23" i="1" s="1"/>
  <c r="AV23" i="1" s="1"/>
  <c r="F23" i="1" s="1"/>
  <c r="H20" i="1"/>
  <c r="BB20" i="1"/>
  <c r="BC17" i="1"/>
  <c r="E114" i="1"/>
  <c r="H113" i="1"/>
  <c r="E113" i="1"/>
  <c r="H112" i="1"/>
  <c r="BB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1" i="1"/>
  <c r="E101" i="1"/>
  <c r="H100" i="1"/>
  <c r="BB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BB90" i="1"/>
  <c r="E90" i="1"/>
  <c r="H89" i="1"/>
  <c r="E89" i="1"/>
  <c r="H88" i="1"/>
  <c r="E88" i="1"/>
  <c r="H87" i="1"/>
  <c r="E87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BB78" i="1"/>
  <c r="E78" i="1"/>
  <c r="H77" i="1"/>
  <c r="E77" i="1"/>
  <c r="H76" i="1"/>
  <c r="E76" i="1"/>
  <c r="H75" i="1"/>
  <c r="E75" i="1"/>
  <c r="H74" i="1"/>
  <c r="BB74" i="1"/>
  <c r="E74" i="1"/>
  <c r="H73" i="1"/>
  <c r="E73" i="1"/>
  <c r="H72" i="1"/>
  <c r="E72" i="1"/>
  <c r="H71" i="1"/>
  <c r="E71" i="1"/>
  <c r="H70" i="1"/>
  <c r="E70" i="1"/>
  <c r="H67" i="1"/>
  <c r="E67" i="1"/>
  <c r="H66" i="1"/>
  <c r="BB66" i="1"/>
  <c r="E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49" i="1"/>
  <c r="H48" i="1"/>
  <c r="H47" i="1"/>
  <c r="H46" i="1"/>
  <c r="H45" i="1"/>
  <c r="H44" i="1"/>
  <c r="H43" i="1"/>
  <c r="H42" i="1"/>
  <c r="H41" i="1"/>
  <c r="H40" i="1"/>
  <c r="BC25" i="1"/>
  <c r="I22" i="1"/>
  <c r="AR22" i="1"/>
  <c r="AS22" i="1" s="1"/>
  <c r="AV22" i="1" s="1"/>
  <c r="F22" i="1" s="1"/>
  <c r="AY22" i="1" s="1"/>
  <c r="G22" i="1" s="1"/>
  <c r="AX64" i="1"/>
  <c r="AP64" i="1"/>
  <c r="J64" i="1" s="1"/>
  <c r="AQ64" i="1" s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R39" i="1"/>
  <c r="AS39" i="1" s="1"/>
  <c r="AV39" i="1" s="1"/>
  <c r="F39" i="1" s="1"/>
  <c r="AY39" i="1" s="1"/>
  <c r="I39" i="1"/>
  <c r="AR37" i="1"/>
  <c r="AS37" i="1" s="1"/>
  <c r="AV37" i="1" s="1"/>
  <c r="F37" i="1" s="1"/>
  <c r="AY37" i="1" s="1"/>
  <c r="I37" i="1"/>
  <c r="AR36" i="1"/>
  <c r="AS36" i="1" s="1"/>
  <c r="AV36" i="1" s="1"/>
  <c r="F36" i="1" s="1"/>
  <c r="AY36" i="1" s="1"/>
  <c r="G36" i="1" s="1"/>
  <c r="I36" i="1"/>
  <c r="AR35" i="1"/>
  <c r="AS35" i="1" s="1"/>
  <c r="AV35" i="1" s="1"/>
  <c r="F35" i="1" s="1"/>
  <c r="AY35" i="1" s="1"/>
  <c r="I35" i="1"/>
  <c r="AR31" i="1"/>
  <c r="AS31" i="1" s="1"/>
  <c r="AV31" i="1" s="1"/>
  <c r="F31" i="1" s="1"/>
  <c r="AY31" i="1" s="1"/>
  <c r="G31" i="1" s="1"/>
  <c r="I31" i="1"/>
  <c r="AR30" i="1"/>
  <c r="AS30" i="1" s="1"/>
  <c r="AV30" i="1" s="1"/>
  <c r="F30" i="1" s="1"/>
  <c r="AY30" i="1" s="1"/>
  <c r="AR29" i="1"/>
  <c r="AS29" i="1" s="1"/>
  <c r="AV29" i="1" s="1"/>
  <c r="F29" i="1" s="1"/>
  <c r="AY29" i="1" s="1"/>
  <c r="G29" i="1" s="1"/>
  <c r="I29" i="1"/>
  <c r="AR28" i="1"/>
  <c r="AS28" i="1" s="1"/>
  <c r="AV28" i="1" s="1"/>
  <c r="F28" i="1" s="1"/>
  <c r="AY28" i="1" s="1"/>
  <c r="I28" i="1"/>
  <c r="AR27" i="1"/>
  <c r="AS27" i="1" s="1"/>
  <c r="AV27" i="1" s="1"/>
  <c r="F27" i="1" s="1"/>
  <c r="AY27" i="1" s="1"/>
  <c r="I27" i="1"/>
  <c r="I26" i="1"/>
  <c r="AR26" i="1"/>
  <c r="AS26" i="1" s="1"/>
  <c r="AV26" i="1" s="1"/>
  <c r="F26" i="1" s="1"/>
  <c r="AY26" i="1" s="1"/>
  <c r="G26" i="1" s="1"/>
  <c r="H24" i="1"/>
  <c r="AY21" i="1"/>
  <c r="G21" i="1" s="1"/>
  <c r="BB21" i="1"/>
  <c r="BC21" i="1"/>
  <c r="BD21" i="1" s="1"/>
  <c r="I19" i="1"/>
  <c r="AR19" i="1"/>
  <c r="AS19" i="1" s="1"/>
  <c r="AV19" i="1" s="1"/>
  <c r="F19" i="1" s="1"/>
  <c r="I18" i="1"/>
  <c r="AR18" i="1"/>
  <c r="AS18" i="1" s="1"/>
  <c r="AV18" i="1" s="1"/>
  <c r="F18" i="1" s="1"/>
  <c r="AY18" i="1" s="1"/>
  <c r="G18" i="1" s="1"/>
  <c r="H39" i="1"/>
  <c r="E39" i="1"/>
  <c r="H38" i="1"/>
  <c r="E38" i="1"/>
  <c r="H37" i="1"/>
  <c r="E37" i="1"/>
  <c r="H36" i="1"/>
  <c r="E36" i="1"/>
  <c r="H35" i="1"/>
  <c r="E35" i="1"/>
  <c r="H31" i="1"/>
  <c r="E31" i="1"/>
  <c r="H30" i="1"/>
  <c r="E30" i="1"/>
  <c r="H29" i="1"/>
  <c r="E29" i="1"/>
  <c r="H28" i="1"/>
  <c r="E28" i="1"/>
  <c r="H27" i="1"/>
  <c r="BB27" i="1"/>
  <c r="E27" i="1"/>
  <c r="H26" i="1"/>
  <c r="BB26" i="1"/>
  <c r="BD26" i="1" s="1"/>
  <c r="BC23" i="1"/>
  <c r="H22" i="1"/>
  <c r="BC19" i="1"/>
  <c r="H18" i="1"/>
  <c r="BC24" i="1"/>
  <c r="BC22" i="1"/>
  <c r="BC20" i="1"/>
  <c r="BC18" i="1"/>
  <c r="AY110" i="1" l="1"/>
  <c r="G110" i="1" s="1"/>
  <c r="BB110" i="1"/>
  <c r="I24" i="1"/>
  <c r="AR24" i="1"/>
  <c r="AS24" i="1" s="1"/>
  <c r="AV24" i="1" s="1"/>
  <c r="F24" i="1" s="1"/>
  <c r="AY24" i="1" s="1"/>
  <c r="G24" i="1" s="1"/>
  <c r="BE31" i="1"/>
  <c r="BB38" i="1"/>
  <c r="BB72" i="1"/>
  <c r="BB80" i="1"/>
  <c r="BB98" i="1"/>
  <c r="BD98" i="1" s="1"/>
  <c r="BB108" i="1"/>
  <c r="BB114" i="1"/>
  <c r="BD114" i="1" s="1"/>
  <c r="I17" i="1"/>
  <c r="AR17" i="1"/>
  <c r="AS17" i="1" s="1"/>
  <c r="AV17" i="1" s="1"/>
  <c r="F17" i="1" s="1"/>
  <c r="AY17" i="1" s="1"/>
  <c r="G17" i="1" s="1"/>
  <c r="BA17" i="1" s="1"/>
  <c r="BB76" i="1"/>
  <c r="BD76" i="1" s="1"/>
  <c r="BB84" i="1"/>
  <c r="BD84" i="1" s="1"/>
  <c r="BB94" i="1"/>
  <c r="BD94" i="1" s="1"/>
  <c r="BB104" i="1"/>
  <c r="G72" i="1"/>
  <c r="AZ72" i="1" s="1"/>
  <c r="G74" i="1"/>
  <c r="AZ74" i="1" s="1"/>
  <c r="BB31" i="1"/>
  <c r="I38" i="1"/>
  <c r="BB18" i="1"/>
  <c r="BE101" i="1"/>
  <c r="I76" i="1"/>
  <c r="I88" i="1"/>
  <c r="I98" i="1"/>
  <c r="I110" i="1"/>
  <c r="G65" i="1"/>
  <c r="AR88" i="1"/>
  <c r="AS88" i="1" s="1"/>
  <c r="AV88" i="1" s="1"/>
  <c r="F88" i="1" s="1"/>
  <c r="AY88" i="1" s="1"/>
  <c r="G88" i="1" s="1"/>
  <c r="BA88" i="1" s="1"/>
  <c r="BE84" i="1"/>
  <c r="H25" i="1"/>
  <c r="AP25" i="1"/>
  <c r="J25" i="1" s="1"/>
  <c r="AQ25" i="1" s="1"/>
  <c r="BB29" i="1"/>
  <c r="G82" i="1"/>
  <c r="AZ82" i="1" s="1"/>
  <c r="G108" i="1"/>
  <c r="AZ108" i="1" s="1"/>
  <c r="G27" i="1"/>
  <c r="AZ27" i="1" s="1"/>
  <c r="BB70" i="1"/>
  <c r="BB106" i="1"/>
  <c r="I81" i="1"/>
  <c r="I93" i="1"/>
  <c r="BB82" i="1"/>
  <c r="BE67" i="1"/>
  <c r="BE118" i="1"/>
  <c r="G84" i="1"/>
  <c r="BE49" i="1"/>
  <c r="BB22" i="1"/>
  <c r="BB36" i="1"/>
  <c r="BB96" i="1"/>
  <c r="BC53" i="1"/>
  <c r="BB92" i="1"/>
  <c r="G66" i="1"/>
  <c r="AZ66" i="1" s="1"/>
  <c r="G78" i="1"/>
  <c r="BA78" i="1" s="1"/>
  <c r="G90" i="1"/>
  <c r="BA90" i="1" s="1"/>
  <c r="G100" i="1"/>
  <c r="AZ100" i="1" s="1"/>
  <c r="G112" i="1"/>
  <c r="AZ112" i="1" s="1"/>
  <c r="BC28" i="1"/>
  <c r="BC30" i="1"/>
  <c r="BC35" i="1"/>
  <c r="BC37" i="1"/>
  <c r="BC39" i="1"/>
  <c r="BA21" i="1"/>
  <c r="AZ21" i="1"/>
  <c r="G28" i="1"/>
  <c r="AZ29" i="1"/>
  <c r="BA29" i="1"/>
  <c r="G30" i="1"/>
  <c r="AZ31" i="1"/>
  <c r="BA31" i="1"/>
  <c r="G35" i="1"/>
  <c r="AZ36" i="1"/>
  <c r="BA36" i="1"/>
  <c r="G37" i="1"/>
  <c r="AZ38" i="1"/>
  <c r="BA38" i="1"/>
  <c r="G39" i="1"/>
  <c r="BC67" i="1"/>
  <c r="BC71" i="1"/>
  <c r="BC73" i="1"/>
  <c r="BC75" i="1"/>
  <c r="BC77" i="1"/>
  <c r="BC79" i="1"/>
  <c r="BD79" i="1" s="1"/>
  <c r="BC81" i="1"/>
  <c r="BC83" i="1"/>
  <c r="BD83" i="1" s="1"/>
  <c r="BC87" i="1"/>
  <c r="BD89" i="1"/>
  <c r="BC89" i="1"/>
  <c r="BC91" i="1"/>
  <c r="BC93" i="1"/>
  <c r="BC95" i="1"/>
  <c r="BC97" i="1"/>
  <c r="BC99" i="1"/>
  <c r="BC101" i="1"/>
  <c r="BC105" i="1"/>
  <c r="BC107" i="1"/>
  <c r="BC109" i="1"/>
  <c r="BC111" i="1"/>
  <c r="BC113" i="1"/>
  <c r="BD20" i="1"/>
  <c r="AY23" i="1"/>
  <c r="G23" i="1" s="1"/>
  <c r="BB23" i="1"/>
  <c r="BD23" i="1" s="1"/>
  <c r="BA24" i="1"/>
  <c r="AZ24" i="1"/>
  <c r="AZ65" i="1"/>
  <c r="BA65" i="1"/>
  <c r="G67" i="1"/>
  <c r="AZ70" i="1"/>
  <c r="BA70" i="1"/>
  <c r="G71" i="1"/>
  <c r="G73" i="1"/>
  <c r="G75" i="1"/>
  <c r="AZ76" i="1"/>
  <c r="BA76" i="1"/>
  <c r="G77" i="1"/>
  <c r="AZ78" i="1"/>
  <c r="G79" i="1"/>
  <c r="AZ80" i="1"/>
  <c r="BA80" i="1"/>
  <c r="G81" i="1"/>
  <c r="G83" i="1"/>
  <c r="AZ84" i="1"/>
  <c r="BA84" i="1"/>
  <c r="G87" i="1"/>
  <c r="G89" i="1"/>
  <c r="G91" i="1"/>
  <c r="AZ92" i="1"/>
  <c r="BA92" i="1"/>
  <c r="G93" i="1"/>
  <c r="AZ94" i="1"/>
  <c r="BA94" i="1"/>
  <c r="G95" i="1"/>
  <c r="AZ96" i="1"/>
  <c r="BA96" i="1"/>
  <c r="G97" i="1"/>
  <c r="AZ98" i="1"/>
  <c r="BA98" i="1"/>
  <c r="G99" i="1"/>
  <c r="G101" i="1"/>
  <c r="AZ104" i="1"/>
  <c r="BA104" i="1"/>
  <c r="G105" i="1"/>
  <c r="AZ106" i="1"/>
  <c r="BA106" i="1"/>
  <c r="G107" i="1"/>
  <c r="BA108" i="1"/>
  <c r="G109" i="1"/>
  <c r="AZ110" i="1"/>
  <c r="BA110" i="1"/>
  <c r="G111" i="1"/>
  <c r="G113" i="1"/>
  <c r="BA116" i="1"/>
  <c r="AZ116" i="1"/>
  <c r="BA118" i="1"/>
  <c r="AZ118" i="1"/>
  <c r="BD18" i="1"/>
  <c r="BD22" i="1"/>
  <c r="BC27" i="1"/>
  <c r="BD27" i="1" s="1"/>
  <c r="BB28" i="1"/>
  <c r="BC29" i="1"/>
  <c r="BB30" i="1"/>
  <c r="BC31" i="1"/>
  <c r="BD31" i="1" s="1"/>
  <c r="BB35" i="1"/>
  <c r="BD35" i="1" s="1"/>
  <c r="BC36" i="1"/>
  <c r="BD36" i="1" s="1"/>
  <c r="BB37" i="1"/>
  <c r="BD37" i="1" s="1"/>
  <c r="BD38" i="1"/>
  <c r="BC38" i="1"/>
  <c r="BB39" i="1"/>
  <c r="BD39" i="1" s="1"/>
  <c r="BA18" i="1"/>
  <c r="AZ18" i="1"/>
  <c r="AY19" i="1"/>
  <c r="G19" i="1" s="1"/>
  <c r="BB19" i="1"/>
  <c r="BD19" i="1" s="1"/>
  <c r="BB24" i="1"/>
  <c r="BD24" i="1" s="1"/>
  <c r="AZ26" i="1"/>
  <c r="BA26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BA22" i="1"/>
  <c r="AZ22" i="1"/>
  <c r="BB40" i="1"/>
  <c r="BD40" i="1" s="1"/>
  <c r="BB44" i="1"/>
  <c r="BD44" i="1" s="1"/>
  <c r="BB58" i="1"/>
  <c r="BD58" i="1" s="1"/>
  <c r="BB65" i="1"/>
  <c r="BD65" i="1" s="1"/>
  <c r="BC66" i="1"/>
  <c r="BD66" i="1" s="1"/>
  <c r="BB67" i="1"/>
  <c r="BD67" i="1" s="1"/>
  <c r="BC70" i="1"/>
  <c r="BD70" i="1" s="1"/>
  <c r="BB71" i="1"/>
  <c r="BD71" i="1" s="1"/>
  <c r="BD72" i="1"/>
  <c r="BC72" i="1"/>
  <c r="BB73" i="1"/>
  <c r="BD73" i="1" s="1"/>
  <c r="BC74" i="1"/>
  <c r="BD74" i="1" s="1"/>
  <c r="BB75" i="1"/>
  <c r="BD75" i="1" s="1"/>
  <c r="BC76" i="1"/>
  <c r="BB77" i="1"/>
  <c r="BC78" i="1"/>
  <c r="BD78" i="1" s="1"/>
  <c r="BB79" i="1"/>
  <c r="BD80" i="1"/>
  <c r="BC80" i="1"/>
  <c r="BB81" i="1"/>
  <c r="BC82" i="1"/>
  <c r="BD82" i="1" s="1"/>
  <c r="BB83" i="1"/>
  <c r="BC84" i="1"/>
  <c r="BB87" i="1"/>
  <c r="BC88" i="1"/>
  <c r="BB89" i="1"/>
  <c r="BD90" i="1"/>
  <c r="BC90" i="1"/>
  <c r="BB91" i="1"/>
  <c r="BD91" i="1" s="1"/>
  <c r="BC92" i="1"/>
  <c r="BD92" i="1" s="1"/>
  <c r="BB93" i="1"/>
  <c r="BD93" i="1" s="1"/>
  <c r="BC94" i="1"/>
  <c r="BB95" i="1"/>
  <c r="BD95" i="1" s="1"/>
  <c r="BC96" i="1"/>
  <c r="BB97" i="1"/>
  <c r="BD97" i="1" s="1"/>
  <c r="BC98" i="1"/>
  <c r="BB99" i="1"/>
  <c r="BD99" i="1" s="1"/>
  <c r="BC100" i="1"/>
  <c r="BD100" i="1" s="1"/>
  <c r="BB101" i="1"/>
  <c r="BD101" i="1" s="1"/>
  <c r="BC104" i="1"/>
  <c r="BD104" i="1" s="1"/>
  <c r="BB105" i="1"/>
  <c r="BD105" i="1" s="1"/>
  <c r="BC106" i="1"/>
  <c r="BD106" i="1" s="1"/>
  <c r="BB107" i="1"/>
  <c r="BD107" i="1" s="1"/>
  <c r="BD108" i="1"/>
  <c r="BC108" i="1"/>
  <c r="BB109" i="1"/>
  <c r="BD109" i="1" s="1"/>
  <c r="BC110" i="1"/>
  <c r="BD110" i="1" s="1"/>
  <c r="BB111" i="1"/>
  <c r="BD111" i="1" s="1"/>
  <c r="BC112" i="1"/>
  <c r="BD112" i="1" s="1"/>
  <c r="BB113" i="1"/>
  <c r="BC114" i="1"/>
  <c r="BA20" i="1"/>
  <c r="AZ20" i="1"/>
  <c r="G114" i="1"/>
  <c r="BA115" i="1"/>
  <c r="AZ115" i="1"/>
  <c r="BB116" i="1"/>
  <c r="BD116" i="1" s="1"/>
  <c r="BA117" i="1"/>
  <c r="AZ117" i="1"/>
  <c r="BB118" i="1"/>
  <c r="BD118" i="1" s="1"/>
  <c r="BB42" i="1" l="1"/>
  <c r="BD42" i="1" s="1"/>
  <c r="AZ88" i="1"/>
  <c r="BA72" i="1"/>
  <c r="BD28" i="1"/>
  <c r="AZ90" i="1"/>
  <c r="BD81" i="1"/>
  <c r="BB62" i="1"/>
  <c r="BD62" i="1" s="1"/>
  <c r="AZ17" i="1"/>
  <c r="BB60" i="1"/>
  <c r="BD60" i="1" s="1"/>
  <c r="BA100" i="1"/>
  <c r="BA27" i="1"/>
  <c r="BD30" i="1"/>
  <c r="BD87" i="1"/>
  <c r="BD88" i="1"/>
  <c r="BA74" i="1"/>
  <c r="BD29" i="1"/>
  <c r="BB17" i="1"/>
  <c r="BD17" i="1" s="1"/>
  <c r="BB64" i="1"/>
  <c r="BD64" i="1" s="1"/>
  <c r="BB54" i="1"/>
  <c r="BD54" i="1" s="1"/>
  <c r="BD113" i="1"/>
  <c r="BD77" i="1"/>
  <c r="BB52" i="1"/>
  <c r="BD52" i="1" s="1"/>
  <c r="BA82" i="1"/>
  <c r="BB88" i="1"/>
  <c r="I25" i="1"/>
  <c r="AR25" i="1"/>
  <c r="AS25" i="1" s="1"/>
  <c r="AV25" i="1" s="1"/>
  <c r="F25" i="1" s="1"/>
  <c r="AY25" i="1" s="1"/>
  <c r="G25" i="1" s="1"/>
  <c r="BB56" i="1"/>
  <c r="BD56" i="1" s="1"/>
  <c r="BD96" i="1"/>
  <c r="BB48" i="1"/>
  <c r="BD48" i="1" s="1"/>
  <c r="BA112" i="1"/>
  <c r="BA66" i="1"/>
  <c r="BB46" i="1"/>
  <c r="BD46" i="1" s="1"/>
  <c r="AZ64" i="1"/>
  <c r="BA6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49" i="1"/>
  <c r="BA49" i="1"/>
  <c r="AZ48" i="1"/>
  <c r="BA48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111" i="1"/>
  <c r="BA111" i="1"/>
  <c r="AZ107" i="1"/>
  <c r="BA107" i="1"/>
  <c r="AZ101" i="1"/>
  <c r="BA101" i="1"/>
  <c r="AZ97" i="1"/>
  <c r="BA97" i="1"/>
  <c r="AZ93" i="1"/>
  <c r="BA93" i="1"/>
  <c r="AZ89" i="1"/>
  <c r="BA89" i="1"/>
  <c r="AZ83" i="1"/>
  <c r="BA83" i="1"/>
  <c r="AZ79" i="1"/>
  <c r="BA79" i="1"/>
  <c r="AZ75" i="1"/>
  <c r="BA75" i="1"/>
  <c r="AZ71" i="1"/>
  <c r="BA71" i="1"/>
  <c r="AZ37" i="1"/>
  <c r="BA37" i="1"/>
  <c r="AZ30" i="1"/>
  <c r="BA30" i="1"/>
  <c r="BA114" i="1"/>
  <c r="AZ114" i="1"/>
  <c r="BB63" i="1"/>
  <c r="BD63" i="1" s="1"/>
  <c r="BB61" i="1"/>
  <c r="BD61" i="1" s="1"/>
  <c r="BB59" i="1"/>
  <c r="BD59" i="1" s="1"/>
  <c r="BB57" i="1"/>
  <c r="BD57" i="1" s="1"/>
  <c r="BB55" i="1"/>
  <c r="BD55" i="1" s="1"/>
  <c r="BB53" i="1"/>
  <c r="BD53" i="1" s="1"/>
  <c r="BB49" i="1"/>
  <c r="BD49" i="1" s="1"/>
  <c r="BB47" i="1"/>
  <c r="BD47" i="1" s="1"/>
  <c r="BB45" i="1"/>
  <c r="BD45" i="1" s="1"/>
  <c r="BB43" i="1"/>
  <c r="BD43" i="1" s="1"/>
  <c r="BB41" i="1"/>
  <c r="BD41" i="1" s="1"/>
  <c r="BA19" i="1"/>
  <c r="AZ19" i="1"/>
  <c r="AZ113" i="1"/>
  <c r="BA113" i="1"/>
  <c r="AZ109" i="1"/>
  <c r="BA109" i="1"/>
  <c r="AZ105" i="1"/>
  <c r="BA105" i="1"/>
  <c r="AZ99" i="1"/>
  <c r="BA99" i="1"/>
  <c r="AZ95" i="1"/>
  <c r="BA95" i="1"/>
  <c r="AZ91" i="1"/>
  <c r="BA91" i="1"/>
  <c r="AZ87" i="1"/>
  <c r="BA87" i="1"/>
  <c r="AZ81" i="1"/>
  <c r="BA81" i="1"/>
  <c r="AZ77" i="1"/>
  <c r="BA77" i="1"/>
  <c r="AZ73" i="1"/>
  <c r="BA73" i="1"/>
  <c r="AZ67" i="1"/>
  <c r="BA67" i="1"/>
  <c r="BA23" i="1"/>
  <c r="AZ23" i="1"/>
  <c r="AZ39" i="1"/>
  <c r="BA39" i="1"/>
  <c r="AZ35" i="1"/>
  <c r="BA35" i="1"/>
  <c r="AZ28" i="1"/>
  <c r="BA28" i="1"/>
  <c r="BB25" i="1" l="1"/>
  <c r="BD25" i="1" s="1"/>
  <c r="BA25" i="1"/>
  <c r="AZ25" i="1"/>
</calcChain>
</file>

<file path=xl/sharedStrings.xml><?xml version="1.0" encoding="utf-8"?>
<sst xmlns="http://schemas.openxmlformats.org/spreadsheetml/2006/main" count="364" uniqueCount="134">
  <si>
    <t>OPEN 6.2.4</t>
  </si>
  <si>
    <t>Thr Jun 25 2015 16:46:31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</si>
  <si>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</si>
  <si>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</si>
  <si>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</si>
  <si>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</si>
  <si>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</si>
  <si>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</si>
  <si>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</si>
  <si>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</si>
  <si>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</si>
  <si>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</si>
  <si>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</si>
  <si>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</si>
  <si>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</si>
  <si>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</si>
  <si>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</si>
  <si>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</si>
  <si>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</si>
  <si>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</si>
  <si>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</si>
  <si>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</si>
  <si>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</si>
  <si>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</si>
  <si>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</si>
  <si>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</si>
  <si>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</si>
  <si>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</si>
  <si>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</si>
  <si>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</si>
  <si>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</si>
  <si>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</si>
  <si>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</si>
  <si>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</si>
  <si>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</si>
  <si>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</si>
  <si>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</si>
  <si>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</si>
  <si>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</si>
  <si>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</si>
  <si>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</si>
  <si>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</si>
  <si>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</si>
  <si>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</si>
  <si>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</si>
  <si>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</si>
  <si>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</si>
  <si>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</si>
  <si>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</si>
  <si>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</si>
  <si>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</si>
  <si>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</si>
  <si>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</si>
  <si>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</si>
  <si>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</si>
  <si>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</si>
  <si>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</si>
  <si>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</si>
  <si>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</si>
  <si>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</si>
  <si>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</si>
  <si>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</si>
  <si>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</si>
  <si>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</si>
  <si>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</si>
  <si>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</si>
  <si>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</si>
  <si>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</si>
  <si>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</si>
  <si>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"16:46:37 CO2 Mixer: CO2R -&gt; 400 uml"
</t>
  </si>
  <si>
    <t xml:space="preserve">"16:46:44 Coolers: Tblock -&gt; 0.00 C"
</t>
  </si>
  <si>
    <t xml:space="preserve">"16:46:52 Lamp: ParIn -&gt;  1500 uml"
</t>
  </si>
  <si>
    <t xml:space="preserve">"16:55:06 Coolers: Tblock -&gt; 6.56 C"
</t>
  </si>
  <si>
    <t xml:space="preserve">"16:55:36 Flow: Fixed -&gt; 500 umol/s"
</t>
  </si>
  <si>
    <t xml:space="preserve">"16:57:20 Flow: Fixed -&gt; 500 umol/s"
</t>
  </si>
  <si>
    <t>16:58:39</t>
  </si>
  <si>
    <t>16:58:40</t>
  </si>
  <si>
    <t>16:58:41</t>
  </si>
  <si>
    <t>16:58:42</t>
  </si>
  <si>
    <t>16:58:43</t>
  </si>
  <si>
    <t>16:58:44</t>
  </si>
  <si>
    <t>16:58:45</t>
  </si>
  <si>
    <t>16:58:46</t>
  </si>
  <si>
    <t xml:space="preserve">"16:58:54 Coolers: Tblock -&gt; 12.00 C"
</t>
  </si>
  <si>
    <t xml:space="preserve">"17:01:35 Flow: Fixed -&gt; 500 umol/s"
</t>
  </si>
  <si>
    <t xml:space="preserve">"17:03:46 Flow: Fixed -&gt; 500 umol/s"
</t>
  </si>
  <si>
    <t>17:04:24</t>
  </si>
  <si>
    <t>17:04:25</t>
  </si>
  <si>
    <t>17:04:26</t>
  </si>
  <si>
    <t>17:04:27</t>
  </si>
  <si>
    <t>17:04:28</t>
  </si>
  <si>
    <t>17:04:29</t>
  </si>
  <si>
    <t>17:04:30</t>
  </si>
  <si>
    <t>17:04:31</t>
  </si>
  <si>
    <t xml:space="preserve">"17:04:37 Coolers: Tblock -&gt; 17.00 C"
</t>
  </si>
  <si>
    <t xml:space="preserve">"17:07:40 Flow: Fixed -&gt; 500 umol/s"
</t>
  </si>
  <si>
    <t>17:08:58</t>
  </si>
  <si>
    <t>17:08:59</t>
  </si>
  <si>
    <t>17:09:00</t>
  </si>
  <si>
    <t>17:09:01</t>
  </si>
  <si>
    <t>17:09:02</t>
  </si>
  <si>
    <t>17:09:03</t>
  </si>
  <si>
    <t>17:09:04</t>
  </si>
  <si>
    <t>17:09:05</t>
  </si>
  <si>
    <t xml:space="preserve">"17:09:20 Coolers: Tblock -&gt; 22.00 C"
</t>
  </si>
  <si>
    <t xml:space="preserve">"17:11:35 Flow: Fixed -&gt; 500 umol/s"
</t>
  </si>
  <si>
    <t>17:12:21</t>
  </si>
  <si>
    <t>17:12:22</t>
  </si>
  <si>
    <t>17:12:23</t>
  </si>
  <si>
    <t>17:12:24</t>
  </si>
  <si>
    <t>17:12:25</t>
  </si>
  <si>
    <t>17:12:26</t>
  </si>
  <si>
    <t>17:12:27</t>
  </si>
  <si>
    <t>17:12:28</t>
  </si>
  <si>
    <t xml:space="preserve">"17:12:33 Coolers: Tblock -&gt; 27.00 C"
</t>
  </si>
  <si>
    <t xml:space="preserve">"17:14:34 Flow: Fixed -&gt; 500 umol/s"
</t>
  </si>
  <si>
    <t>17:15:11</t>
  </si>
  <si>
    <t>17:15:12</t>
  </si>
  <si>
    <t>17:15:13</t>
  </si>
  <si>
    <t>17:15:14</t>
  </si>
  <si>
    <t>17:15:15</t>
  </si>
  <si>
    <t>17:15:16</t>
  </si>
  <si>
    <t>17:15:17</t>
  </si>
  <si>
    <t>17:15:18</t>
  </si>
  <si>
    <t xml:space="preserve">"17:15:25 Coolers: Tblock -&gt; 32.00 C"
</t>
  </si>
  <si>
    <t xml:space="preserve">"17:18:00 Flow: Fixed -&gt; 500 umol/s"
</t>
  </si>
  <si>
    <t>17:18:56</t>
  </si>
  <si>
    <t>17:18:57</t>
  </si>
  <si>
    <t>17:18:58</t>
  </si>
  <si>
    <t>17:18:59</t>
  </si>
  <si>
    <t>17:19:00</t>
  </si>
  <si>
    <t>17:19:01</t>
  </si>
  <si>
    <t>17:19:02</t>
  </si>
  <si>
    <t>17:19:03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</si>
</sst>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abSelected="1" topLeftCell="BA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756.50001060590148</v>
      </c>
      <c r="D17" s="1">
        <v>0</v>
      </c>
      <c r="E17">
        <f t="shared" ref="E17:E31" si="0">(R17-S17*(1000-T17)/(1000-U17))*AK17</f>
        <v>16.529451173765548</v>
      </c>
      <c r="F17">
        <f t="shared" ref="F17:F31" si="1">IF(AV17&lt;&gt;0,1/(1/AV17-1/N17),0)</f>
        <v>0.24287922967074449</v>
      </c>
      <c r="G17">
        <f t="shared" ref="G17:G31" si="2">((AY17-AL17/2)*S17-E17)/(AY17+AL17/2)</f>
        <v>251.88434872462469</v>
      </c>
      <c r="H17">
        <f t="shared" ref="H17:H31" si="3">AL17*1000</f>
        <v>3.6333053251300309</v>
      </c>
      <c r="I17">
        <f t="shared" ref="I17:I31" si="4">(AQ17-AW17)</f>
        <v>1.1726789605728649</v>
      </c>
      <c r="J17">
        <f t="shared" ref="J17:J31" si="5">(P17+AP17*D17)</f>
        <v>13.63388729095459</v>
      </c>
      <c r="K17" s="1">
        <v>6</v>
      </c>
      <c r="L17">
        <f t="shared" ref="L17:L31" si="6">(K17*AE17+AF17)</f>
        <v>1.4200000166893005</v>
      </c>
      <c r="M17" s="1">
        <v>1</v>
      </c>
      <c r="N17">
        <f t="shared" ref="N17:N31" si="7">L17*(M17+1)*(M17+1)/(M17*M17+1)</f>
        <v>2.8400000333786011</v>
      </c>
      <c r="O17" s="1">
        <v>9.4412851333618164</v>
      </c>
      <c r="P17" s="1">
        <v>13.63388729095459</v>
      </c>
      <c r="Q17" s="1">
        <v>6.8689327239990234</v>
      </c>
      <c r="R17" s="1">
        <v>398.30447387695312</v>
      </c>
      <c r="S17" s="1">
        <v>376.82305908203125</v>
      </c>
      <c r="T17" s="1">
        <v>1.0442706346511841</v>
      </c>
      <c r="U17" s="1">
        <v>5.3814077377319336</v>
      </c>
      <c r="V17" s="1">
        <v>6.4386515617370605</v>
      </c>
      <c r="W17" s="1">
        <v>33.180107116699219</v>
      </c>
      <c r="X17" s="1">
        <v>499.92697143554687</v>
      </c>
      <c r="Y17" s="1">
        <v>1498.4986572265625</v>
      </c>
      <c r="Z17" s="1">
        <v>285.99981689453125</v>
      </c>
      <c r="AA17" s="1">
        <v>73.195571899414063</v>
      </c>
      <c r="AB17" s="1">
        <v>-0.52190279960632324</v>
      </c>
      <c r="AC17" s="1">
        <v>0.28889304399490356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0.83321161905924468</v>
      </c>
      <c r="AL17">
        <f t="shared" ref="AL17:AL31" si="9">(U17-T17)/(1000-U17)*AK17</f>
        <v>3.6333053251300308E-3</v>
      </c>
      <c r="AM17">
        <f t="shared" ref="AM17:AM31" si="10">(P17+273.15)</f>
        <v>286.78388729095457</v>
      </c>
      <c r="AN17">
        <f t="shared" ref="AN17:AN31" si="11">(O17+273.15)</f>
        <v>282.59128513336179</v>
      </c>
      <c r="AO17">
        <f t="shared" ref="AO17:AO31" si="12">(Y17*AG17+Z17*AH17)*AI17</f>
        <v>239.75977979720119</v>
      </c>
      <c r="AP17">
        <f t="shared" ref="AP17:AP31" si="13">((AO17+0.00000010773*(AN17^4-AM17^4))-AL17*44100)/(L17*51.4+0.00000043092*AM17^3)</f>
        <v>0.45510883594873186</v>
      </c>
      <c r="AQ17">
        <f t="shared" ref="AQ17:AQ31" si="14">0.61365*EXP(17.502*J17/(240.97+J17))</f>
        <v>1.5665741775600859</v>
      </c>
      <c r="AR17">
        <f t="shared" ref="AR17:AR31" si="15">AQ17*1000/AA17</f>
        <v>21.402581288836497</v>
      </c>
      <c r="AS17">
        <f t="shared" ref="AS17:AS31" si="16">(AR17-U17)</f>
        <v>16.021173551104564</v>
      </c>
      <c r="AT17">
        <f t="shared" ref="AT17:AT31" si="17">IF(D17,P17,(O17+P17)/2)</f>
        <v>11.537586212158203</v>
      </c>
      <c r="AU17">
        <f t="shared" ref="AU17:AU31" si="18">0.61365*EXP(17.502*AT17/(240.97+AT17))</f>
        <v>1.3652963376883784</v>
      </c>
      <c r="AV17">
        <f t="shared" ref="AV17:AV31" si="19">IF(AS17&lt;&gt;0,(1000-(AR17+U17)/2)/AS17*AL17,0)</f>
        <v>0.22374441602023987</v>
      </c>
      <c r="AW17">
        <f t="shared" ref="AW17:AW31" si="20">U17*AA17/1000</f>
        <v>0.39389521698722091</v>
      </c>
      <c r="AX17">
        <f t="shared" ref="AX17:AX31" si="21">(AU17-AW17)</f>
        <v>0.97140112070115747</v>
      </c>
      <c r="AY17">
        <f t="shared" ref="AY17:AY31" si="22">1/(1.6/F17+1.37/N17)</f>
        <v>0.14144210476944663</v>
      </c>
      <c r="AZ17">
        <f t="shared" ref="AZ17:AZ31" si="23">G17*AA17*0.001</f>
        <v>18.436818957410352</v>
      </c>
      <c r="BA17">
        <f t="shared" ref="BA17:BA31" si="24">G17/S17</f>
        <v>0.66844197204447497</v>
      </c>
      <c r="BB17">
        <f t="shared" ref="BB17:BB31" si="25">(1-AL17*AA17/AQ17/F17)*100</f>
        <v>30.105120036136679</v>
      </c>
      <c r="BC17">
        <f t="shared" ref="BC17:BC31" si="26">(S17-E17/(N17/1.35))</f>
        <v>368.96574963755324</v>
      </c>
      <c r="BD17">
        <f t="shared" ref="BD17:BD31" si="27">E17*BB17/100/BC17</f>
        <v>1.3486918832073196E-2</v>
      </c>
    </row>
    <row r="18" spans="1:114" x14ac:dyDescent="0.25">
      <c r="A18" s="1">
        <v>2</v>
      </c>
      <c r="B18" s="1" t="s">
        <v>75</v>
      </c>
      <c r="C18" s="1">
        <v>756.50001060590148</v>
      </c>
      <c r="D18" s="1">
        <v>0</v>
      </c>
      <c r="E18">
        <f t="shared" si="0"/>
        <v>16.529451173765548</v>
      </c>
      <c r="F18">
        <f t="shared" si="1"/>
        <v>0.24287922967074449</v>
      </c>
      <c r="G18">
        <f t="shared" si="2"/>
        <v>251.88434872462469</v>
      </c>
      <c r="H18">
        <f t="shared" si="3"/>
        <v>3.6333053251300309</v>
      </c>
      <c r="I18">
        <f t="shared" si="4"/>
        <v>1.1726789605728649</v>
      </c>
      <c r="J18">
        <f t="shared" si="5"/>
        <v>13.63388729095459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9.4412851333618164</v>
      </c>
      <c r="P18" s="1">
        <v>13.63388729095459</v>
      </c>
      <c r="Q18" s="1">
        <v>6.8689327239990234</v>
      </c>
      <c r="R18" s="1">
        <v>398.30447387695312</v>
      </c>
      <c r="S18" s="1">
        <v>376.82305908203125</v>
      </c>
      <c r="T18" s="1">
        <v>1.0442706346511841</v>
      </c>
      <c r="U18" s="1">
        <v>5.3814077377319336</v>
      </c>
      <c r="V18" s="1">
        <v>6.4386515617370605</v>
      </c>
      <c r="W18" s="1">
        <v>33.180107116699219</v>
      </c>
      <c r="X18" s="1">
        <v>499.92697143554687</v>
      </c>
      <c r="Y18" s="1">
        <v>1498.4986572265625</v>
      </c>
      <c r="Z18" s="1">
        <v>285.99981689453125</v>
      </c>
      <c r="AA18" s="1">
        <v>73.195571899414063</v>
      </c>
      <c r="AB18" s="1">
        <v>-0.52190279960632324</v>
      </c>
      <c r="AC18" s="1">
        <v>0.28889304399490356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0.83321161905924468</v>
      </c>
      <c r="AL18">
        <f t="shared" si="9"/>
        <v>3.6333053251300308E-3</v>
      </c>
      <c r="AM18">
        <f t="shared" si="10"/>
        <v>286.78388729095457</v>
      </c>
      <c r="AN18">
        <f t="shared" si="11"/>
        <v>282.59128513336179</v>
      </c>
      <c r="AO18">
        <f t="shared" si="12"/>
        <v>239.75977979720119</v>
      </c>
      <c r="AP18">
        <f t="shared" si="13"/>
        <v>0.45510883594873186</v>
      </c>
      <c r="AQ18">
        <f t="shared" si="14"/>
        <v>1.5665741775600859</v>
      </c>
      <c r="AR18">
        <f t="shared" si="15"/>
        <v>21.402581288836497</v>
      </c>
      <c r="AS18">
        <f t="shared" si="16"/>
        <v>16.021173551104564</v>
      </c>
      <c r="AT18">
        <f t="shared" si="17"/>
        <v>11.537586212158203</v>
      </c>
      <c r="AU18">
        <f t="shared" si="18"/>
        <v>1.3652963376883784</v>
      </c>
      <c r="AV18">
        <f t="shared" si="19"/>
        <v>0.22374441602023987</v>
      </c>
      <c r="AW18">
        <f t="shared" si="20"/>
        <v>0.39389521698722091</v>
      </c>
      <c r="AX18">
        <f t="shared" si="21"/>
        <v>0.97140112070115747</v>
      </c>
      <c r="AY18">
        <f t="shared" si="22"/>
        <v>0.14144210476944663</v>
      </c>
      <c r="AZ18">
        <f t="shared" si="23"/>
        <v>18.436818957410352</v>
      </c>
      <c r="BA18">
        <f t="shared" si="24"/>
        <v>0.66844197204447497</v>
      </c>
      <c r="BB18">
        <f t="shared" si="25"/>
        <v>30.105120036136679</v>
      </c>
      <c r="BC18">
        <f t="shared" si="26"/>
        <v>368.96574963755324</v>
      </c>
      <c r="BD18">
        <f t="shared" si="27"/>
        <v>1.3486918832073196E-2</v>
      </c>
    </row>
    <row r="19" spans="1:114" x14ac:dyDescent="0.25">
      <c r="A19" s="1">
        <v>3</v>
      </c>
      <c r="B19" s="1" t="s">
        <v>76</v>
      </c>
      <c r="C19" s="1">
        <v>757.00001059472561</v>
      </c>
      <c r="D19" s="1">
        <v>0</v>
      </c>
      <c r="E19">
        <f t="shared" si="0"/>
        <v>16.559054454300725</v>
      </c>
      <c r="F19">
        <f t="shared" si="1"/>
        <v>0.24305030812600534</v>
      </c>
      <c r="G19">
        <f t="shared" si="2"/>
        <v>251.75355592308759</v>
      </c>
      <c r="H19">
        <f t="shared" si="3"/>
        <v>3.6340842399872613</v>
      </c>
      <c r="I19">
        <f t="shared" si="4"/>
        <v>1.1721618944852303</v>
      </c>
      <c r="J19">
        <f t="shared" si="5"/>
        <v>13.629168510437012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9.4421539306640625</v>
      </c>
      <c r="P19" s="1">
        <v>13.629168510437012</v>
      </c>
      <c r="Q19" s="1">
        <v>6.870142936706543</v>
      </c>
      <c r="R19" s="1">
        <v>398.33831787109375</v>
      </c>
      <c r="S19" s="1">
        <v>376.81948852539062</v>
      </c>
      <c r="T19" s="1">
        <v>1.0435774326324463</v>
      </c>
      <c r="U19" s="1">
        <v>5.3819541931152344</v>
      </c>
      <c r="V19" s="1">
        <v>6.4339394569396973</v>
      </c>
      <c r="W19" s="1">
        <v>33.18121337890625</v>
      </c>
      <c r="X19" s="1">
        <v>499.8909912109375</v>
      </c>
      <c r="Y19" s="1">
        <v>1498.61572265625</v>
      </c>
      <c r="Z19" s="1">
        <v>285.69186401367187</v>
      </c>
      <c r="AA19" s="1">
        <v>73.194862365722656</v>
      </c>
      <c r="AB19" s="1">
        <v>-0.52190279960632324</v>
      </c>
      <c r="AC19" s="1">
        <v>0.28889304399490356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0.83315165201822905</v>
      </c>
      <c r="AL19">
        <f t="shared" si="9"/>
        <v>3.6340842399872611E-3</v>
      </c>
      <c r="AM19">
        <f t="shared" si="10"/>
        <v>286.77916851043699</v>
      </c>
      <c r="AN19">
        <f t="shared" si="11"/>
        <v>282.59215393066404</v>
      </c>
      <c r="AO19">
        <f t="shared" si="12"/>
        <v>239.77851026553253</v>
      </c>
      <c r="AP19">
        <f t="shared" si="13"/>
        <v>0.45560212293153107</v>
      </c>
      <c r="AQ19">
        <f t="shared" si="14"/>
        <v>1.5660932909089238</v>
      </c>
      <c r="AR19">
        <f t="shared" si="15"/>
        <v>21.39621880950936</v>
      </c>
      <c r="AS19">
        <f t="shared" si="16"/>
        <v>16.014264616394126</v>
      </c>
      <c r="AT19">
        <f t="shared" si="17"/>
        <v>11.535661220550537</v>
      </c>
      <c r="AU19">
        <f t="shared" si="18"/>
        <v>1.3651225042887287</v>
      </c>
      <c r="AV19">
        <f t="shared" si="19"/>
        <v>0.22388959203749773</v>
      </c>
      <c r="AW19">
        <f t="shared" si="20"/>
        <v>0.39393139642369351</v>
      </c>
      <c r="AX19">
        <f t="shared" si="21"/>
        <v>0.97119110786503526</v>
      </c>
      <c r="AY19">
        <f t="shared" si="22"/>
        <v>0.14153493108186582</v>
      </c>
      <c r="AZ19">
        <f t="shared" si="23"/>
        <v>18.427066875871656</v>
      </c>
      <c r="BA19">
        <f t="shared" si="24"/>
        <v>0.66810120917120264</v>
      </c>
      <c r="BB19">
        <f t="shared" si="25"/>
        <v>30.118569963553842</v>
      </c>
      <c r="BC19">
        <f t="shared" si="26"/>
        <v>368.94810709913349</v>
      </c>
      <c r="BD19">
        <f t="shared" si="27"/>
        <v>1.3517755763363979E-2</v>
      </c>
    </row>
    <row r="20" spans="1:114" x14ac:dyDescent="0.25">
      <c r="A20" s="1">
        <v>4</v>
      </c>
      <c r="B20" s="1" t="s">
        <v>76</v>
      </c>
      <c r="C20" s="1">
        <v>757.50001058354974</v>
      </c>
      <c r="D20" s="1">
        <v>0</v>
      </c>
      <c r="E20">
        <f t="shared" si="0"/>
        <v>16.593265001051936</v>
      </c>
      <c r="F20">
        <f t="shared" si="1"/>
        <v>0.2432040225485782</v>
      </c>
      <c r="G20">
        <f t="shared" si="2"/>
        <v>251.56510713025412</v>
      </c>
      <c r="H20">
        <f t="shared" si="3"/>
        <v>3.6341890979794007</v>
      </c>
      <c r="I20">
        <f t="shared" si="4"/>
        <v>1.1715187799054763</v>
      </c>
      <c r="J20">
        <f t="shared" si="5"/>
        <v>13.622365951538086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9.4432601928710937</v>
      </c>
      <c r="P20" s="1">
        <v>13.622365951538086</v>
      </c>
      <c r="Q20" s="1">
        <v>6.8714814186096191</v>
      </c>
      <c r="R20" s="1">
        <v>398.35693359375</v>
      </c>
      <c r="S20" s="1">
        <v>376.79647827148437</v>
      </c>
      <c r="T20" s="1">
        <v>1.0426455736160278</v>
      </c>
      <c r="U20" s="1">
        <v>5.3812747001647949</v>
      </c>
      <c r="V20" s="1">
        <v>6.4277133941650391</v>
      </c>
      <c r="W20" s="1">
        <v>33.174541473388672</v>
      </c>
      <c r="X20" s="1">
        <v>499.87667846679688</v>
      </c>
      <c r="Y20" s="1">
        <v>1498.8946533203125</v>
      </c>
      <c r="Z20" s="1">
        <v>285.71115112304688</v>
      </c>
      <c r="AA20" s="1">
        <v>73.194831848144531</v>
      </c>
      <c r="AB20" s="1">
        <v>-0.52190279960632324</v>
      </c>
      <c r="AC20" s="1">
        <v>0.28889304399490356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0.83312779744466137</v>
      </c>
      <c r="AL20">
        <f t="shared" si="9"/>
        <v>3.6341890979794005E-3</v>
      </c>
      <c r="AM20">
        <f t="shared" si="10"/>
        <v>286.77236595153806</v>
      </c>
      <c r="AN20">
        <f t="shared" si="11"/>
        <v>282.59326019287107</v>
      </c>
      <c r="AO20">
        <f t="shared" si="12"/>
        <v>239.823139170785</v>
      </c>
      <c r="AP20">
        <f t="shared" si="13"/>
        <v>0.45704801666062206</v>
      </c>
      <c r="AQ20">
        <f t="shared" si="14"/>
        <v>1.5654002767127129</v>
      </c>
      <c r="AR20">
        <f t="shared" si="15"/>
        <v>21.38675965484024</v>
      </c>
      <c r="AS20">
        <f t="shared" si="16"/>
        <v>16.005484954675445</v>
      </c>
      <c r="AT20">
        <f t="shared" si="17"/>
        <v>11.53281307220459</v>
      </c>
      <c r="AU20">
        <f t="shared" si="18"/>
        <v>1.3648653423807438</v>
      </c>
      <c r="AV20">
        <f t="shared" si="19"/>
        <v>0.22402001931333909</v>
      </c>
      <c r="AW20">
        <f t="shared" si="20"/>
        <v>0.39388149680723655</v>
      </c>
      <c r="AX20">
        <f t="shared" si="21"/>
        <v>0.97098384557350714</v>
      </c>
      <c r="AY20">
        <f t="shared" si="22"/>
        <v>0.14161832814781833</v>
      </c>
      <c r="AZ20">
        <f t="shared" si="23"/>
        <v>18.413265715259413</v>
      </c>
      <c r="BA20">
        <f t="shared" si="24"/>
        <v>0.66764187469130165</v>
      </c>
      <c r="BB20">
        <f t="shared" si="25"/>
        <v>30.129833435148822</v>
      </c>
      <c r="BC20">
        <f t="shared" si="26"/>
        <v>368.90883478974439</v>
      </c>
      <c r="BD20">
        <f t="shared" si="27"/>
        <v>1.3552191313388355E-2</v>
      </c>
    </row>
    <row r="21" spans="1:114" x14ac:dyDescent="0.25">
      <c r="A21" s="1">
        <v>5</v>
      </c>
      <c r="B21" s="1" t="s">
        <v>77</v>
      </c>
      <c r="C21" s="1">
        <v>758.00001057237387</v>
      </c>
      <c r="D21" s="1">
        <v>0</v>
      </c>
      <c r="E21">
        <f t="shared" si="0"/>
        <v>16.638046401708362</v>
      </c>
      <c r="F21">
        <f t="shared" si="1"/>
        <v>0.24337389360250314</v>
      </c>
      <c r="G21">
        <f t="shared" si="2"/>
        <v>251.32494205518557</v>
      </c>
      <c r="H21">
        <f t="shared" si="3"/>
        <v>3.6338084732975688</v>
      </c>
      <c r="I21">
        <f t="shared" si="4"/>
        <v>1.1706385894415519</v>
      </c>
      <c r="J21">
        <f t="shared" si="5"/>
        <v>13.613199234008789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9.4450435638427734</v>
      </c>
      <c r="P21" s="1">
        <v>13.613199234008789</v>
      </c>
      <c r="Q21" s="1">
        <v>6.8734698295593262</v>
      </c>
      <c r="R21" s="1">
        <v>398.4007568359375</v>
      </c>
      <c r="S21" s="1">
        <v>376.78683471679687</v>
      </c>
      <c r="T21" s="1">
        <v>1.0424396991729736</v>
      </c>
      <c r="U21" s="1">
        <v>5.3806033134460449</v>
      </c>
      <c r="V21" s="1">
        <v>6.4256062507629395</v>
      </c>
      <c r="W21" s="1">
        <v>33.166080474853516</v>
      </c>
      <c r="X21" s="1">
        <v>499.8782958984375</v>
      </c>
      <c r="Y21" s="1">
        <v>1499.1875</v>
      </c>
      <c r="Z21" s="1">
        <v>285.22784423828125</v>
      </c>
      <c r="AA21" s="1">
        <v>73.194068908691406</v>
      </c>
      <c r="AB21" s="1">
        <v>-0.52190279960632324</v>
      </c>
      <c r="AC21" s="1">
        <v>0.28889304399490356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0.8331304931640624</v>
      </c>
      <c r="AL21">
        <f t="shared" si="9"/>
        <v>3.6338084732975688E-3</v>
      </c>
      <c r="AM21">
        <f t="shared" si="10"/>
        <v>286.76319923400877</v>
      </c>
      <c r="AN21">
        <f t="shared" si="11"/>
        <v>282.59504356384275</v>
      </c>
      <c r="AO21">
        <f t="shared" si="12"/>
        <v>239.8699946384877</v>
      </c>
      <c r="AP21">
        <f t="shared" si="13"/>
        <v>0.45914764602404895</v>
      </c>
      <c r="AQ21">
        <f t="shared" si="14"/>
        <v>1.5644668391362548</v>
      </c>
      <c r="AR21">
        <f t="shared" si="15"/>
        <v>21.374229667268608</v>
      </c>
      <c r="AS21">
        <f t="shared" si="16"/>
        <v>15.993626353822563</v>
      </c>
      <c r="AT21">
        <f t="shared" si="17"/>
        <v>11.529121398925781</v>
      </c>
      <c r="AU21">
        <f t="shared" si="18"/>
        <v>1.3645320812968129</v>
      </c>
      <c r="AV21">
        <f t="shared" si="19"/>
        <v>0.22416414042630151</v>
      </c>
      <c r="AW21">
        <f t="shared" si="20"/>
        <v>0.39382824969470309</v>
      </c>
      <c r="AX21">
        <f t="shared" si="21"/>
        <v>0.97070383160210982</v>
      </c>
      <c r="AY21">
        <f t="shared" si="22"/>
        <v>0.14171048254442961</v>
      </c>
      <c r="AZ21">
        <f t="shared" si="23"/>
        <v>18.39549512726013</v>
      </c>
      <c r="BA21">
        <f t="shared" si="24"/>
        <v>0.66702155940264785</v>
      </c>
      <c r="BB21">
        <f t="shared" si="25"/>
        <v>30.14498801879315</v>
      </c>
      <c r="BC21">
        <f t="shared" si="26"/>
        <v>368.87790430189642</v>
      </c>
      <c r="BD21">
        <f t="shared" si="27"/>
        <v>1.3596740373615393E-2</v>
      </c>
    </row>
    <row r="22" spans="1:114" x14ac:dyDescent="0.25">
      <c r="A22" s="1">
        <v>6</v>
      </c>
      <c r="B22" s="1" t="s">
        <v>77</v>
      </c>
      <c r="C22" s="1">
        <v>758.500010561198</v>
      </c>
      <c r="D22" s="1">
        <v>0</v>
      </c>
      <c r="E22">
        <f t="shared" si="0"/>
        <v>16.552442649850779</v>
      </c>
      <c r="F22">
        <f t="shared" si="1"/>
        <v>0.24342008477331289</v>
      </c>
      <c r="G22">
        <f t="shared" si="2"/>
        <v>252.01666257641224</v>
      </c>
      <c r="H22">
        <f t="shared" si="3"/>
        <v>3.6347874647161693</v>
      </c>
      <c r="I22">
        <f t="shared" si="4"/>
        <v>1.1707517818273812</v>
      </c>
      <c r="J22">
        <f t="shared" si="5"/>
        <v>13.61480712890625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9.4459114074707031</v>
      </c>
      <c r="P22" s="1">
        <v>13.61480712890625</v>
      </c>
      <c r="Q22" s="1">
        <v>6.874180793762207</v>
      </c>
      <c r="R22" s="1">
        <v>398.37655639648437</v>
      </c>
      <c r="S22" s="1">
        <v>376.86444091796875</v>
      </c>
      <c r="T22" s="1">
        <v>1.0419121980667114</v>
      </c>
      <c r="U22" s="1">
        <v>5.3812742233276367</v>
      </c>
      <c r="V22" s="1">
        <v>6.4220023155212402</v>
      </c>
      <c r="W22" s="1">
        <v>33.16839599609375</v>
      </c>
      <c r="X22" s="1">
        <v>499.87454223632812</v>
      </c>
      <c r="Y22" s="1">
        <v>1499.4532470703125</v>
      </c>
      <c r="Z22" s="1">
        <v>285.54061889648437</v>
      </c>
      <c r="AA22" s="1">
        <v>73.194328308105469</v>
      </c>
      <c r="AB22" s="1">
        <v>-0.52190279960632324</v>
      </c>
      <c r="AC22" s="1">
        <v>0.28889304399490356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0.83312423706054672</v>
      </c>
      <c r="AL22">
        <f t="shared" si="9"/>
        <v>3.6347874647161692E-3</v>
      </c>
      <c r="AM22">
        <f t="shared" si="10"/>
        <v>286.76480712890623</v>
      </c>
      <c r="AN22">
        <f t="shared" si="11"/>
        <v>282.59591140747068</v>
      </c>
      <c r="AO22">
        <f t="shared" si="12"/>
        <v>239.91251416878731</v>
      </c>
      <c r="AP22">
        <f t="shared" si="13"/>
        <v>0.45904383654040104</v>
      </c>
      <c r="AQ22">
        <f t="shared" si="14"/>
        <v>1.5646305340455695</v>
      </c>
      <c r="AR22">
        <f t="shared" si="15"/>
        <v>21.376390359911312</v>
      </c>
      <c r="AS22">
        <f t="shared" si="16"/>
        <v>15.995116136583675</v>
      </c>
      <c r="AT22">
        <f t="shared" si="17"/>
        <v>11.530359268188477</v>
      </c>
      <c r="AU22">
        <f t="shared" si="18"/>
        <v>1.3646438203781861</v>
      </c>
      <c r="AV22">
        <f t="shared" si="19"/>
        <v>0.22420332695227321</v>
      </c>
      <c r="AW22">
        <f t="shared" si="20"/>
        <v>0.3938787522181883</v>
      </c>
      <c r="AX22">
        <f t="shared" si="21"/>
        <v>0.97076506815999775</v>
      </c>
      <c r="AY22">
        <f t="shared" si="22"/>
        <v>0.14173553955705331</v>
      </c>
      <c r="AZ22">
        <f t="shared" si="23"/>
        <v>18.446190339730954</v>
      </c>
      <c r="BA22">
        <f t="shared" si="24"/>
        <v>0.66871966472227651</v>
      </c>
      <c r="BB22">
        <f t="shared" si="25"/>
        <v>30.146488837002174</v>
      </c>
      <c r="BC22">
        <f t="shared" si="26"/>
        <v>368.99620242688854</v>
      </c>
      <c r="BD22">
        <f t="shared" si="27"/>
        <v>1.3523120950484977E-2</v>
      </c>
    </row>
    <row r="23" spans="1:114" x14ac:dyDescent="0.25">
      <c r="A23" s="1">
        <v>7</v>
      </c>
      <c r="B23" s="1" t="s">
        <v>78</v>
      </c>
      <c r="C23" s="1">
        <v>759.00001055002213</v>
      </c>
      <c r="D23" s="1">
        <v>0</v>
      </c>
      <c r="E23">
        <f t="shared" si="0"/>
        <v>16.614325624303582</v>
      </c>
      <c r="F23">
        <f t="shared" si="1"/>
        <v>0.24350975699321675</v>
      </c>
      <c r="G23">
        <f t="shared" si="2"/>
        <v>251.58980762172237</v>
      </c>
      <c r="H23">
        <f t="shared" si="3"/>
        <v>3.6356922639043354</v>
      </c>
      <c r="I23">
        <f t="shared" si="4"/>
        <v>1.1706385059652544</v>
      </c>
      <c r="J23">
        <f t="shared" si="5"/>
        <v>13.614084243774414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9.4465713500976563</v>
      </c>
      <c r="P23" s="1">
        <v>13.614084243774414</v>
      </c>
      <c r="Q23" s="1">
        <v>6.8752202987670898</v>
      </c>
      <c r="R23" s="1">
        <v>398.414306640625</v>
      </c>
      <c r="S23" s="1">
        <v>376.8272705078125</v>
      </c>
      <c r="T23" s="1">
        <v>1.041332483291626</v>
      </c>
      <c r="U23" s="1">
        <v>5.3818516731262207</v>
      </c>
      <c r="V23" s="1">
        <v>6.4181027412414551</v>
      </c>
      <c r="W23" s="1">
        <v>33.170265197753906</v>
      </c>
      <c r="X23" s="1">
        <v>499.86538696289062</v>
      </c>
      <c r="Y23" s="1">
        <v>1499.742919921875</v>
      </c>
      <c r="Z23" s="1">
        <v>287.0352783203125</v>
      </c>
      <c r="AA23" s="1">
        <v>73.19384765625</v>
      </c>
      <c r="AB23" s="1">
        <v>-0.52190279960632324</v>
      </c>
      <c r="AC23" s="1">
        <v>0.28889304399490356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0.83310897827148422</v>
      </c>
      <c r="AL23">
        <f t="shared" si="9"/>
        <v>3.6356922639043353E-3</v>
      </c>
      <c r="AM23">
        <f t="shared" si="10"/>
        <v>286.76408424377439</v>
      </c>
      <c r="AN23">
        <f t="shared" si="11"/>
        <v>282.59657135009763</v>
      </c>
      <c r="AO23">
        <f t="shared" si="12"/>
        <v>239.95886182400136</v>
      </c>
      <c r="AP23">
        <f t="shared" si="13"/>
        <v>0.45928731477281526</v>
      </c>
      <c r="AQ23">
        <f t="shared" si="14"/>
        <v>1.5645569374365891</v>
      </c>
      <c r="AR23">
        <f t="shared" si="15"/>
        <v>21.375525232454315</v>
      </c>
      <c r="AS23">
        <f t="shared" si="16"/>
        <v>15.993673559328094</v>
      </c>
      <c r="AT23">
        <f t="shared" si="17"/>
        <v>11.530327796936035</v>
      </c>
      <c r="AU23">
        <f t="shared" si="18"/>
        <v>1.3646409794543022</v>
      </c>
      <c r="AV23">
        <f t="shared" si="19"/>
        <v>0.22427939750609954</v>
      </c>
      <c r="AW23">
        <f t="shared" si="20"/>
        <v>0.39391843147133476</v>
      </c>
      <c r="AX23">
        <f t="shared" si="21"/>
        <v>0.97072254798296742</v>
      </c>
      <c r="AY23">
        <f t="shared" si="22"/>
        <v>0.14178418158458422</v>
      </c>
      <c r="AZ23">
        <f t="shared" si="23"/>
        <v>18.414826050929594</v>
      </c>
      <c r="BA23">
        <f t="shared" si="24"/>
        <v>0.66765286727438777</v>
      </c>
      <c r="BB23">
        <f t="shared" si="25"/>
        <v>30.152003422654339</v>
      </c>
      <c r="BC23">
        <f t="shared" si="26"/>
        <v>368.92961581443319</v>
      </c>
      <c r="BD23">
        <f t="shared" si="27"/>
        <v>1.3578611789763967E-2</v>
      </c>
    </row>
    <row r="24" spans="1:114" x14ac:dyDescent="0.25">
      <c r="A24" s="1">
        <v>8</v>
      </c>
      <c r="B24" s="1" t="s">
        <v>78</v>
      </c>
      <c r="C24" s="1">
        <v>759.50001053884625</v>
      </c>
      <c r="D24" s="1">
        <v>0</v>
      </c>
      <c r="E24">
        <f t="shared" si="0"/>
        <v>16.657998649584457</v>
      </c>
      <c r="F24">
        <f t="shared" si="1"/>
        <v>0.24342015565598357</v>
      </c>
      <c r="G24">
        <f t="shared" si="2"/>
        <v>251.2148037925412</v>
      </c>
      <c r="H24">
        <f t="shared" si="3"/>
        <v>3.6343581516118575</v>
      </c>
      <c r="I24">
        <f t="shared" si="4"/>
        <v>1.1706044420382273</v>
      </c>
      <c r="J24">
        <f t="shared" si="5"/>
        <v>13.612788200378418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9.4471101760864258</v>
      </c>
      <c r="P24" s="1">
        <v>13.612788200378418</v>
      </c>
      <c r="Q24" s="1">
        <v>6.8755884170532227</v>
      </c>
      <c r="R24" s="1">
        <v>398.43328857421875</v>
      </c>
      <c r="S24" s="1">
        <v>376.795166015625</v>
      </c>
      <c r="T24" s="1">
        <v>1.0417149066925049</v>
      </c>
      <c r="U24" s="1">
        <v>5.380528450012207</v>
      </c>
      <c r="V24" s="1">
        <v>6.4202098846435547</v>
      </c>
      <c r="W24" s="1">
        <v>33.160823822021484</v>
      </c>
      <c r="X24" s="1">
        <v>499.87905883789062</v>
      </c>
      <c r="Y24" s="1">
        <v>1499.9200439453125</v>
      </c>
      <c r="Z24" s="1">
        <v>289.44320678710937</v>
      </c>
      <c r="AA24" s="1">
        <v>73.193656921386719</v>
      </c>
      <c r="AB24" s="1">
        <v>-0.52190279960632324</v>
      </c>
      <c r="AC24" s="1">
        <v>0.28889304399490356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0.83313176472981754</v>
      </c>
      <c r="AL24">
        <f t="shared" si="9"/>
        <v>3.6343581516118575E-3</v>
      </c>
      <c r="AM24">
        <f t="shared" si="10"/>
        <v>286.7627882003784</v>
      </c>
      <c r="AN24">
        <f t="shared" si="11"/>
        <v>282.5971101760864</v>
      </c>
      <c r="AO24">
        <f t="shared" si="12"/>
        <v>239.98720166711792</v>
      </c>
      <c r="AP24">
        <f t="shared" si="13"/>
        <v>0.46055788770256478</v>
      </c>
      <c r="AQ24">
        <f t="shared" si="14"/>
        <v>1.5644249954641813</v>
      </c>
      <c r="AR24">
        <f t="shared" si="15"/>
        <v>21.373778292625058</v>
      </c>
      <c r="AS24">
        <f t="shared" si="16"/>
        <v>15.993249842612851</v>
      </c>
      <c r="AT24">
        <f t="shared" si="17"/>
        <v>11.529949188232422</v>
      </c>
      <c r="AU24">
        <f t="shared" si="18"/>
        <v>1.3646068026871387</v>
      </c>
      <c r="AV24">
        <f t="shared" si="19"/>
        <v>0.22420338708506249</v>
      </c>
      <c r="AW24">
        <f t="shared" si="20"/>
        <v>0.39382055342595412</v>
      </c>
      <c r="AX24">
        <f t="shared" si="21"/>
        <v>0.97078624926118462</v>
      </c>
      <c r="AY24">
        <f t="shared" si="22"/>
        <v>0.14173557800779754</v>
      </c>
      <c r="AZ24">
        <f t="shared" si="23"/>
        <v>18.387330162364737</v>
      </c>
      <c r="BA24">
        <f t="shared" si="24"/>
        <v>0.66671450817424704</v>
      </c>
      <c r="BB24">
        <f t="shared" si="25"/>
        <v>30.146224019978995</v>
      </c>
      <c r="BC24">
        <f t="shared" si="26"/>
        <v>368.87675125765549</v>
      </c>
      <c r="BD24">
        <f t="shared" si="27"/>
        <v>1.3613646219306393E-2</v>
      </c>
    </row>
    <row r="25" spans="1:114" x14ac:dyDescent="0.25">
      <c r="A25" s="1">
        <v>9</v>
      </c>
      <c r="B25" s="1" t="s">
        <v>79</v>
      </c>
      <c r="C25" s="1">
        <v>760.00001052767038</v>
      </c>
      <c r="D25" s="1">
        <v>0</v>
      </c>
      <c r="E25">
        <f t="shared" si="0"/>
        <v>16.535567473451703</v>
      </c>
      <c r="F25">
        <f t="shared" si="1"/>
        <v>0.24344793947895155</v>
      </c>
      <c r="G25">
        <f t="shared" si="2"/>
        <v>252.16992899133979</v>
      </c>
      <c r="H25">
        <f t="shared" si="3"/>
        <v>3.6353264156329357</v>
      </c>
      <c r="I25">
        <f t="shared" si="4"/>
        <v>1.1707771253703401</v>
      </c>
      <c r="J25">
        <f t="shared" si="5"/>
        <v>13.614476203918457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9.4473466873168945</v>
      </c>
      <c r="P25" s="1">
        <v>13.614476203918457</v>
      </c>
      <c r="Q25" s="1">
        <v>6.8770198822021484</v>
      </c>
      <c r="R25" s="1">
        <v>398.3800048828125</v>
      </c>
      <c r="S25" s="1">
        <v>376.88882446289062</v>
      </c>
      <c r="T25" s="1">
        <v>1.0407832860946655</v>
      </c>
      <c r="U25" s="1">
        <v>5.3805837631225586</v>
      </c>
      <c r="V25" s="1">
        <v>6.4142861366271973</v>
      </c>
      <c r="W25" s="1">
        <v>33.160221099853516</v>
      </c>
      <c r="X25" s="1">
        <v>499.89849853515625</v>
      </c>
      <c r="Y25" s="1">
        <v>1500.28515625</v>
      </c>
      <c r="Z25" s="1">
        <v>291.3822021484375</v>
      </c>
      <c r="AA25" s="1">
        <v>73.1927490234375</v>
      </c>
      <c r="AB25" s="1">
        <v>-0.52190279960632324</v>
      </c>
      <c r="AC25" s="1">
        <v>0.28889304399490356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0.8331641642252603</v>
      </c>
      <c r="AL25">
        <f t="shared" si="9"/>
        <v>3.6353264156329355E-3</v>
      </c>
      <c r="AM25">
        <f t="shared" si="10"/>
        <v>286.76447620391843</v>
      </c>
      <c r="AN25">
        <f t="shared" si="11"/>
        <v>282.59734668731687</v>
      </c>
      <c r="AO25">
        <f t="shared" si="12"/>
        <v>240.04561963456217</v>
      </c>
      <c r="AP25">
        <f t="shared" si="13"/>
        <v>0.46056729147243558</v>
      </c>
      <c r="AQ25">
        <f t="shared" si="14"/>
        <v>1.5645968423441523</v>
      </c>
      <c r="AR25">
        <f t="shared" si="15"/>
        <v>21.376391284922814</v>
      </c>
      <c r="AS25">
        <f t="shared" si="16"/>
        <v>15.995807521800256</v>
      </c>
      <c r="AT25">
        <f t="shared" si="17"/>
        <v>11.530911445617676</v>
      </c>
      <c r="AU25">
        <f t="shared" si="18"/>
        <v>1.3646936665260658</v>
      </c>
      <c r="AV25">
        <f t="shared" si="19"/>
        <v>0.22422695707281018</v>
      </c>
      <c r="AW25">
        <f t="shared" si="20"/>
        <v>0.39381971697381229</v>
      </c>
      <c r="AX25">
        <f t="shared" si="21"/>
        <v>0.97087394955225359</v>
      </c>
      <c r="AY25">
        <f t="shared" si="22"/>
        <v>0.14175064939693144</v>
      </c>
      <c r="AZ25">
        <f t="shared" si="23"/>
        <v>18.457010323921189</v>
      </c>
      <c r="BA25">
        <f t="shared" si="24"/>
        <v>0.66908306275918517</v>
      </c>
      <c r="BB25">
        <f t="shared" si="25"/>
        <v>30.14412792605906</v>
      </c>
      <c r="BC25">
        <f t="shared" si="26"/>
        <v>369.02860762246922</v>
      </c>
      <c r="BD25">
        <f t="shared" si="27"/>
        <v>1.350708999123568E-2</v>
      </c>
    </row>
    <row r="26" spans="1:114" x14ac:dyDescent="0.25">
      <c r="A26" s="1">
        <v>10</v>
      </c>
      <c r="B26" s="1" t="s">
        <v>79</v>
      </c>
      <c r="C26" s="1">
        <v>760.50001051649451</v>
      </c>
      <c r="D26" s="1">
        <v>0</v>
      </c>
      <c r="E26">
        <f t="shared" si="0"/>
        <v>16.554408544794718</v>
      </c>
      <c r="F26">
        <f t="shared" si="1"/>
        <v>0.24340498175083586</v>
      </c>
      <c r="G26">
        <f t="shared" si="2"/>
        <v>252.02311829260486</v>
      </c>
      <c r="H26">
        <f t="shared" si="3"/>
        <v>3.6359141157488071</v>
      </c>
      <c r="I26">
        <f t="shared" si="4"/>
        <v>1.1711502899255786</v>
      </c>
      <c r="J26">
        <f t="shared" si="5"/>
        <v>13.618267059326172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9.448237419128418</v>
      </c>
      <c r="P26" s="1">
        <v>13.618267059326172</v>
      </c>
      <c r="Q26" s="1">
        <v>6.87799072265625</v>
      </c>
      <c r="R26" s="1">
        <v>398.40914916992187</v>
      </c>
      <c r="S26" s="1">
        <v>376.89495849609375</v>
      </c>
      <c r="T26" s="1">
        <v>1.0402513742446899</v>
      </c>
      <c r="U26" s="1">
        <v>5.3807735443115234</v>
      </c>
      <c r="V26" s="1">
        <v>6.4106078147888184</v>
      </c>
      <c r="W26" s="1">
        <v>33.159320831298828</v>
      </c>
      <c r="X26" s="1">
        <v>499.89608764648437</v>
      </c>
      <c r="Y26" s="1">
        <v>1500.53076171875</v>
      </c>
      <c r="Z26" s="1">
        <v>292.33499145507812</v>
      </c>
      <c r="AA26" s="1">
        <v>73.192550659179688</v>
      </c>
      <c r="AB26" s="1">
        <v>-0.52190279960632324</v>
      </c>
      <c r="AC26" s="1">
        <v>0.28889304399490356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0.83316014607747391</v>
      </c>
      <c r="AL26">
        <f t="shared" si="9"/>
        <v>3.6359141157488069E-3</v>
      </c>
      <c r="AM26">
        <f t="shared" si="10"/>
        <v>286.76826705932615</v>
      </c>
      <c r="AN26">
        <f t="shared" si="11"/>
        <v>282.5982374191284</v>
      </c>
      <c r="AO26">
        <f t="shared" si="12"/>
        <v>240.08491650868382</v>
      </c>
      <c r="AP26">
        <f t="shared" si="13"/>
        <v>0.4603668526251416</v>
      </c>
      <c r="AQ26">
        <f t="shared" si="14"/>
        <v>1.5649828301531736</v>
      </c>
      <c r="AR26">
        <f t="shared" si="15"/>
        <v>21.381722812755893</v>
      </c>
      <c r="AS26">
        <f t="shared" si="16"/>
        <v>16.000949268444369</v>
      </c>
      <c r="AT26">
        <f t="shared" si="17"/>
        <v>11.533252239227295</v>
      </c>
      <c r="AU26">
        <f t="shared" si="18"/>
        <v>1.3649049923902263</v>
      </c>
      <c r="AV26">
        <f t="shared" si="19"/>
        <v>0.22419051435183357</v>
      </c>
      <c r="AW26">
        <f t="shared" si="20"/>
        <v>0.39383254022759501</v>
      </c>
      <c r="AX26">
        <f t="shared" si="21"/>
        <v>0.97107245216263127</v>
      </c>
      <c r="AY26">
        <f t="shared" si="22"/>
        <v>0.14172734679394161</v>
      </c>
      <c r="AZ26">
        <f t="shared" si="23"/>
        <v>18.446214852915919</v>
      </c>
      <c r="BA26">
        <f t="shared" si="24"/>
        <v>0.66868264648123943</v>
      </c>
      <c r="BB26">
        <f t="shared" si="25"/>
        <v>30.137928586536411</v>
      </c>
      <c r="BC26">
        <f t="shared" si="26"/>
        <v>369.02578551270966</v>
      </c>
      <c r="BD26">
        <f t="shared" si="27"/>
        <v>1.3519802737421127E-2</v>
      </c>
    </row>
    <row r="27" spans="1:114" x14ac:dyDescent="0.25">
      <c r="A27" s="1">
        <v>11</v>
      </c>
      <c r="B27" s="1" t="s">
        <v>80</v>
      </c>
      <c r="C27" s="1">
        <v>761.00001050531864</v>
      </c>
      <c r="D27" s="1">
        <v>0</v>
      </c>
      <c r="E27">
        <f t="shared" si="0"/>
        <v>16.592619317334236</v>
      </c>
      <c r="F27">
        <f t="shared" si="1"/>
        <v>0.2433623311518617</v>
      </c>
      <c r="G27">
        <f t="shared" si="2"/>
        <v>251.73040058443135</v>
      </c>
      <c r="H27">
        <f t="shared" si="3"/>
        <v>3.6353781736106323</v>
      </c>
      <c r="I27">
        <f t="shared" si="4"/>
        <v>1.171168443382123</v>
      </c>
      <c r="J27">
        <f t="shared" si="5"/>
        <v>13.617588043212891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9.4493684768676758</v>
      </c>
      <c r="P27" s="1">
        <v>13.617588043212891</v>
      </c>
      <c r="Q27" s="1">
        <v>6.8792362213134766</v>
      </c>
      <c r="R27" s="1">
        <v>398.4456787109375</v>
      </c>
      <c r="S27" s="1">
        <v>376.88723754882812</v>
      </c>
      <c r="T27" s="1">
        <v>1.0399599075317383</v>
      </c>
      <c r="U27" s="1">
        <v>5.3795785903930664</v>
      </c>
      <c r="V27" s="1">
        <v>6.4083266258239746</v>
      </c>
      <c r="W27" s="1">
        <v>33.149448394775391</v>
      </c>
      <c r="X27" s="1">
        <v>499.92706298828125</v>
      </c>
      <c r="Y27" s="1">
        <v>1500.639404296875</v>
      </c>
      <c r="Z27" s="1">
        <v>292.49600219726562</v>
      </c>
      <c r="AA27" s="1">
        <v>73.192581176757813</v>
      </c>
      <c r="AB27" s="1">
        <v>-0.52190279960632324</v>
      </c>
      <c r="AC27" s="1">
        <v>0.28889304399490356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0.83321177164713522</v>
      </c>
      <c r="AL27">
        <f t="shared" si="9"/>
        <v>3.6353781736106323E-3</v>
      </c>
      <c r="AM27">
        <f t="shared" si="10"/>
        <v>286.76758804321287</v>
      </c>
      <c r="AN27">
        <f t="shared" si="11"/>
        <v>282.59936847686765</v>
      </c>
      <c r="AO27">
        <f t="shared" si="12"/>
        <v>240.10229932079528</v>
      </c>
      <c r="AP27">
        <f t="shared" si="13"/>
        <v>0.46107582755579885</v>
      </c>
      <c r="AQ27">
        <f t="shared" si="14"/>
        <v>1.5649136860562158</v>
      </c>
      <c r="AR27">
        <f t="shared" si="15"/>
        <v>21.380769210434014</v>
      </c>
      <c r="AS27">
        <f t="shared" si="16"/>
        <v>16.001190620040948</v>
      </c>
      <c r="AT27">
        <f t="shared" si="17"/>
        <v>11.533478260040283</v>
      </c>
      <c r="AU27">
        <f t="shared" si="18"/>
        <v>1.3649253989792227</v>
      </c>
      <c r="AV27">
        <f t="shared" si="19"/>
        <v>0.22415433117593694</v>
      </c>
      <c r="AW27">
        <f t="shared" si="20"/>
        <v>0.39374524267409289</v>
      </c>
      <c r="AX27">
        <f t="shared" si="21"/>
        <v>0.97118015630512988</v>
      </c>
      <c r="AY27">
        <f t="shared" si="22"/>
        <v>0.14170421023813126</v>
      </c>
      <c r="AZ27">
        <f t="shared" si="23"/>
        <v>18.424797779433753</v>
      </c>
      <c r="BA27">
        <f t="shared" si="24"/>
        <v>0.66791967332621094</v>
      </c>
      <c r="BB27">
        <f t="shared" si="25"/>
        <v>30.13286850578951</v>
      </c>
      <c r="BC27">
        <f t="shared" si="26"/>
        <v>368.99990099420387</v>
      </c>
      <c r="BD27">
        <f t="shared" si="27"/>
        <v>1.3549684287414186E-2</v>
      </c>
    </row>
    <row r="28" spans="1:114" x14ac:dyDescent="0.25">
      <c r="A28" s="1">
        <v>12</v>
      </c>
      <c r="B28" s="1" t="s">
        <v>80</v>
      </c>
      <c r="C28" s="1">
        <v>761.50001049414277</v>
      </c>
      <c r="D28" s="1">
        <v>0</v>
      </c>
      <c r="E28">
        <f t="shared" si="0"/>
        <v>16.442087659985798</v>
      </c>
      <c r="F28">
        <f t="shared" si="1"/>
        <v>0.24330416792920825</v>
      </c>
      <c r="G28">
        <f t="shared" si="2"/>
        <v>252.84636882545468</v>
      </c>
      <c r="H28">
        <f t="shared" si="3"/>
        <v>3.6365667462032123</v>
      </c>
      <c r="I28">
        <f t="shared" si="4"/>
        <v>1.1717915137289918</v>
      </c>
      <c r="J28">
        <f t="shared" si="5"/>
        <v>13.624225616455078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9.4500064849853516</v>
      </c>
      <c r="P28" s="1">
        <v>13.624225616455078</v>
      </c>
      <c r="Q28" s="1">
        <v>6.8794941902160645</v>
      </c>
      <c r="R28" s="1">
        <v>398.36477661132812</v>
      </c>
      <c r="S28" s="1">
        <v>376.98678588867187</v>
      </c>
      <c r="T28" s="1">
        <v>1.039475679397583</v>
      </c>
      <c r="U28" s="1">
        <v>5.3803558349609375</v>
      </c>
      <c r="V28" s="1">
        <v>6.405003547668457</v>
      </c>
      <c r="W28" s="1">
        <v>33.152481079101563</v>
      </c>
      <c r="X28" s="1">
        <v>499.94479370117187</v>
      </c>
      <c r="Y28" s="1">
        <v>1500.65576171875</v>
      </c>
      <c r="Z28" s="1">
        <v>292.60140991210937</v>
      </c>
      <c r="AA28" s="1">
        <v>73.191848754882812</v>
      </c>
      <c r="AB28" s="1">
        <v>-0.52190279960632324</v>
      </c>
      <c r="AC28" s="1">
        <v>0.28889304399490356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0.83324132283528629</v>
      </c>
      <c r="AL28">
        <f t="shared" si="9"/>
        <v>3.6365667462032124E-3</v>
      </c>
      <c r="AM28">
        <f t="shared" si="10"/>
        <v>286.77422561645506</v>
      </c>
      <c r="AN28">
        <f t="shared" si="11"/>
        <v>282.60000648498533</v>
      </c>
      <c r="AO28">
        <f t="shared" si="12"/>
        <v>240.10491650823678</v>
      </c>
      <c r="AP28">
        <f t="shared" si="13"/>
        <v>0.45973640906846774</v>
      </c>
      <c r="AQ28">
        <f t="shared" si="14"/>
        <v>1.565589704248904</v>
      </c>
      <c r="AR28">
        <f t="shared" si="15"/>
        <v>21.390219414897064</v>
      </c>
      <c r="AS28">
        <f t="shared" si="16"/>
        <v>16.009863579936127</v>
      </c>
      <c r="AT28">
        <f t="shared" si="17"/>
        <v>11.537116050720215</v>
      </c>
      <c r="AU28">
        <f t="shared" si="18"/>
        <v>1.3652538786862445</v>
      </c>
      <c r="AV28">
        <f t="shared" si="19"/>
        <v>0.22410498605587395</v>
      </c>
      <c r="AW28">
        <f t="shared" si="20"/>
        <v>0.39379819051991216</v>
      </c>
      <c r="AX28">
        <f t="shared" si="21"/>
        <v>0.97145568816633232</v>
      </c>
      <c r="AY28">
        <f t="shared" si="22"/>
        <v>0.14167265769756901</v>
      </c>
      <c r="AZ28">
        <f t="shared" si="23"/>
        <v>18.506293185293995</v>
      </c>
      <c r="BA28">
        <f t="shared" si="24"/>
        <v>0.67070353203340882</v>
      </c>
      <c r="BB28">
        <f t="shared" si="25"/>
        <v>30.124202922714282</v>
      </c>
      <c r="BC28">
        <f t="shared" si="26"/>
        <v>369.17100487455178</v>
      </c>
      <c r="BD28">
        <f t="shared" si="27"/>
        <v>1.341667624494991E-2</v>
      </c>
    </row>
    <row r="29" spans="1:114" x14ac:dyDescent="0.25">
      <c r="A29" s="1">
        <v>13</v>
      </c>
      <c r="B29" s="1" t="s">
        <v>81</v>
      </c>
      <c r="C29" s="1">
        <v>762.0000104829669</v>
      </c>
      <c r="D29" s="1">
        <v>0</v>
      </c>
      <c r="E29">
        <f t="shared" si="0"/>
        <v>16.430640216326264</v>
      </c>
      <c r="F29">
        <f t="shared" si="1"/>
        <v>0.24313535302696146</v>
      </c>
      <c r="G29">
        <f t="shared" si="2"/>
        <v>252.85899845708789</v>
      </c>
      <c r="H29">
        <f t="shared" si="3"/>
        <v>3.6380928364050771</v>
      </c>
      <c r="I29">
        <f t="shared" si="4"/>
        <v>1.1730266463016763</v>
      </c>
      <c r="J29">
        <f t="shared" si="5"/>
        <v>13.636579513549805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9.4499301910400391</v>
      </c>
      <c r="P29" s="1">
        <v>13.636579513549805</v>
      </c>
      <c r="Q29" s="1">
        <v>6.8796534538269043</v>
      </c>
      <c r="R29" s="1">
        <v>398.36758422851563</v>
      </c>
      <c r="S29" s="1">
        <v>377.00262451171875</v>
      </c>
      <c r="T29" s="1">
        <v>1.037972092628479</v>
      </c>
      <c r="U29" s="1">
        <v>5.3806619644165039</v>
      </c>
      <c r="V29" s="1">
        <v>6.3957934379577637</v>
      </c>
      <c r="W29" s="1">
        <v>33.154647827148438</v>
      </c>
      <c r="X29" s="1">
        <v>499.94601440429687</v>
      </c>
      <c r="Y29" s="1">
        <v>1500.7042236328125</v>
      </c>
      <c r="Z29" s="1">
        <v>293.01922607421875</v>
      </c>
      <c r="AA29" s="1">
        <v>73.192100524902344</v>
      </c>
      <c r="AB29" s="1">
        <v>-0.52190279960632324</v>
      </c>
      <c r="AC29" s="1">
        <v>0.28889304399490356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0.83324335734049471</v>
      </c>
      <c r="AL29">
        <f t="shared" si="9"/>
        <v>3.638092836405077E-3</v>
      </c>
      <c r="AM29">
        <f t="shared" si="10"/>
        <v>286.78657951354978</v>
      </c>
      <c r="AN29">
        <f t="shared" si="11"/>
        <v>282.59993019104002</v>
      </c>
      <c r="AO29">
        <f t="shared" si="12"/>
        <v>240.11267041431347</v>
      </c>
      <c r="AP29">
        <f t="shared" si="13"/>
        <v>0.45749411279353341</v>
      </c>
      <c r="AQ29">
        <f t="shared" si="14"/>
        <v>1.5668485976917677</v>
      </c>
      <c r="AR29">
        <f t="shared" si="15"/>
        <v>21.407345689698776</v>
      </c>
      <c r="AS29">
        <f t="shared" si="16"/>
        <v>16.026683725282272</v>
      </c>
      <c r="AT29">
        <f t="shared" si="17"/>
        <v>11.543254852294922</v>
      </c>
      <c r="AU29">
        <f t="shared" si="18"/>
        <v>1.3658083486761565</v>
      </c>
      <c r="AV29">
        <f t="shared" si="19"/>
        <v>0.22396175456865194</v>
      </c>
      <c r="AW29">
        <f t="shared" si="20"/>
        <v>0.3938219513900913</v>
      </c>
      <c r="AX29">
        <f t="shared" si="21"/>
        <v>0.97198639728606517</v>
      </c>
      <c r="AY29">
        <f t="shared" si="22"/>
        <v>0.14158107269894166</v>
      </c>
      <c r="AZ29">
        <f t="shared" si="23"/>
        <v>18.507281233697306</v>
      </c>
      <c r="BA29">
        <f t="shared" si="24"/>
        <v>0.67070885457251772</v>
      </c>
      <c r="BB29">
        <f t="shared" si="25"/>
        <v>30.102306818389778</v>
      </c>
      <c r="BC29">
        <f t="shared" si="26"/>
        <v>369.19228506406301</v>
      </c>
      <c r="BD29">
        <f t="shared" si="27"/>
        <v>1.3396817675336941E-2</v>
      </c>
    </row>
    <row r="30" spans="1:114" x14ac:dyDescent="0.25">
      <c r="A30" s="1">
        <v>14</v>
      </c>
      <c r="B30" s="1" t="s">
        <v>81</v>
      </c>
      <c r="C30" s="1">
        <v>762.50001047179103</v>
      </c>
      <c r="D30" s="1">
        <v>0</v>
      </c>
      <c r="E30">
        <f t="shared" si="0"/>
        <v>16.574120113609307</v>
      </c>
      <c r="F30">
        <f t="shared" si="1"/>
        <v>0.24301620973325849</v>
      </c>
      <c r="G30">
        <f t="shared" si="2"/>
        <v>251.72705832893624</v>
      </c>
      <c r="H30">
        <f t="shared" si="3"/>
        <v>3.6374657349508435</v>
      </c>
      <c r="I30">
        <f t="shared" si="4"/>
        <v>1.173346673306586</v>
      </c>
      <c r="J30">
        <f t="shared" si="5"/>
        <v>13.638744354248047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9.4514236450195313</v>
      </c>
      <c r="P30" s="1">
        <v>13.638744354248047</v>
      </c>
      <c r="Q30" s="1">
        <v>6.881197452545166</v>
      </c>
      <c r="R30" s="1">
        <v>398.46060180664062</v>
      </c>
      <c r="S30" s="1">
        <v>376.92431640625</v>
      </c>
      <c r="T30" s="1">
        <v>1.0374358892440796</v>
      </c>
      <c r="U30" s="1">
        <v>5.3793339729309082</v>
      </c>
      <c r="V30" s="1">
        <v>6.3918123245239258</v>
      </c>
      <c r="W30" s="1">
        <v>33.142959594726562</v>
      </c>
      <c r="X30" s="1">
        <v>499.95166015625</v>
      </c>
      <c r="Y30" s="1">
        <v>1500.6524658203125</v>
      </c>
      <c r="Z30" s="1">
        <v>293.09780883789062</v>
      </c>
      <c r="AA30" s="1">
        <v>73.191703796386719</v>
      </c>
      <c r="AB30" s="1">
        <v>-0.52190279960632324</v>
      </c>
      <c r="AC30" s="1">
        <v>0.28889304399490356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0.83325276692708317</v>
      </c>
      <c r="AL30">
        <f t="shared" si="9"/>
        <v>3.6374657349508436E-3</v>
      </c>
      <c r="AM30">
        <f t="shared" si="10"/>
        <v>286.78874435424802</v>
      </c>
      <c r="AN30">
        <f t="shared" si="11"/>
        <v>282.60142364501951</v>
      </c>
      <c r="AO30">
        <f t="shared" si="12"/>
        <v>240.10438916449857</v>
      </c>
      <c r="AP30">
        <f t="shared" si="13"/>
        <v>0.45763589134177157</v>
      </c>
      <c r="AQ30">
        <f t="shared" si="14"/>
        <v>1.5670692920751852</v>
      </c>
      <c r="AR30">
        <f t="shared" si="15"/>
        <v>21.410477018469777</v>
      </c>
      <c r="AS30">
        <f t="shared" si="16"/>
        <v>16.031143045538869</v>
      </c>
      <c r="AT30">
        <f t="shared" si="17"/>
        <v>11.545083999633789</v>
      </c>
      <c r="AU30">
        <f t="shared" si="18"/>
        <v>1.3659735995922135</v>
      </c>
      <c r="AV30">
        <f t="shared" si="19"/>
        <v>0.22386065765821989</v>
      </c>
      <c r="AW30">
        <f t="shared" si="20"/>
        <v>0.39372261876859921</v>
      </c>
      <c r="AX30">
        <f t="shared" si="21"/>
        <v>0.97225098082361439</v>
      </c>
      <c r="AY30">
        <f t="shared" si="22"/>
        <v>0.14151643017679047</v>
      </c>
      <c r="AZ30">
        <f t="shared" si="23"/>
        <v>18.424332290747266</v>
      </c>
      <c r="BA30">
        <f t="shared" si="24"/>
        <v>0.66784510144902454</v>
      </c>
      <c r="BB30">
        <f t="shared" si="25"/>
        <v>30.090318327957721</v>
      </c>
      <c r="BC30">
        <f t="shared" si="26"/>
        <v>369.04577348709586</v>
      </c>
      <c r="BD30">
        <f t="shared" si="27"/>
        <v>1.3513785715845605E-2</v>
      </c>
    </row>
    <row r="31" spans="1:114" x14ac:dyDescent="0.25">
      <c r="A31" s="1">
        <v>15</v>
      </c>
      <c r="B31" s="1" t="s">
        <v>82</v>
      </c>
      <c r="C31" s="1">
        <v>763.00001046061516</v>
      </c>
      <c r="D31" s="1">
        <v>0</v>
      </c>
      <c r="E31">
        <f t="shared" si="0"/>
        <v>16.581844937246032</v>
      </c>
      <c r="F31">
        <f t="shared" si="1"/>
        <v>0.24297683507479648</v>
      </c>
      <c r="G31">
        <f t="shared" si="2"/>
        <v>251.67345126659589</v>
      </c>
      <c r="H31">
        <f t="shared" si="3"/>
        <v>3.6381928054466908</v>
      </c>
      <c r="I31">
        <f t="shared" si="4"/>
        <v>1.1737522119046209</v>
      </c>
      <c r="J31">
        <f t="shared" si="5"/>
        <v>13.642733573913574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9.4529104232788086</v>
      </c>
      <c r="P31" s="1">
        <v>13.642733573913574</v>
      </c>
      <c r="Q31" s="1">
        <v>6.8818373680114746</v>
      </c>
      <c r="R31" s="1">
        <v>398.49111938476562</v>
      </c>
      <c r="S31" s="1">
        <v>376.94540405273437</v>
      </c>
      <c r="T31" s="1">
        <v>1.0366413593292236</v>
      </c>
      <c r="U31" s="1">
        <v>5.3793544769287109</v>
      </c>
      <c r="V31" s="1">
        <v>6.3862748146057129</v>
      </c>
      <c r="W31" s="1">
        <v>33.139751434326172</v>
      </c>
      <c r="X31" s="1">
        <v>499.95773315429687</v>
      </c>
      <c r="Y31" s="1">
        <v>1500.618408203125</v>
      </c>
      <c r="Z31" s="1">
        <v>292.48562622070312</v>
      </c>
      <c r="AA31" s="1">
        <v>73.191650390625</v>
      </c>
      <c r="AB31" s="1">
        <v>-0.52190279960632324</v>
      </c>
      <c r="AC31" s="1">
        <v>0.28889304399490356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0.83326288859049458</v>
      </c>
      <c r="AL31">
        <f t="shared" si="9"/>
        <v>3.6381928054466908E-3</v>
      </c>
      <c r="AM31">
        <f t="shared" si="10"/>
        <v>286.79273357391355</v>
      </c>
      <c r="AN31">
        <f t="shared" si="11"/>
        <v>282.60291042327879</v>
      </c>
      <c r="AO31">
        <f t="shared" si="12"/>
        <v>240.09893994587037</v>
      </c>
      <c r="AP31">
        <f t="shared" si="13"/>
        <v>0.45686867665192538</v>
      </c>
      <c r="AQ31">
        <f t="shared" si="14"/>
        <v>1.5674760441072306</v>
      </c>
      <c r="AR31">
        <f t="shared" si="15"/>
        <v>21.416049996708452</v>
      </c>
      <c r="AS31">
        <f t="shared" si="16"/>
        <v>16.036695519779741</v>
      </c>
      <c r="AT31">
        <f t="shared" si="17"/>
        <v>11.547821998596191</v>
      </c>
      <c r="AU31">
        <f t="shared" si="18"/>
        <v>1.3662209919081265</v>
      </c>
      <c r="AV31">
        <f t="shared" si="19"/>
        <v>0.22382724527830161</v>
      </c>
      <c r="AW31">
        <f t="shared" si="20"/>
        <v>0.39372383220260965</v>
      </c>
      <c r="AX31">
        <f t="shared" si="21"/>
        <v>0.97249715970551687</v>
      </c>
      <c r="AY31">
        <f t="shared" si="22"/>
        <v>0.14149506606560081</v>
      </c>
      <c r="AZ31">
        <f t="shared" si="23"/>
        <v>18.420395257706684</v>
      </c>
      <c r="BA31">
        <f t="shared" si="24"/>
        <v>0.6676655254599867</v>
      </c>
      <c r="BB31">
        <f t="shared" si="25"/>
        <v>30.08321209907675</v>
      </c>
      <c r="BC31">
        <f t="shared" si="26"/>
        <v>369.0631891223876</v>
      </c>
      <c r="BD31">
        <f t="shared" si="27"/>
        <v>1.3516253393555113E-2</v>
      </c>
      <c r="BE31">
        <f>AVERAGE(E17:E31)</f>
        <v>16.559021559405263</v>
      </c>
      <c r="BF31">
        <f>AVERAGE(O17:O31)</f>
        <v>9.4467896143595382</v>
      </c>
      <c r="BG31">
        <f>AVERAGE(P17:P31)</f>
        <v>13.624453481038412</v>
      </c>
      <c r="BH31" t="e">
        <f>AVERAGE(B17:B31)</f>
        <v>#DIV/0!</v>
      </c>
      <c r="BI31">
        <f t="shared" ref="BI31:DJ31" si="28">AVERAGE(C17:C31)</f>
        <v>759.53334387143457</v>
      </c>
      <c r="BJ31">
        <f t="shared" si="28"/>
        <v>0</v>
      </c>
      <c r="BK31">
        <f t="shared" si="28"/>
        <v>16.559021559405263</v>
      </c>
      <c r="BL31">
        <f t="shared" si="28"/>
        <v>0.24322563327913083</v>
      </c>
      <c r="BM31">
        <f t="shared" si="28"/>
        <v>251.88419341966025</v>
      </c>
      <c r="BN31">
        <f t="shared" si="28"/>
        <v>3.6353644779836571</v>
      </c>
      <c r="BO31">
        <f t="shared" si="28"/>
        <v>1.1717789879152509</v>
      </c>
      <c r="BP31">
        <f t="shared" si="28"/>
        <v>13.624453481038412</v>
      </c>
      <c r="BQ31">
        <f t="shared" si="28"/>
        <v>6</v>
      </c>
      <c r="BR31">
        <f t="shared" si="28"/>
        <v>1.4200000166893005</v>
      </c>
      <c r="BS31">
        <f t="shared" si="28"/>
        <v>1</v>
      </c>
      <c r="BT31">
        <f t="shared" si="28"/>
        <v>2.8400000333786011</v>
      </c>
      <c r="BU31">
        <f t="shared" si="28"/>
        <v>9.4467896143595382</v>
      </c>
      <c r="BV31">
        <f t="shared" si="28"/>
        <v>13.624453481038412</v>
      </c>
      <c r="BW31">
        <f t="shared" si="28"/>
        <v>6.8756252288818356</v>
      </c>
      <c r="BX31">
        <f t="shared" si="28"/>
        <v>398.38986816406248</v>
      </c>
      <c r="BY31">
        <f t="shared" si="28"/>
        <v>376.87106323242187</v>
      </c>
      <c r="BZ31">
        <f t="shared" si="28"/>
        <v>1.0409788767496744</v>
      </c>
      <c r="CA31">
        <f t="shared" si="28"/>
        <v>5.3807296117146812</v>
      </c>
      <c r="CB31">
        <f t="shared" si="28"/>
        <v>6.4157987912495935</v>
      </c>
      <c r="CC31">
        <f t="shared" si="28"/>
        <v>33.162690989176433</v>
      </c>
      <c r="CD31">
        <f t="shared" si="28"/>
        <v>499.90938313802081</v>
      </c>
      <c r="CE31">
        <f t="shared" si="28"/>
        <v>1499.7931722005208</v>
      </c>
      <c r="CF31">
        <f t="shared" si="28"/>
        <v>289.20445760091144</v>
      </c>
      <c r="CG31">
        <f t="shared" si="28"/>
        <v>73.193461608886722</v>
      </c>
      <c r="CH31">
        <f t="shared" si="28"/>
        <v>-0.52190279960632324</v>
      </c>
      <c r="CI31">
        <f t="shared" si="28"/>
        <v>0.28889304399490356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0.83318230523003467</v>
      </c>
      <c r="CR31">
        <f t="shared" si="28"/>
        <v>3.6353644779836569E-3</v>
      </c>
      <c r="CS31">
        <f t="shared" si="28"/>
        <v>286.77445348103845</v>
      </c>
      <c r="CT31">
        <f t="shared" si="28"/>
        <v>282.59678961435958</v>
      </c>
      <c r="CU31">
        <f t="shared" si="28"/>
        <v>239.96690218840499</v>
      </c>
      <c r="CV31">
        <f t="shared" si="28"/>
        <v>0.45830997053590145</v>
      </c>
      <c r="CW31">
        <f t="shared" si="28"/>
        <v>1.5656132150334019</v>
      </c>
      <c r="CX31">
        <f t="shared" si="28"/>
        <v>21.390069334811248</v>
      </c>
      <c r="CY31">
        <f t="shared" si="28"/>
        <v>16.009339723096563</v>
      </c>
      <c r="CZ31">
        <f t="shared" si="28"/>
        <v>11.535621547698975</v>
      </c>
      <c r="DA31">
        <f t="shared" si="28"/>
        <v>1.3651190055080613</v>
      </c>
      <c r="DB31">
        <f t="shared" si="28"/>
        <v>0.22403834276817877</v>
      </c>
      <c r="DC31">
        <f t="shared" si="28"/>
        <v>0.39383422711815097</v>
      </c>
      <c r="DD31">
        <f t="shared" si="28"/>
        <v>0.97128477838991067</v>
      </c>
      <c r="DE31">
        <f t="shared" si="28"/>
        <v>0.14163004556868988</v>
      </c>
      <c r="DF31">
        <f t="shared" si="28"/>
        <v>18.436275807330222</v>
      </c>
      <c r="DG31">
        <f t="shared" si="28"/>
        <v>0.66835626824043903</v>
      </c>
      <c r="DH31">
        <f t="shared" si="28"/>
        <v>30.124220863728553</v>
      </c>
      <c r="DI31">
        <f t="shared" si="28"/>
        <v>368.99969744282259</v>
      </c>
      <c r="DJ31">
        <f t="shared" si="28"/>
        <v>1.3518400941321866E-2</v>
      </c>
    </row>
    <row r="32" spans="1:114" x14ac:dyDescent="0.25">
      <c r="A32" s="1" t="s">
        <v>9</v>
      </c>
      <c r="B32" s="1" t="s">
        <v>83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>
        <v>16</v>
      </c>
      <c r="B35" s="1" t="s">
        <v>86</v>
      </c>
      <c r="C35" s="1">
        <v>1102.5000114999712</v>
      </c>
      <c r="D35" s="1">
        <v>0</v>
      </c>
      <c r="E35">
        <f t="shared" ref="E35:E49" si="29">(R35-S35*(1000-T35)/(1000-U35))*AK35</f>
        <v>16.706839750766736</v>
      </c>
      <c r="F35">
        <f t="shared" ref="F35:F49" si="30">IF(AV35&lt;&gt;0,1/(1/AV35-1/N35),0)</f>
        <v>0.22827310569779871</v>
      </c>
      <c r="G35">
        <f t="shared" ref="G35:G49" si="31">((AY35-AL35/2)*S35-E35)/(AY35+AL35/2)</f>
        <v>242.79856839690041</v>
      </c>
      <c r="H35">
        <f t="shared" ref="H35:H49" si="32">AL35*1000</f>
        <v>4.151287328125508</v>
      </c>
      <c r="I35">
        <f t="shared" ref="I35:I49" si="33">(AQ35-AW35)</f>
        <v>1.4129523596356917</v>
      </c>
      <c r="J35">
        <f t="shared" ref="J35:J49" si="34">(P35+AP35*D35)</f>
        <v>17.267934799194336</v>
      </c>
      <c r="K35" s="1">
        <v>6</v>
      </c>
      <c r="L35">
        <f t="shared" ref="L35:L49" si="35">(K35*AE35+AF35)</f>
        <v>1.4200000166893005</v>
      </c>
      <c r="M35" s="1">
        <v>1</v>
      </c>
      <c r="N35">
        <f t="shared" ref="N35:N49" si="36">L35*(M35+1)*(M35+1)/(M35*M35+1)</f>
        <v>2.8400000333786011</v>
      </c>
      <c r="O35" s="1">
        <v>13.908341407775879</v>
      </c>
      <c r="P35" s="1">
        <v>17.267934799194336</v>
      </c>
      <c r="Q35" s="1">
        <v>11.949483871459961</v>
      </c>
      <c r="R35" s="1">
        <v>399.54013061523438</v>
      </c>
      <c r="S35" s="1">
        <v>377.605712890625</v>
      </c>
      <c r="T35" s="1">
        <v>2.773970365524292</v>
      </c>
      <c r="U35" s="1">
        <v>7.7182273864746094</v>
      </c>
      <c r="V35" s="1">
        <v>12.730300903320313</v>
      </c>
      <c r="W35" s="1">
        <v>35.420478820800781</v>
      </c>
      <c r="X35" s="1">
        <v>499.88259887695312</v>
      </c>
      <c r="Y35" s="1">
        <v>1500.021484375</v>
      </c>
      <c r="Z35" s="1">
        <v>292.45315551757813</v>
      </c>
      <c r="AA35" s="1">
        <v>73.187065124511719</v>
      </c>
      <c r="AB35" s="1">
        <v>-0.29344820976257324</v>
      </c>
      <c r="AC35" s="1">
        <v>0.29938918352127075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ref="AK35:AK49" si="37">X35*0.000001/(K35*0.0001)</f>
        <v>0.8331376647949218</v>
      </c>
      <c r="AL35">
        <f t="shared" ref="AL35:AL49" si="38">(U35-T35)/(1000-U35)*AK35</f>
        <v>4.1512873281255077E-3</v>
      </c>
      <c r="AM35">
        <f t="shared" ref="AM35:AM49" si="39">(P35+273.15)</f>
        <v>290.41793479919431</v>
      </c>
      <c r="AN35">
        <f t="shared" ref="AN35:AN49" si="40">(O35+273.15)</f>
        <v>287.05834140777586</v>
      </c>
      <c r="AO35">
        <f t="shared" ref="AO35:AO49" si="41">(Y35*AG35+Z35*AH35)*AI35</f>
        <v>240.00343213550514</v>
      </c>
      <c r="AP35">
        <f t="shared" ref="AP35:AP49" si="42">((AO35+0.00000010773*(AN35^4-AM35^4))-AL35*44100)/(L35*51.4+0.00000043092*AM35^3)</f>
        <v>0.26430680739863177</v>
      </c>
      <c r="AQ35">
        <f t="shared" ref="AQ35:AQ49" si="43">0.61365*EXP(17.502*J35/(240.97+J35))</f>
        <v>1.9778267700153986</v>
      </c>
      <c r="AR35">
        <f t="shared" ref="AR35:AR49" si="44">AQ35*1000/AA35</f>
        <v>27.024266742361654</v>
      </c>
      <c r="AS35">
        <f t="shared" ref="AS35:AS49" si="45">(AR35-U35)</f>
        <v>19.306039355887044</v>
      </c>
      <c r="AT35">
        <f t="shared" ref="AT35:AT49" si="46">IF(D35,P35,(O35+P35)/2)</f>
        <v>15.588138103485107</v>
      </c>
      <c r="AU35">
        <f t="shared" ref="AU35:AU49" si="47">0.61365*EXP(17.502*AT35/(240.97+AT35))</f>
        <v>1.7772516673935401</v>
      </c>
      <c r="AV35">
        <f t="shared" ref="AV35:AV49" si="48">IF(AS35&lt;&gt;0,(1000-(AR35+U35)/2)/AS35*AL35,0)</f>
        <v>0.21129006395966848</v>
      </c>
      <c r="AW35">
        <f t="shared" ref="AW35:AW49" si="49">U35*AA35/1000</f>
        <v>0.56487441037970709</v>
      </c>
      <c r="AX35">
        <f t="shared" ref="AX35:AX49" si="50">(AU35-AW35)</f>
        <v>1.2123772570138329</v>
      </c>
      <c r="AY35">
        <f t="shared" ref="AY35:AY49" si="51">1/(1.6/F35+1.37/N35)</f>
        <v>0.13348385973130869</v>
      </c>
      <c r="AZ35">
        <f t="shared" ref="AZ35:AZ49" si="52">G35*AA35*0.001</f>
        <v>17.76971463740216</v>
      </c>
      <c r="BA35">
        <f t="shared" ref="BA35:BA49" si="53">G35/S35</f>
        <v>0.64299495507693227</v>
      </c>
      <c r="BB35">
        <f t="shared" ref="BB35:BB49" si="54">(1-AL35*AA35/AQ35/F35)*100</f>
        <v>32.706343447147233</v>
      </c>
      <c r="BC35">
        <f t="shared" ref="BC35:BC49" si="55">(S35-E35/(N35/1.35))</f>
        <v>369.66408141229596</v>
      </c>
      <c r="BD35">
        <f t="shared" ref="BD35:BD49" si="56">E35*BB35/100/BC35</f>
        <v>1.4781518310284318E-2</v>
      </c>
    </row>
    <row r="36" spans="1:56" x14ac:dyDescent="0.25">
      <c r="A36" s="1">
        <v>17</v>
      </c>
      <c r="B36" s="1" t="s">
        <v>86</v>
      </c>
      <c r="C36" s="1">
        <v>1102.5000114999712</v>
      </c>
      <c r="D36" s="1">
        <v>0</v>
      </c>
      <c r="E36">
        <f t="shared" si="29"/>
        <v>16.706839750766736</v>
      </c>
      <c r="F36">
        <f t="shared" si="30"/>
        <v>0.22827310569779871</v>
      </c>
      <c r="G36">
        <f t="shared" si="31"/>
        <v>242.79856839690041</v>
      </c>
      <c r="H36">
        <f t="shared" si="32"/>
        <v>4.151287328125508</v>
      </c>
      <c r="I36">
        <f t="shared" si="33"/>
        <v>1.4129523596356917</v>
      </c>
      <c r="J36">
        <f t="shared" si="34"/>
        <v>17.267934799194336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13.908341407775879</v>
      </c>
      <c r="P36" s="1">
        <v>17.267934799194336</v>
      </c>
      <c r="Q36" s="1">
        <v>11.949483871459961</v>
      </c>
      <c r="R36" s="1">
        <v>399.54013061523438</v>
      </c>
      <c r="S36" s="1">
        <v>377.605712890625</v>
      </c>
      <c r="T36" s="1">
        <v>2.773970365524292</v>
      </c>
      <c r="U36" s="1">
        <v>7.7182273864746094</v>
      </c>
      <c r="V36" s="1">
        <v>12.730300903320313</v>
      </c>
      <c r="W36" s="1">
        <v>35.420478820800781</v>
      </c>
      <c r="X36" s="1">
        <v>499.88259887695312</v>
      </c>
      <c r="Y36" s="1">
        <v>1500.021484375</v>
      </c>
      <c r="Z36" s="1">
        <v>292.45315551757813</v>
      </c>
      <c r="AA36" s="1">
        <v>73.187065124511719</v>
      </c>
      <c r="AB36" s="1">
        <v>-0.29344820976257324</v>
      </c>
      <c r="AC36" s="1">
        <v>0.29938918352127075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0.8331376647949218</v>
      </c>
      <c r="AL36">
        <f t="shared" si="38"/>
        <v>4.1512873281255077E-3</v>
      </c>
      <c r="AM36">
        <f t="shared" si="39"/>
        <v>290.41793479919431</v>
      </c>
      <c r="AN36">
        <f t="shared" si="40"/>
        <v>287.05834140777586</v>
      </c>
      <c r="AO36">
        <f t="shared" si="41"/>
        <v>240.00343213550514</v>
      </c>
      <c r="AP36">
        <f t="shared" si="42"/>
        <v>0.26430680739863177</v>
      </c>
      <c r="AQ36">
        <f t="shared" si="43"/>
        <v>1.9778267700153986</v>
      </c>
      <c r="AR36">
        <f t="shared" si="44"/>
        <v>27.024266742361654</v>
      </c>
      <c r="AS36">
        <f t="shared" si="45"/>
        <v>19.306039355887044</v>
      </c>
      <c r="AT36">
        <f t="shared" si="46"/>
        <v>15.588138103485107</v>
      </c>
      <c r="AU36">
        <f t="shared" si="47"/>
        <v>1.7772516673935401</v>
      </c>
      <c r="AV36">
        <f t="shared" si="48"/>
        <v>0.21129006395966848</v>
      </c>
      <c r="AW36">
        <f t="shared" si="49"/>
        <v>0.56487441037970709</v>
      </c>
      <c r="AX36">
        <f t="shared" si="50"/>
        <v>1.2123772570138329</v>
      </c>
      <c r="AY36">
        <f t="shared" si="51"/>
        <v>0.13348385973130869</v>
      </c>
      <c r="AZ36">
        <f t="shared" si="52"/>
        <v>17.76971463740216</v>
      </c>
      <c r="BA36">
        <f t="shared" si="53"/>
        <v>0.64299495507693227</v>
      </c>
      <c r="BB36">
        <f t="shared" si="54"/>
        <v>32.706343447147233</v>
      </c>
      <c r="BC36">
        <f t="shared" si="55"/>
        <v>369.66408141229596</v>
      </c>
      <c r="BD36">
        <f t="shared" si="56"/>
        <v>1.4781518310284318E-2</v>
      </c>
    </row>
    <row r="37" spans="1:56" x14ac:dyDescent="0.25">
      <c r="A37" s="1">
        <v>18</v>
      </c>
      <c r="B37" s="1" t="s">
        <v>87</v>
      </c>
      <c r="C37" s="1">
        <v>1102.5000114999712</v>
      </c>
      <c r="D37" s="1">
        <v>0</v>
      </c>
      <c r="E37">
        <f t="shared" si="29"/>
        <v>16.706839750766736</v>
      </c>
      <c r="F37">
        <f t="shared" si="30"/>
        <v>0.22827310569779871</v>
      </c>
      <c r="G37">
        <f t="shared" si="31"/>
        <v>242.79856839690041</v>
      </c>
      <c r="H37">
        <f t="shared" si="32"/>
        <v>4.151287328125508</v>
      </c>
      <c r="I37">
        <f t="shared" si="33"/>
        <v>1.4129523596356917</v>
      </c>
      <c r="J37">
        <f t="shared" si="34"/>
        <v>17.267934799194336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13.908341407775879</v>
      </c>
      <c r="P37" s="1">
        <v>17.267934799194336</v>
      </c>
      <c r="Q37" s="1">
        <v>11.949483871459961</v>
      </c>
      <c r="R37" s="1">
        <v>399.54013061523438</v>
      </c>
      <c r="S37" s="1">
        <v>377.605712890625</v>
      </c>
      <c r="T37" s="1">
        <v>2.773970365524292</v>
      </c>
      <c r="U37" s="1">
        <v>7.7182273864746094</v>
      </c>
      <c r="V37" s="1">
        <v>12.730300903320313</v>
      </c>
      <c r="W37" s="1">
        <v>35.420478820800781</v>
      </c>
      <c r="X37" s="1">
        <v>499.88259887695312</v>
      </c>
      <c r="Y37" s="1">
        <v>1500.021484375</v>
      </c>
      <c r="Z37" s="1">
        <v>292.45315551757813</v>
      </c>
      <c r="AA37" s="1">
        <v>73.187065124511719</v>
      </c>
      <c r="AB37" s="1">
        <v>-0.29344820976257324</v>
      </c>
      <c r="AC37" s="1">
        <v>0.29938918352127075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0.8331376647949218</v>
      </c>
      <c r="AL37">
        <f t="shared" si="38"/>
        <v>4.1512873281255077E-3</v>
      </c>
      <c r="AM37">
        <f t="shared" si="39"/>
        <v>290.41793479919431</v>
      </c>
      <c r="AN37">
        <f t="shared" si="40"/>
        <v>287.05834140777586</v>
      </c>
      <c r="AO37">
        <f t="shared" si="41"/>
        <v>240.00343213550514</v>
      </c>
      <c r="AP37">
        <f t="shared" si="42"/>
        <v>0.26430680739863177</v>
      </c>
      <c r="AQ37">
        <f t="shared" si="43"/>
        <v>1.9778267700153986</v>
      </c>
      <c r="AR37">
        <f t="shared" si="44"/>
        <v>27.024266742361654</v>
      </c>
      <c r="AS37">
        <f t="shared" si="45"/>
        <v>19.306039355887044</v>
      </c>
      <c r="AT37">
        <f t="shared" si="46"/>
        <v>15.588138103485107</v>
      </c>
      <c r="AU37">
        <f t="shared" si="47"/>
        <v>1.7772516673935401</v>
      </c>
      <c r="AV37">
        <f t="shared" si="48"/>
        <v>0.21129006395966848</v>
      </c>
      <c r="AW37">
        <f t="shared" si="49"/>
        <v>0.56487441037970709</v>
      </c>
      <c r="AX37">
        <f t="shared" si="50"/>
        <v>1.2123772570138329</v>
      </c>
      <c r="AY37">
        <f t="shared" si="51"/>
        <v>0.13348385973130869</v>
      </c>
      <c r="AZ37">
        <f t="shared" si="52"/>
        <v>17.76971463740216</v>
      </c>
      <c r="BA37">
        <f t="shared" si="53"/>
        <v>0.64299495507693227</v>
      </c>
      <c r="BB37">
        <f t="shared" si="54"/>
        <v>32.706343447147233</v>
      </c>
      <c r="BC37">
        <f t="shared" si="55"/>
        <v>369.66408141229596</v>
      </c>
      <c r="BD37">
        <f t="shared" si="56"/>
        <v>1.4781518310284318E-2</v>
      </c>
    </row>
    <row r="38" spans="1:56" x14ac:dyDescent="0.25">
      <c r="A38" s="1">
        <v>19</v>
      </c>
      <c r="B38" s="1" t="s">
        <v>87</v>
      </c>
      <c r="C38" s="1">
        <v>1103.0000114887953</v>
      </c>
      <c r="D38" s="1">
        <v>0</v>
      </c>
      <c r="E38">
        <f t="shared" si="29"/>
        <v>16.699767835060886</v>
      </c>
      <c r="F38">
        <f t="shared" si="30"/>
        <v>0.22852533557802895</v>
      </c>
      <c r="G38">
        <f t="shared" si="31"/>
        <v>242.95873464753055</v>
      </c>
      <c r="H38">
        <f t="shared" si="32"/>
        <v>4.1534901215074118</v>
      </c>
      <c r="I38">
        <f t="shared" si="33"/>
        <v>1.4122617610178545</v>
      </c>
      <c r="J38">
        <f t="shared" si="34"/>
        <v>17.263462066650391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13.909731864929199</v>
      </c>
      <c r="P38" s="1">
        <v>17.263462066650391</v>
      </c>
      <c r="Q38" s="1">
        <v>11.94990348815918</v>
      </c>
      <c r="R38" s="1">
        <v>399.50607299804687</v>
      </c>
      <c r="S38" s="1">
        <v>377.58096313476562</v>
      </c>
      <c r="T38" s="1">
        <v>2.7735323905944824</v>
      </c>
      <c r="U38" s="1">
        <v>7.7200217247009277</v>
      </c>
      <c r="V38" s="1">
        <v>12.727139472961426</v>
      </c>
      <c r="W38" s="1">
        <v>35.425510406494141</v>
      </c>
      <c r="X38" s="1">
        <v>499.92123413085937</v>
      </c>
      <c r="Y38" s="1">
        <v>1500.0078125</v>
      </c>
      <c r="Z38" s="1">
        <v>292.17446899414062</v>
      </c>
      <c r="AA38" s="1">
        <v>73.187049865722656</v>
      </c>
      <c r="AB38" s="1">
        <v>-0.29344820976257324</v>
      </c>
      <c r="AC38" s="1">
        <v>0.29938918352127075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0.83320205688476545</v>
      </c>
      <c r="AL38">
        <f t="shared" si="38"/>
        <v>4.1534901215074119E-3</v>
      </c>
      <c r="AM38">
        <f t="shared" si="39"/>
        <v>290.41346206665037</v>
      </c>
      <c r="AN38">
        <f t="shared" si="40"/>
        <v>287.05973186492918</v>
      </c>
      <c r="AO38">
        <f t="shared" si="41"/>
        <v>240.00124463555403</v>
      </c>
      <c r="AP38">
        <f t="shared" si="42"/>
        <v>0.26385411635638356</v>
      </c>
      <c r="AQ38">
        <f t="shared" si="43"/>
        <v>1.9772673759480035</v>
      </c>
      <c r="AR38">
        <f t="shared" si="44"/>
        <v>27.016629028984291</v>
      </c>
      <c r="AS38">
        <f t="shared" si="45"/>
        <v>19.296607304283363</v>
      </c>
      <c r="AT38">
        <f t="shared" si="46"/>
        <v>15.586596965789795</v>
      </c>
      <c r="AU38">
        <f t="shared" si="47"/>
        <v>1.7770761781076518</v>
      </c>
      <c r="AV38">
        <f t="shared" si="48"/>
        <v>0.21150614143044785</v>
      </c>
      <c r="AW38">
        <f t="shared" si="49"/>
        <v>0.565005614930149</v>
      </c>
      <c r="AX38">
        <f t="shared" si="50"/>
        <v>1.2120705631775028</v>
      </c>
      <c r="AY38">
        <f t="shared" si="51"/>
        <v>0.13362184528937238</v>
      </c>
      <c r="AZ38">
        <f t="shared" si="52"/>
        <v>17.7814330279617</v>
      </c>
      <c r="BA38">
        <f t="shared" si="53"/>
        <v>0.64346129272628105</v>
      </c>
      <c r="BB38">
        <f t="shared" si="54"/>
        <v>32.725935524871453</v>
      </c>
      <c r="BC38">
        <f t="shared" si="55"/>
        <v>369.64269330646852</v>
      </c>
      <c r="BD38">
        <f t="shared" si="56"/>
        <v>1.4784967628114647E-2</v>
      </c>
    </row>
    <row r="39" spans="1:56" x14ac:dyDescent="0.25">
      <c r="A39" s="1">
        <v>20</v>
      </c>
      <c r="B39" s="1" t="s">
        <v>88</v>
      </c>
      <c r="C39" s="1">
        <v>1103.5000114776194</v>
      </c>
      <c r="D39" s="1">
        <v>0</v>
      </c>
      <c r="E39">
        <f t="shared" si="29"/>
        <v>16.65523120934192</v>
      </c>
      <c r="F39">
        <f t="shared" si="30"/>
        <v>0.22855612515074739</v>
      </c>
      <c r="G39">
        <f t="shared" si="31"/>
        <v>243.30208667385975</v>
      </c>
      <c r="H39">
        <f t="shared" si="32"/>
        <v>4.1539332814466343</v>
      </c>
      <c r="I39">
        <f t="shared" si="33"/>
        <v>1.4122285728142834</v>
      </c>
      <c r="J39">
        <f t="shared" si="34"/>
        <v>17.263320922851562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13.911643028259277</v>
      </c>
      <c r="P39" s="1">
        <v>17.263320922851562</v>
      </c>
      <c r="Q39" s="1">
        <v>11.949687957763672</v>
      </c>
      <c r="R39" s="1">
        <v>399.45181274414062</v>
      </c>
      <c r="S39" s="1">
        <v>377.5804443359375</v>
      </c>
      <c r="T39" s="1">
        <v>2.7733702659606934</v>
      </c>
      <c r="U39" s="1">
        <v>7.72027587890625</v>
      </c>
      <c r="V39" s="1">
        <v>12.724746704101563</v>
      </c>
      <c r="W39" s="1">
        <v>35.422084808349609</v>
      </c>
      <c r="X39" s="1">
        <v>499.932373046875</v>
      </c>
      <c r="Y39" s="1">
        <v>1500.008544921875</v>
      </c>
      <c r="Z39" s="1">
        <v>292.25997924804687</v>
      </c>
      <c r="AA39" s="1">
        <v>73.186653137207031</v>
      </c>
      <c r="AB39" s="1">
        <v>-0.29344820976257324</v>
      </c>
      <c r="AC39" s="1">
        <v>0.29938918352127075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0.83322062174479161</v>
      </c>
      <c r="AL39">
        <f t="shared" si="38"/>
        <v>4.1539332814466345E-3</v>
      </c>
      <c r="AM39">
        <f t="shared" si="39"/>
        <v>290.41332092285154</v>
      </c>
      <c r="AN39">
        <f t="shared" si="40"/>
        <v>287.06164302825925</v>
      </c>
      <c r="AO39">
        <f t="shared" si="41"/>
        <v>240.00136182305141</v>
      </c>
      <c r="AP39">
        <f t="shared" si="42"/>
        <v>0.2638726556576359</v>
      </c>
      <c r="AQ39">
        <f t="shared" si="43"/>
        <v>1.9772497256873414</v>
      </c>
      <c r="AR39">
        <f t="shared" si="44"/>
        <v>27.016534312349041</v>
      </c>
      <c r="AS39">
        <f t="shared" si="45"/>
        <v>19.296258433442791</v>
      </c>
      <c r="AT39">
        <f t="shared" si="46"/>
        <v>15.58748197555542</v>
      </c>
      <c r="AU39">
        <f t="shared" si="47"/>
        <v>1.7771769522725873</v>
      </c>
      <c r="AV39">
        <f t="shared" si="48"/>
        <v>0.21153251546424262</v>
      </c>
      <c r="AW39">
        <f t="shared" si="49"/>
        <v>0.56502115287305787</v>
      </c>
      <c r="AX39">
        <f t="shared" si="50"/>
        <v>1.2121557993995293</v>
      </c>
      <c r="AY39">
        <f t="shared" si="51"/>
        <v>0.13363868777138768</v>
      </c>
      <c r="AZ39">
        <f t="shared" si="52"/>
        <v>17.806465424958454</v>
      </c>
      <c r="BA39">
        <f t="shared" si="53"/>
        <v>0.64437152485945803</v>
      </c>
      <c r="BB39">
        <f t="shared" si="54"/>
        <v>32.727585501896009</v>
      </c>
      <c r="BC39">
        <f t="shared" si="55"/>
        <v>369.66334508651852</v>
      </c>
      <c r="BD39">
        <f t="shared" si="56"/>
        <v>1.4745457203229305E-2</v>
      </c>
    </row>
    <row r="40" spans="1:56" x14ac:dyDescent="0.25">
      <c r="A40" s="1">
        <v>21</v>
      </c>
      <c r="B40" s="1" t="s">
        <v>88</v>
      </c>
      <c r="C40" s="1">
        <v>1104.0000114664435</v>
      </c>
      <c r="D40" s="1">
        <v>0</v>
      </c>
      <c r="E40">
        <f t="shared" si="29"/>
        <v>16.634666926067119</v>
      </c>
      <c r="F40">
        <f t="shared" si="30"/>
        <v>0.22856700427644078</v>
      </c>
      <c r="G40">
        <f t="shared" si="31"/>
        <v>243.43978522396023</v>
      </c>
      <c r="H40">
        <f t="shared" si="32"/>
        <v>4.1539353221100566</v>
      </c>
      <c r="I40">
        <f t="shared" si="33"/>
        <v>1.4121624031596021</v>
      </c>
      <c r="J40">
        <f t="shared" si="34"/>
        <v>17.262815475463867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13.912247657775879</v>
      </c>
      <c r="P40" s="1">
        <v>17.262815475463867</v>
      </c>
      <c r="Q40" s="1">
        <v>11.949794769287109</v>
      </c>
      <c r="R40" s="1">
        <v>399.4073486328125</v>
      </c>
      <c r="S40" s="1">
        <v>377.56011962890625</v>
      </c>
      <c r="T40" s="1">
        <v>2.7732915878295898</v>
      </c>
      <c r="U40" s="1">
        <v>7.7203445434570313</v>
      </c>
      <c r="V40" s="1">
        <v>12.72383975982666</v>
      </c>
      <c r="W40" s="1">
        <v>35.420879364013672</v>
      </c>
      <c r="X40" s="1">
        <v>499.91769409179687</v>
      </c>
      <c r="Y40" s="1">
        <v>1499.998046875</v>
      </c>
      <c r="Z40" s="1">
        <v>293.20071411132812</v>
      </c>
      <c r="AA40" s="1">
        <v>73.186386108398438</v>
      </c>
      <c r="AB40" s="1">
        <v>-0.29344820976257324</v>
      </c>
      <c r="AC40" s="1">
        <v>0.29938918352127075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0.8331961568196613</v>
      </c>
      <c r="AL40">
        <f t="shared" si="38"/>
        <v>4.1539353221100566E-3</v>
      </c>
      <c r="AM40">
        <f t="shared" si="39"/>
        <v>290.41281547546384</v>
      </c>
      <c r="AN40">
        <f t="shared" si="40"/>
        <v>287.06224765777586</v>
      </c>
      <c r="AO40">
        <f t="shared" si="41"/>
        <v>239.99968213558896</v>
      </c>
      <c r="AP40">
        <f t="shared" si="42"/>
        <v>0.26398927860871679</v>
      </c>
      <c r="AQ40">
        <f t="shared" si="43"/>
        <v>1.9771865198069154</v>
      </c>
      <c r="AR40">
        <f t="shared" si="44"/>
        <v>27.015769256299226</v>
      </c>
      <c r="AS40">
        <f t="shared" si="45"/>
        <v>19.295424712842195</v>
      </c>
      <c r="AT40">
        <f t="shared" si="46"/>
        <v>15.587531566619873</v>
      </c>
      <c r="AU40">
        <f t="shared" si="47"/>
        <v>1.7771825992493018</v>
      </c>
      <c r="AV40">
        <f t="shared" si="48"/>
        <v>0.21154183428575032</v>
      </c>
      <c r="AW40">
        <f t="shared" si="49"/>
        <v>0.56502411664731333</v>
      </c>
      <c r="AX40">
        <f t="shared" si="50"/>
        <v>1.2121584826019884</v>
      </c>
      <c r="AY40">
        <f t="shared" si="51"/>
        <v>0.1336446387901622</v>
      </c>
      <c r="AZ40">
        <f t="shared" si="52"/>
        <v>17.816478115546342</v>
      </c>
      <c r="BA40">
        <f t="shared" si="53"/>
        <v>0.64477091876978609</v>
      </c>
      <c r="BB40">
        <f t="shared" si="54"/>
        <v>32.728849437771778</v>
      </c>
      <c r="BC40">
        <f t="shared" si="55"/>
        <v>369.6527956548727</v>
      </c>
      <c r="BD40">
        <f t="shared" si="56"/>
        <v>1.4728240004413343E-2</v>
      </c>
    </row>
    <row r="41" spans="1:56" x14ac:dyDescent="0.25">
      <c r="A41" s="1">
        <v>22</v>
      </c>
      <c r="B41" s="1" t="s">
        <v>89</v>
      </c>
      <c r="C41" s="1">
        <v>1104.5000114552677</v>
      </c>
      <c r="D41" s="1">
        <v>0</v>
      </c>
      <c r="E41">
        <f t="shared" si="29"/>
        <v>16.643750180241284</v>
      </c>
      <c r="F41">
        <f t="shared" si="30"/>
        <v>0.22854811950285767</v>
      </c>
      <c r="G41">
        <f t="shared" si="31"/>
        <v>243.33282584304791</v>
      </c>
      <c r="H41">
        <f t="shared" si="32"/>
        <v>4.1546204990655697</v>
      </c>
      <c r="I41">
        <f t="shared" si="33"/>
        <v>1.4124912558499847</v>
      </c>
      <c r="J41">
        <f t="shared" si="34"/>
        <v>17.265331268310547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13.913368225097656</v>
      </c>
      <c r="P41" s="1">
        <v>17.265331268310547</v>
      </c>
      <c r="Q41" s="1">
        <v>11.949298858642578</v>
      </c>
      <c r="R41" s="1">
        <v>399.38934326171875</v>
      </c>
      <c r="S41" s="1">
        <v>377.53097534179687</v>
      </c>
      <c r="T41" s="1">
        <v>2.772313117980957</v>
      </c>
      <c r="U41" s="1">
        <v>7.7201991081237793</v>
      </c>
      <c r="V41" s="1">
        <v>12.718345642089844</v>
      </c>
      <c r="W41" s="1">
        <v>35.417415618896484</v>
      </c>
      <c r="X41" s="1">
        <v>499.91604614257812</v>
      </c>
      <c r="Y41" s="1">
        <v>1500.1285400390625</v>
      </c>
      <c r="Z41" s="1">
        <v>295.30108642578125</v>
      </c>
      <c r="AA41" s="1">
        <v>73.185920715332031</v>
      </c>
      <c r="AB41" s="1">
        <v>-0.29344820976257324</v>
      </c>
      <c r="AC41" s="1">
        <v>0.29938918352127075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0.83319341023763016</v>
      </c>
      <c r="AL41">
        <f t="shared" si="38"/>
        <v>4.1546204990655696E-3</v>
      </c>
      <c r="AM41">
        <f t="shared" si="39"/>
        <v>290.41533126831052</v>
      </c>
      <c r="AN41">
        <f t="shared" si="40"/>
        <v>287.06336822509763</v>
      </c>
      <c r="AO41">
        <f t="shared" si="41"/>
        <v>240.02056104137228</v>
      </c>
      <c r="AP41">
        <f t="shared" si="42"/>
        <v>0.26369552703874505</v>
      </c>
      <c r="AQ41">
        <f t="shared" si="43"/>
        <v>1.9775011356837087</v>
      </c>
      <c r="AR41">
        <f t="shared" si="44"/>
        <v>27.020239908923269</v>
      </c>
      <c r="AS41">
        <f t="shared" si="45"/>
        <v>19.30004080079949</v>
      </c>
      <c r="AT41">
        <f t="shared" si="46"/>
        <v>15.589349746704102</v>
      </c>
      <c r="AU41">
        <f t="shared" si="47"/>
        <v>1.7773896478446127</v>
      </c>
      <c r="AV41">
        <f t="shared" si="48"/>
        <v>0.21152565795887213</v>
      </c>
      <c r="AW41">
        <f t="shared" si="49"/>
        <v>0.56500987983372397</v>
      </c>
      <c r="AX41">
        <f t="shared" si="50"/>
        <v>1.2123797680108888</v>
      </c>
      <c r="AY41">
        <f t="shared" si="51"/>
        <v>0.13363430855783617</v>
      </c>
      <c r="AZ41">
        <f t="shared" si="52"/>
        <v>17.808536899587001</v>
      </c>
      <c r="BA41">
        <f t="shared" si="53"/>
        <v>0.64453738033745989</v>
      </c>
      <c r="BB41">
        <f t="shared" si="54"/>
        <v>32.72332696435074</v>
      </c>
      <c r="BC41">
        <f t="shared" si="55"/>
        <v>369.61933362375242</v>
      </c>
      <c r="BD41">
        <f t="shared" si="56"/>
        <v>1.4735129618934185E-2</v>
      </c>
    </row>
    <row r="42" spans="1:56" x14ac:dyDescent="0.25">
      <c r="A42" s="1">
        <v>23</v>
      </c>
      <c r="B42" s="1" t="s">
        <v>89</v>
      </c>
      <c r="C42" s="1">
        <v>1105.0000114440918</v>
      </c>
      <c r="D42" s="1">
        <v>0</v>
      </c>
      <c r="E42">
        <f t="shared" si="29"/>
        <v>16.654707631236473</v>
      </c>
      <c r="F42">
        <f t="shared" si="30"/>
        <v>0.22855260280680839</v>
      </c>
      <c r="G42">
        <f t="shared" si="31"/>
        <v>243.24884488447051</v>
      </c>
      <c r="H42">
        <f t="shared" si="32"/>
        <v>4.1558435364461301</v>
      </c>
      <c r="I42">
        <f t="shared" si="33"/>
        <v>1.4128778142359151</v>
      </c>
      <c r="J42">
        <f t="shared" si="34"/>
        <v>17.268768310546875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13.914538383483887</v>
      </c>
      <c r="P42" s="1">
        <v>17.268768310546875</v>
      </c>
      <c r="Q42" s="1">
        <v>11.949131011962891</v>
      </c>
      <c r="R42" s="1">
        <v>399.4002685546875</v>
      </c>
      <c r="S42" s="1">
        <v>377.52801513671875</v>
      </c>
      <c r="T42" s="1">
        <v>2.7714018821716309</v>
      </c>
      <c r="U42" s="1">
        <v>7.7207856178283691</v>
      </c>
      <c r="V42" s="1">
        <v>12.713207244873047</v>
      </c>
      <c r="W42" s="1">
        <v>35.417438507080078</v>
      </c>
      <c r="X42" s="1">
        <v>499.91159057617187</v>
      </c>
      <c r="Y42" s="1">
        <v>1500.1669921875</v>
      </c>
      <c r="Z42" s="1">
        <v>296.02593994140625</v>
      </c>
      <c r="AA42" s="1">
        <v>73.18597412109375</v>
      </c>
      <c r="AB42" s="1">
        <v>-0.29344820976257324</v>
      </c>
      <c r="AC42" s="1">
        <v>0.29938918352127075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0.83318598429361967</v>
      </c>
      <c r="AL42">
        <f t="shared" si="38"/>
        <v>4.1558435364461299E-3</v>
      </c>
      <c r="AM42">
        <f t="shared" si="39"/>
        <v>290.41876831054685</v>
      </c>
      <c r="AN42">
        <f t="shared" si="40"/>
        <v>287.06453838348386</v>
      </c>
      <c r="AO42">
        <f t="shared" si="41"/>
        <v>240.02671338498476</v>
      </c>
      <c r="AP42">
        <f t="shared" si="42"/>
        <v>0.26283091509864143</v>
      </c>
      <c r="AQ42">
        <f t="shared" si="43"/>
        <v>1.977931030656815</v>
      </c>
      <c r="AR42">
        <f t="shared" si="44"/>
        <v>27.026094199198933</v>
      </c>
      <c r="AS42">
        <f t="shared" si="45"/>
        <v>19.305308581370564</v>
      </c>
      <c r="AT42">
        <f t="shared" si="46"/>
        <v>15.591653347015381</v>
      </c>
      <c r="AU42">
        <f t="shared" si="47"/>
        <v>1.7776520049864351</v>
      </c>
      <c r="AV42">
        <f t="shared" si="48"/>
        <v>0.2115294982871796</v>
      </c>
      <c r="AW42">
        <f t="shared" si="49"/>
        <v>0.5650532164208999</v>
      </c>
      <c r="AX42">
        <f t="shared" si="50"/>
        <v>1.2125987885655352</v>
      </c>
      <c r="AY42">
        <f t="shared" si="51"/>
        <v>0.1336367609970632</v>
      </c>
      <c r="AZ42">
        <f t="shared" si="52"/>
        <v>17.802403666700808</v>
      </c>
      <c r="BA42">
        <f t="shared" si="53"/>
        <v>0.64431998456162221</v>
      </c>
      <c r="BB42">
        <f t="shared" si="54"/>
        <v>32.719419369077343</v>
      </c>
      <c r="BC42">
        <f t="shared" si="55"/>
        <v>369.6111647712554</v>
      </c>
      <c r="BD42">
        <f t="shared" si="56"/>
        <v>1.4743395638306706E-2</v>
      </c>
    </row>
    <row r="43" spans="1:56" x14ac:dyDescent="0.25">
      <c r="A43" s="1">
        <v>24</v>
      </c>
      <c r="B43" s="1" t="s">
        <v>90</v>
      </c>
      <c r="C43" s="1">
        <v>1105.5000114329159</v>
      </c>
      <c r="D43" s="1">
        <v>0</v>
      </c>
      <c r="E43">
        <f t="shared" si="29"/>
        <v>16.639597823783351</v>
      </c>
      <c r="F43">
        <f t="shared" si="30"/>
        <v>0.22854913926876028</v>
      </c>
      <c r="G43">
        <f t="shared" si="31"/>
        <v>243.35396041030057</v>
      </c>
      <c r="H43">
        <f t="shared" si="32"/>
        <v>4.1558037854626804</v>
      </c>
      <c r="I43">
        <f t="shared" si="33"/>
        <v>1.4128818140632606</v>
      </c>
      <c r="J43">
        <f t="shared" si="34"/>
        <v>17.268501281738281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13.91472053527832</v>
      </c>
      <c r="P43" s="1">
        <v>17.268501281738281</v>
      </c>
      <c r="Q43" s="1">
        <v>11.949384689331055</v>
      </c>
      <c r="R43" s="1">
        <v>399.37689208984375</v>
      </c>
      <c r="S43" s="1">
        <v>377.5234375</v>
      </c>
      <c r="T43" s="1">
        <v>2.7710928916931152</v>
      </c>
      <c r="U43" s="1">
        <v>7.7202906608581543</v>
      </c>
      <c r="V43" s="1">
        <v>12.711614608764648</v>
      </c>
      <c r="W43" s="1">
        <v>35.414676666259766</v>
      </c>
      <c r="X43" s="1">
        <v>499.92584228515625</v>
      </c>
      <c r="Y43" s="1">
        <v>1500.241943359375</v>
      </c>
      <c r="Z43" s="1">
        <v>296.20809936523437</v>
      </c>
      <c r="AA43" s="1">
        <v>73.185821533203125</v>
      </c>
      <c r="AB43" s="1">
        <v>-0.29344820976257324</v>
      </c>
      <c r="AC43" s="1">
        <v>0.29938918352127075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0.83320973714192703</v>
      </c>
      <c r="AL43">
        <f t="shared" si="38"/>
        <v>4.1558037854626806E-3</v>
      </c>
      <c r="AM43">
        <f t="shared" si="39"/>
        <v>290.41850128173826</v>
      </c>
      <c r="AN43">
        <f t="shared" si="40"/>
        <v>287.0647205352783</v>
      </c>
      <c r="AO43">
        <f t="shared" si="41"/>
        <v>240.03870557221671</v>
      </c>
      <c r="AP43">
        <f t="shared" si="42"/>
        <v>0.26305149828069191</v>
      </c>
      <c r="AQ43">
        <f t="shared" si="43"/>
        <v>1.9778976285532803</v>
      </c>
      <c r="AR43">
        <f t="shared" si="44"/>
        <v>27.025694145633697</v>
      </c>
      <c r="AS43">
        <f t="shared" si="45"/>
        <v>19.305403484775542</v>
      </c>
      <c r="AT43">
        <f t="shared" si="46"/>
        <v>15.591610908508301</v>
      </c>
      <c r="AU43">
        <f t="shared" si="47"/>
        <v>1.7776471713554487</v>
      </c>
      <c r="AV43">
        <f t="shared" si="48"/>
        <v>0.21152653147544073</v>
      </c>
      <c r="AW43">
        <f t="shared" si="49"/>
        <v>0.5650158144900197</v>
      </c>
      <c r="AX43">
        <f t="shared" si="50"/>
        <v>1.212631356865429</v>
      </c>
      <c r="AY43">
        <f t="shared" si="51"/>
        <v>0.13363486638669914</v>
      </c>
      <c r="AZ43">
        <f t="shared" si="52"/>
        <v>17.810059515986435</v>
      </c>
      <c r="BA43">
        <f t="shared" si="53"/>
        <v>0.64460623166025444</v>
      </c>
      <c r="BB43">
        <f t="shared" si="54"/>
        <v>32.718047381818302</v>
      </c>
      <c r="BC43">
        <f t="shared" si="55"/>
        <v>369.61376961334724</v>
      </c>
      <c r="BD43">
        <f t="shared" si="56"/>
        <v>1.472929838578408E-2</v>
      </c>
    </row>
    <row r="44" spans="1:56" x14ac:dyDescent="0.25">
      <c r="A44" s="1">
        <v>25</v>
      </c>
      <c r="B44" s="1" t="s">
        <v>90</v>
      </c>
      <c r="C44" s="1">
        <v>1106.0000114217401</v>
      </c>
      <c r="D44" s="1">
        <v>0</v>
      </c>
      <c r="E44">
        <f t="shared" si="29"/>
        <v>16.611686829049006</v>
      </c>
      <c r="F44">
        <f t="shared" si="30"/>
        <v>0.2285171349606826</v>
      </c>
      <c r="G44">
        <f t="shared" si="31"/>
        <v>243.54660493837864</v>
      </c>
      <c r="H44">
        <f t="shared" si="32"/>
        <v>4.1559950762788702</v>
      </c>
      <c r="I44">
        <f t="shared" si="33"/>
        <v>1.4131292618376341</v>
      </c>
      <c r="J44">
        <f t="shared" si="34"/>
        <v>17.27021598815918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13.915278434753418</v>
      </c>
      <c r="P44" s="1">
        <v>17.27021598815918</v>
      </c>
      <c r="Q44" s="1">
        <v>11.949528694152832</v>
      </c>
      <c r="R44" s="1">
        <v>399.34652709960937</v>
      </c>
      <c r="S44" s="1">
        <v>377.52828979492187</v>
      </c>
      <c r="T44" s="1">
        <v>2.7708220481872559</v>
      </c>
      <c r="U44" s="1">
        <v>7.7198348045349121</v>
      </c>
      <c r="V44" s="1">
        <v>12.709920883178711</v>
      </c>
      <c r="W44" s="1">
        <v>35.411327362060547</v>
      </c>
      <c r="X44" s="1">
        <v>499.9677734375</v>
      </c>
      <c r="Y44" s="1">
        <v>1500.2625732421875</v>
      </c>
      <c r="Z44" s="1">
        <v>297.05300903320312</v>
      </c>
      <c r="AA44" s="1">
        <v>73.185874938964844</v>
      </c>
      <c r="AB44" s="1">
        <v>-0.29344820976257324</v>
      </c>
      <c r="AC44" s="1">
        <v>0.29938918352127075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0.8332796223958332</v>
      </c>
      <c r="AL44">
        <f t="shared" si="38"/>
        <v>4.1559950762788704E-3</v>
      </c>
      <c r="AM44">
        <f t="shared" si="39"/>
        <v>290.42021598815916</v>
      </c>
      <c r="AN44">
        <f t="shared" si="40"/>
        <v>287.0652784347534</v>
      </c>
      <c r="AO44">
        <f t="shared" si="41"/>
        <v>240.04200635339294</v>
      </c>
      <c r="AP44">
        <f t="shared" si="42"/>
        <v>0.26284087080653823</v>
      </c>
      <c r="AQ44">
        <f t="shared" si="43"/>
        <v>1.9781121263917942</v>
      </c>
      <c r="AR44">
        <f t="shared" si="44"/>
        <v>27.02860528813093</v>
      </c>
      <c r="AS44">
        <f t="shared" si="45"/>
        <v>19.308770483596017</v>
      </c>
      <c r="AT44">
        <f t="shared" si="46"/>
        <v>15.592747211456299</v>
      </c>
      <c r="AU44">
        <f t="shared" si="47"/>
        <v>1.7777765971664641</v>
      </c>
      <c r="AV44">
        <f t="shared" si="48"/>
        <v>0.21149911677605537</v>
      </c>
      <c r="AW44">
        <f t="shared" si="49"/>
        <v>0.56498286455416014</v>
      </c>
      <c r="AX44">
        <f t="shared" si="50"/>
        <v>1.2127937326123039</v>
      </c>
      <c r="AY44">
        <f t="shared" si="51"/>
        <v>0.13361735934634153</v>
      </c>
      <c r="AZ44">
        <f t="shared" si="52"/>
        <v>17.824171370829657</v>
      </c>
      <c r="BA44">
        <f t="shared" si="53"/>
        <v>0.64510822505692544</v>
      </c>
      <c r="BB44">
        <f t="shared" si="54"/>
        <v>32.712775010857612</v>
      </c>
      <c r="BC44">
        <f t="shared" si="55"/>
        <v>369.63188945842705</v>
      </c>
      <c r="BD44">
        <f t="shared" si="56"/>
        <v>1.4701501393337582E-2</v>
      </c>
    </row>
    <row r="45" spans="1:56" x14ac:dyDescent="0.25">
      <c r="A45" s="1">
        <v>26</v>
      </c>
      <c r="B45" s="1" t="s">
        <v>91</v>
      </c>
      <c r="C45" s="1">
        <v>1106.5000114105642</v>
      </c>
      <c r="D45" s="1">
        <v>0</v>
      </c>
      <c r="E45">
        <f t="shared" si="29"/>
        <v>16.605027701619019</v>
      </c>
      <c r="F45">
        <f t="shared" si="30"/>
        <v>0.22845713930789704</v>
      </c>
      <c r="G45">
        <f t="shared" si="31"/>
        <v>243.55794627091905</v>
      </c>
      <c r="H45">
        <f t="shared" si="32"/>
        <v>4.1563339854110204</v>
      </c>
      <c r="I45">
        <f t="shared" si="33"/>
        <v>1.413587886947075</v>
      </c>
      <c r="J45">
        <f t="shared" si="34"/>
        <v>17.274044036865234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13.915431976318359</v>
      </c>
      <c r="P45" s="1">
        <v>17.274044036865234</v>
      </c>
      <c r="Q45" s="1">
        <v>11.94920539855957</v>
      </c>
      <c r="R45" s="1">
        <v>399.33468627929687</v>
      </c>
      <c r="S45" s="1">
        <v>377.52359008789062</v>
      </c>
      <c r="T45" s="1">
        <v>2.7705080509185791</v>
      </c>
      <c r="U45" s="1">
        <v>7.7200865745544434</v>
      </c>
      <c r="V45" s="1">
        <v>12.708396911621094</v>
      </c>
      <c r="W45" s="1">
        <v>35.412250518798828</v>
      </c>
      <c r="X45" s="1">
        <v>499.95126342773437</v>
      </c>
      <c r="Y45" s="1">
        <v>1500.2840576171875</v>
      </c>
      <c r="Z45" s="1">
        <v>298.86367797851562</v>
      </c>
      <c r="AA45" s="1">
        <v>73.186119079589844</v>
      </c>
      <c r="AB45" s="1">
        <v>-0.29344820976257324</v>
      </c>
      <c r="AC45" s="1">
        <v>0.29938918352127075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0.83325210571289055</v>
      </c>
      <c r="AL45">
        <f t="shared" si="38"/>
        <v>4.15633398541102E-3</v>
      </c>
      <c r="AM45">
        <f t="shared" si="39"/>
        <v>290.42404403686521</v>
      </c>
      <c r="AN45">
        <f t="shared" si="40"/>
        <v>287.06543197631834</v>
      </c>
      <c r="AO45">
        <f t="shared" si="41"/>
        <v>240.0454438533161</v>
      </c>
      <c r="AP45">
        <f t="shared" si="42"/>
        <v>0.26223687040329713</v>
      </c>
      <c r="AQ45">
        <f t="shared" si="43"/>
        <v>1.9785910622971594</v>
      </c>
      <c r="AR45">
        <f t="shared" si="44"/>
        <v>27.035059204949004</v>
      </c>
      <c r="AS45">
        <f t="shared" si="45"/>
        <v>19.314972630394561</v>
      </c>
      <c r="AT45">
        <f t="shared" si="46"/>
        <v>15.594738006591797</v>
      </c>
      <c r="AU45">
        <f t="shared" si="47"/>
        <v>1.7780033702713272</v>
      </c>
      <c r="AV45">
        <f t="shared" si="48"/>
        <v>0.21144772331691153</v>
      </c>
      <c r="AW45">
        <f t="shared" si="49"/>
        <v>0.56500317535008437</v>
      </c>
      <c r="AX45">
        <f t="shared" si="50"/>
        <v>1.2130001949212428</v>
      </c>
      <c r="AY45">
        <f t="shared" si="51"/>
        <v>0.13358453959067665</v>
      </c>
      <c r="AZ45">
        <f t="shared" si="52"/>
        <v>17.825060858563827</v>
      </c>
      <c r="BA45">
        <f t="shared" si="53"/>
        <v>0.64514629725315109</v>
      </c>
      <c r="BB45">
        <f t="shared" si="54"/>
        <v>32.705684645430509</v>
      </c>
      <c r="BC45">
        <f t="shared" si="55"/>
        <v>369.630355181651</v>
      </c>
      <c r="BD45">
        <f t="shared" si="56"/>
        <v>1.4692483772630062E-2</v>
      </c>
    </row>
    <row r="46" spans="1:56" x14ac:dyDescent="0.25">
      <c r="A46" s="1">
        <v>27</v>
      </c>
      <c r="B46" s="1" t="s">
        <v>91</v>
      </c>
      <c r="C46" s="1">
        <v>1107.0000113993883</v>
      </c>
      <c r="D46" s="1">
        <v>0</v>
      </c>
      <c r="E46">
        <f t="shared" si="29"/>
        <v>16.634780599064417</v>
      </c>
      <c r="F46">
        <f t="shared" si="30"/>
        <v>0.2282338654893703</v>
      </c>
      <c r="G46">
        <f t="shared" si="31"/>
        <v>243.21573898889102</v>
      </c>
      <c r="H46">
        <f t="shared" si="32"/>
        <v>4.1554611243295749</v>
      </c>
      <c r="I46">
        <f t="shared" si="33"/>
        <v>1.4145575739057914</v>
      </c>
      <c r="J46">
        <f t="shared" si="34"/>
        <v>17.281101226806641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13.915896415710449</v>
      </c>
      <c r="P46" s="1">
        <v>17.281101226806641</v>
      </c>
      <c r="Q46" s="1">
        <v>11.948826789855957</v>
      </c>
      <c r="R46" s="1">
        <v>399.36703491210937</v>
      </c>
      <c r="S46" s="1">
        <v>377.51950073242187</v>
      </c>
      <c r="T46" s="1">
        <v>2.7701284885406494</v>
      </c>
      <c r="U46" s="1">
        <v>7.71893310546875</v>
      </c>
      <c r="V46" s="1">
        <v>12.706225395202637</v>
      </c>
      <c r="W46" s="1">
        <v>35.40576171875</v>
      </c>
      <c r="X46" s="1">
        <v>499.92501831054687</v>
      </c>
      <c r="Y46" s="1">
        <v>1500.2952880859375</v>
      </c>
      <c r="Z46" s="1">
        <v>301.78970336914063</v>
      </c>
      <c r="AA46" s="1">
        <v>73.18585205078125</v>
      </c>
      <c r="AB46" s="1">
        <v>-0.29344820976257324</v>
      </c>
      <c r="AC46" s="1">
        <v>0.29938918352127075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0.83320836385091146</v>
      </c>
      <c r="AL46">
        <f t="shared" si="38"/>
        <v>4.1554611243295753E-3</v>
      </c>
      <c r="AM46">
        <f t="shared" si="39"/>
        <v>290.43110122680662</v>
      </c>
      <c r="AN46">
        <f t="shared" si="40"/>
        <v>287.06589641571043</v>
      </c>
      <c r="AO46">
        <f t="shared" si="41"/>
        <v>240.04724072827594</v>
      </c>
      <c r="AP46">
        <f t="shared" si="42"/>
        <v>0.26188167288429126</v>
      </c>
      <c r="AQ46">
        <f t="shared" si="43"/>
        <v>1.9794742701525048</v>
      </c>
      <c r="AR46">
        <f t="shared" si="44"/>
        <v>27.047225859705954</v>
      </c>
      <c r="AS46">
        <f t="shared" si="45"/>
        <v>19.328292754237204</v>
      </c>
      <c r="AT46">
        <f t="shared" si="46"/>
        <v>15.598498821258545</v>
      </c>
      <c r="AU46">
        <f t="shared" si="47"/>
        <v>1.7784318370870362</v>
      </c>
      <c r="AV46">
        <f t="shared" si="48"/>
        <v>0.21125644490372364</v>
      </c>
      <c r="AW46">
        <f t="shared" si="49"/>
        <v>0.56491669624671337</v>
      </c>
      <c r="AX46">
        <f t="shared" si="50"/>
        <v>1.2135151408403229</v>
      </c>
      <c r="AY46">
        <f t="shared" si="51"/>
        <v>0.1334623911121347</v>
      </c>
      <c r="AZ46">
        <f t="shared" si="52"/>
        <v>17.799951090062407</v>
      </c>
      <c r="BA46">
        <f t="shared" si="53"/>
        <v>0.64424682305690317</v>
      </c>
      <c r="BB46">
        <f t="shared" si="54"/>
        <v>32.684293177307445</v>
      </c>
      <c r="BC46">
        <f t="shared" si="55"/>
        <v>369.61212272368959</v>
      </c>
      <c r="BD46">
        <f t="shared" si="56"/>
        <v>1.4709908377287112E-2</v>
      </c>
    </row>
    <row r="47" spans="1:56" x14ac:dyDescent="0.25">
      <c r="A47" s="1">
        <v>28</v>
      </c>
      <c r="B47" s="1" t="s">
        <v>92</v>
      </c>
      <c r="C47" s="1">
        <v>1107.5000113882124</v>
      </c>
      <c r="D47" s="1">
        <v>0</v>
      </c>
      <c r="E47">
        <f t="shared" si="29"/>
        <v>16.672349084592351</v>
      </c>
      <c r="F47">
        <f t="shared" si="30"/>
        <v>0.22823892385168618</v>
      </c>
      <c r="G47">
        <f t="shared" si="31"/>
        <v>242.92921372547301</v>
      </c>
      <c r="H47">
        <f t="shared" si="32"/>
        <v>4.1557962905272028</v>
      </c>
      <c r="I47">
        <f t="shared" si="33"/>
        <v>1.414641537628462</v>
      </c>
      <c r="J47">
        <f t="shared" si="34"/>
        <v>17.281948089599609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13.915858268737793</v>
      </c>
      <c r="P47" s="1">
        <v>17.281948089599609</v>
      </c>
      <c r="Q47" s="1">
        <v>11.949423789978027</v>
      </c>
      <c r="R47" s="1">
        <v>399.400634765625</v>
      </c>
      <c r="S47" s="1">
        <v>377.5078125</v>
      </c>
      <c r="T47" s="1">
        <v>2.7700073719024658</v>
      </c>
      <c r="U47" s="1">
        <v>7.719233512878418</v>
      </c>
      <c r="V47" s="1">
        <v>12.705702781677246</v>
      </c>
      <c r="W47" s="1">
        <v>35.4072265625</v>
      </c>
      <c r="X47" s="1">
        <v>499.922607421875</v>
      </c>
      <c r="Y47" s="1">
        <v>1500.3646240234375</v>
      </c>
      <c r="Z47" s="1">
        <v>304.712890625</v>
      </c>
      <c r="AA47" s="1">
        <v>73.185859680175781</v>
      </c>
      <c r="AB47" s="1">
        <v>-0.29344820976257324</v>
      </c>
      <c r="AC47" s="1">
        <v>0.29938918352127075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0.83320434570312485</v>
      </c>
      <c r="AL47">
        <f t="shared" si="38"/>
        <v>4.1557962905272028E-3</v>
      </c>
      <c r="AM47">
        <f t="shared" si="39"/>
        <v>290.43194808959959</v>
      </c>
      <c r="AN47">
        <f t="shared" si="40"/>
        <v>287.06585826873777</v>
      </c>
      <c r="AO47">
        <f t="shared" si="41"/>
        <v>240.05833447802797</v>
      </c>
      <c r="AP47">
        <f t="shared" si="42"/>
        <v>0.2617255864384514</v>
      </c>
      <c r="AQ47">
        <f t="shared" si="43"/>
        <v>1.9795802783404923</v>
      </c>
      <c r="AR47">
        <f t="shared" si="44"/>
        <v>27.04867151921577</v>
      </c>
      <c r="AS47">
        <f t="shared" si="45"/>
        <v>19.329438006337352</v>
      </c>
      <c r="AT47">
        <f t="shared" si="46"/>
        <v>15.598903179168701</v>
      </c>
      <c r="AU47">
        <f t="shared" si="47"/>
        <v>1.7784779106819566</v>
      </c>
      <c r="AV47">
        <f t="shared" si="48"/>
        <v>0.21126077870486867</v>
      </c>
      <c r="AW47">
        <f t="shared" si="49"/>
        <v>0.56493874071203032</v>
      </c>
      <c r="AX47">
        <f t="shared" si="50"/>
        <v>1.2135391699699263</v>
      </c>
      <c r="AY47">
        <f t="shared" si="51"/>
        <v>0.13346515860766178</v>
      </c>
      <c r="AZ47">
        <f t="shared" si="52"/>
        <v>17.778983347927902</v>
      </c>
      <c r="BA47">
        <f t="shared" si="53"/>
        <v>0.64350777833365502</v>
      </c>
      <c r="BB47">
        <f t="shared" si="54"/>
        <v>32.683953723595302</v>
      </c>
      <c r="BC47">
        <f t="shared" si="55"/>
        <v>369.58257623251183</v>
      </c>
      <c r="BD47">
        <f t="shared" si="56"/>
        <v>1.4744155189870852E-2</v>
      </c>
    </row>
    <row r="48" spans="1:56" x14ac:dyDescent="0.25">
      <c r="A48" s="1">
        <v>29</v>
      </c>
      <c r="B48" s="1" t="s">
        <v>92</v>
      </c>
      <c r="C48" s="1">
        <v>1108.0000113770366</v>
      </c>
      <c r="D48" s="1">
        <v>0</v>
      </c>
      <c r="E48">
        <f t="shared" si="29"/>
        <v>16.701132444069582</v>
      </c>
      <c r="F48">
        <f t="shared" si="30"/>
        <v>0.2284648901512861</v>
      </c>
      <c r="G48">
        <f t="shared" si="31"/>
        <v>242.82291251576953</v>
      </c>
      <c r="H48">
        <f t="shared" si="32"/>
        <v>4.1572045502564894</v>
      </c>
      <c r="I48">
        <f t="shared" si="33"/>
        <v>1.4138370503193438</v>
      </c>
      <c r="J48">
        <f t="shared" si="34"/>
        <v>17.275821685791016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13.916193962097168</v>
      </c>
      <c r="P48" s="1">
        <v>17.275821685791016</v>
      </c>
      <c r="Q48" s="1">
        <v>11.949479103088379</v>
      </c>
      <c r="R48" s="1">
        <v>399.421630859375</v>
      </c>
      <c r="S48" s="1">
        <v>377.49383544921875</v>
      </c>
      <c r="T48" s="1">
        <v>2.7688555717468262</v>
      </c>
      <c r="U48" s="1">
        <v>7.7197246551513672</v>
      </c>
      <c r="V48" s="1">
        <v>12.700183868408203</v>
      </c>
      <c r="W48" s="1">
        <v>35.408821105957031</v>
      </c>
      <c r="X48" s="1">
        <v>499.92581176757812</v>
      </c>
      <c r="Y48" s="1">
        <v>1500.35498046875</v>
      </c>
      <c r="Z48" s="1">
        <v>306.48495483398437</v>
      </c>
      <c r="AA48" s="1">
        <v>73.186088562011719</v>
      </c>
      <c r="AB48" s="1">
        <v>-0.29344820976257324</v>
      </c>
      <c r="AC48" s="1">
        <v>0.29938918352127075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0.8332096862792967</v>
      </c>
      <c r="AL48">
        <f t="shared" si="38"/>
        <v>4.1572045502564891E-3</v>
      </c>
      <c r="AM48">
        <f t="shared" si="39"/>
        <v>290.42582168579099</v>
      </c>
      <c r="AN48">
        <f t="shared" si="40"/>
        <v>287.06619396209715</v>
      </c>
      <c r="AO48">
        <f t="shared" si="41"/>
        <v>240.05679150931246</v>
      </c>
      <c r="AP48">
        <f t="shared" si="42"/>
        <v>0.26178091606797932</v>
      </c>
      <c r="AQ48">
        <f t="shared" si="43"/>
        <v>1.9788135026055971</v>
      </c>
      <c r="AR48">
        <f t="shared" si="44"/>
        <v>27.038109857844326</v>
      </c>
      <c r="AS48">
        <f t="shared" si="45"/>
        <v>19.318385202692959</v>
      </c>
      <c r="AT48">
        <f t="shared" si="46"/>
        <v>15.596007823944092</v>
      </c>
      <c r="AU48">
        <f t="shared" si="47"/>
        <v>1.7781480294774374</v>
      </c>
      <c r="AV48">
        <f t="shared" si="48"/>
        <v>0.21145436295523332</v>
      </c>
      <c r="AW48">
        <f t="shared" si="49"/>
        <v>0.56497645228625337</v>
      </c>
      <c r="AX48">
        <f t="shared" si="50"/>
        <v>1.2131715771911842</v>
      </c>
      <c r="AY48">
        <f t="shared" si="51"/>
        <v>0.13358877964013208</v>
      </c>
      <c r="AZ48">
        <f t="shared" si="52"/>
        <v>17.771259180264732</v>
      </c>
      <c r="BA48">
        <f t="shared" si="53"/>
        <v>0.64325000758438766</v>
      </c>
      <c r="BB48">
        <f t="shared" si="54"/>
        <v>32.701467012871255</v>
      </c>
      <c r="BC48">
        <f t="shared" si="55"/>
        <v>369.55491695115398</v>
      </c>
      <c r="BD48">
        <f t="shared" si="56"/>
        <v>1.4778629823223893E-2</v>
      </c>
    </row>
    <row r="49" spans="1:114" x14ac:dyDescent="0.25">
      <c r="A49" s="1">
        <v>30</v>
      </c>
      <c r="B49" s="1" t="s">
        <v>93</v>
      </c>
      <c r="C49" s="1">
        <v>1108.5000113658607</v>
      </c>
      <c r="D49" s="1">
        <v>0</v>
      </c>
      <c r="E49">
        <f t="shared" si="29"/>
        <v>16.737145251228419</v>
      </c>
      <c r="F49">
        <f t="shared" si="30"/>
        <v>0.22854957461487854</v>
      </c>
      <c r="G49">
        <f t="shared" si="31"/>
        <v>242.58579106637046</v>
      </c>
      <c r="H49">
        <f t="shared" si="32"/>
        <v>4.1568729632174453</v>
      </c>
      <c r="I49">
        <f t="shared" si="33"/>
        <v>1.4132475653421266</v>
      </c>
      <c r="J49">
        <f t="shared" si="34"/>
        <v>17.271265029907227</v>
      </c>
      <c r="K49" s="1">
        <v>6</v>
      </c>
      <c r="L49">
        <f t="shared" si="35"/>
        <v>1.4200000166893005</v>
      </c>
      <c r="M49" s="1">
        <v>1</v>
      </c>
      <c r="N49">
        <f t="shared" si="36"/>
        <v>2.8400000333786011</v>
      </c>
      <c r="O49" s="1">
        <v>13.916046142578125</v>
      </c>
      <c r="P49" s="1">
        <v>17.271265029907227</v>
      </c>
      <c r="Q49" s="1">
        <v>11.949589729309082</v>
      </c>
      <c r="R49" s="1">
        <v>399.4451904296875</v>
      </c>
      <c r="S49" s="1">
        <v>377.47476196289062</v>
      </c>
      <c r="T49" s="1">
        <v>2.7695789337158203</v>
      </c>
      <c r="U49" s="1">
        <v>7.7199745178222656</v>
      </c>
      <c r="V49" s="1">
        <v>12.703645706176758</v>
      </c>
      <c r="W49" s="1">
        <v>35.410373687744141</v>
      </c>
      <c r="X49" s="1">
        <v>499.93362426757812</v>
      </c>
      <c r="Y49" s="1">
        <v>1500.292236328125</v>
      </c>
      <c r="Z49" s="1">
        <v>306.2926025390625</v>
      </c>
      <c r="AA49" s="1">
        <v>73.186225891113281</v>
      </c>
      <c r="AB49" s="1">
        <v>-0.29344820976257324</v>
      </c>
      <c r="AC49" s="1">
        <v>0.29938918352127075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0.83322270711263013</v>
      </c>
      <c r="AL49">
        <f t="shared" si="38"/>
        <v>4.1568729632174449E-3</v>
      </c>
      <c r="AM49">
        <f t="shared" si="39"/>
        <v>290.4212650299072</v>
      </c>
      <c r="AN49">
        <f t="shared" si="40"/>
        <v>287.0660461425781</v>
      </c>
      <c r="AO49">
        <f t="shared" si="41"/>
        <v>240.04675244703685</v>
      </c>
      <c r="AP49">
        <f t="shared" si="42"/>
        <v>0.26239504326861712</v>
      </c>
      <c r="AQ49">
        <f t="shared" si="43"/>
        <v>1.9782433642771053</v>
      </c>
      <c r="AR49">
        <f t="shared" si="44"/>
        <v>27.030268881747539</v>
      </c>
      <c r="AS49">
        <f t="shared" si="45"/>
        <v>19.310294363925273</v>
      </c>
      <c r="AT49">
        <f t="shared" si="46"/>
        <v>15.593655586242676</v>
      </c>
      <c r="AU49">
        <f t="shared" si="47"/>
        <v>1.7778800677310962</v>
      </c>
      <c r="AV49">
        <f t="shared" si="48"/>
        <v>0.21152690438638636</v>
      </c>
      <c r="AW49">
        <f t="shared" si="49"/>
        <v>0.56499579893497864</v>
      </c>
      <c r="AX49">
        <f t="shared" si="50"/>
        <v>1.2128842687961177</v>
      </c>
      <c r="AY49">
        <f t="shared" si="51"/>
        <v>0.13363510452814892</v>
      </c>
      <c r="AZ49">
        <f t="shared" si="52"/>
        <v>17.753938502957798</v>
      </c>
      <c r="BA49">
        <f t="shared" si="53"/>
        <v>0.64265433218610513</v>
      </c>
      <c r="BB49">
        <f t="shared" si="54"/>
        <v>32.712255756066412</v>
      </c>
      <c r="BC49">
        <f t="shared" si="55"/>
        <v>369.51872470106071</v>
      </c>
      <c r="BD49">
        <f t="shared" si="56"/>
        <v>1.4816834425036238E-2</v>
      </c>
      <c r="BE49">
        <f>AVERAGE(E35:E49)</f>
        <v>16.667357517843602</v>
      </c>
      <c r="BF49">
        <f>AVERAGE(O35:O49)</f>
        <v>13.913065274556478</v>
      </c>
      <c r="BG49">
        <f>AVERAGE(P35:P49)</f>
        <v>17.270026652018228</v>
      </c>
      <c r="BH49" t="e">
        <f>AVERAGE(B35:B49)</f>
        <v>#DIV/0!</v>
      </c>
      <c r="BI49">
        <f t="shared" ref="BI49:DJ49" si="57">AVERAGE(C35:C49)</f>
        <v>1105.1000114418566</v>
      </c>
      <c r="BJ49">
        <f t="shared" si="57"/>
        <v>0</v>
      </c>
      <c r="BK49">
        <f t="shared" si="57"/>
        <v>16.667357517843602</v>
      </c>
      <c r="BL49">
        <f t="shared" si="57"/>
        <v>0.22843861147018932</v>
      </c>
      <c r="BM49">
        <f t="shared" si="57"/>
        <v>243.11267669197815</v>
      </c>
      <c r="BN49">
        <f t="shared" si="57"/>
        <v>4.1546101680290404</v>
      </c>
      <c r="BO49">
        <f t="shared" si="57"/>
        <v>1.4131174384018939</v>
      </c>
      <c r="BP49">
        <f t="shared" si="57"/>
        <v>17.270026652018228</v>
      </c>
      <c r="BQ49">
        <f t="shared" si="57"/>
        <v>6</v>
      </c>
      <c r="BR49">
        <f t="shared" si="57"/>
        <v>1.4200000166893005</v>
      </c>
      <c r="BS49">
        <f t="shared" si="57"/>
        <v>1</v>
      </c>
      <c r="BT49">
        <f t="shared" si="57"/>
        <v>2.8400000333786011</v>
      </c>
      <c r="BU49">
        <f t="shared" si="57"/>
        <v>13.913065274556478</v>
      </c>
      <c r="BV49">
        <f t="shared" si="57"/>
        <v>17.270026652018228</v>
      </c>
      <c r="BW49">
        <f t="shared" si="57"/>
        <v>11.949447059631348</v>
      </c>
      <c r="BX49">
        <f t="shared" si="57"/>
        <v>399.43118896484373</v>
      </c>
      <c r="BY49">
        <f t="shared" si="57"/>
        <v>377.54459228515623</v>
      </c>
      <c r="BZ49">
        <f t="shared" si="57"/>
        <v>2.7717875798543292</v>
      </c>
      <c r="CA49">
        <f t="shared" si="57"/>
        <v>7.7196257909138994</v>
      </c>
      <c r="CB49">
        <f t="shared" si="57"/>
        <v>12.716258112589518</v>
      </c>
      <c r="CC49">
        <f t="shared" si="57"/>
        <v>35.415680185953775</v>
      </c>
      <c r="CD49">
        <f t="shared" si="57"/>
        <v>499.91991170247394</v>
      </c>
      <c r="CE49">
        <f t="shared" si="57"/>
        <v>1500.1646728515625</v>
      </c>
      <c r="CF49">
        <f t="shared" si="57"/>
        <v>297.18177286783856</v>
      </c>
      <c r="CG49">
        <f t="shared" si="57"/>
        <v>73.186334737141934</v>
      </c>
      <c r="CH49">
        <f t="shared" si="57"/>
        <v>-0.29344820976257324</v>
      </c>
      <c r="CI49">
        <f t="shared" si="57"/>
        <v>0.29938918352127075</v>
      </c>
      <c r="CJ49">
        <f t="shared" si="57"/>
        <v>1</v>
      </c>
      <c r="CK49">
        <f t="shared" si="57"/>
        <v>-0.21956524252891541</v>
      </c>
      <c r="CL49">
        <f t="shared" si="57"/>
        <v>2.737391471862793</v>
      </c>
      <c r="CM49">
        <f t="shared" si="57"/>
        <v>1</v>
      </c>
      <c r="CN49">
        <f t="shared" si="57"/>
        <v>0</v>
      </c>
      <c r="CO49">
        <f t="shared" si="57"/>
        <v>0.15999999642372131</v>
      </c>
      <c r="CP49">
        <f t="shared" si="57"/>
        <v>111115</v>
      </c>
      <c r="CQ49">
        <f t="shared" si="57"/>
        <v>0.83319985283745646</v>
      </c>
      <c r="CR49">
        <f t="shared" si="57"/>
        <v>4.1546101680290408E-3</v>
      </c>
      <c r="CS49">
        <f t="shared" si="57"/>
        <v>290.42002665201829</v>
      </c>
      <c r="CT49">
        <f t="shared" si="57"/>
        <v>287.06306527455655</v>
      </c>
      <c r="CU49">
        <f t="shared" si="57"/>
        <v>240.02634229124305</v>
      </c>
      <c r="CV49">
        <f t="shared" si="57"/>
        <v>0.26313835820705894</v>
      </c>
      <c r="CW49">
        <f t="shared" si="57"/>
        <v>1.9780885553631273</v>
      </c>
      <c r="CX49">
        <f t="shared" si="57"/>
        <v>27.028113446004461</v>
      </c>
      <c r="CY49">
        <f t="shared" si="57"/>
        <v>19.308487655090563</v>
      </c>
      <c r="CZ49">
        <f t="shared" si="57"/>
        <v>15.591545963287354</v>
      </c>
      <c r="DA49">
        <f t="shared" si="57"/>
        <v>1.7776398245607985</v>
      </c>
      <c r="DB49">
        <f t="shared" si="57"/>
        <v>0.21143184678827448</v>
      </c>
      <c r="DC49">
        <f t="shared" si="57"/>
        <v>0.5649711169612337</v>
      </c>
      <c r="DD49">
        <f t="shared" si="57"/>
        <v>1.2126687075995648</v>
      </c>
      <c r="DE49">
        <f t="shared" si="57"/>
        <v>0.13357440132076948</v>
      </c>
      <c r="DF49">
        <f t="shared" si="57"/>
        <v>17.792525660903568</v>
      </c>
      <c r="DG49">
        <f t="shared" si="57"/>
        <v>0.64393104410778579</v>
      </c>
      <c r="DH49">
        <f t="shared" si="57"/>
        <v>32.71084158982373</v>
      </c>
      <c r="DI49">
        <f t="shared" si="57"/>
        <v>369.62172876943987</v>
      </c>
      <c r="DJ49">
        <f t="shared" si="57"/>
        <v>1.4750303759401395E-2</v>
      </c>
    </row>
    <row r="50" spans="1:114" x14ac:dyDescent="0.25">
      <c r="A50" s="1" t="s">
        <v>9</v>
      </c>
      <c r="B50" s="1" t="s">
        <v>94</v>
      </c>
    </row>
    <row r="51" spans="1:114" x14ac:dyDescent="0.25">
      <c r="A51" s="1" t="s">
        <v>9</v>
      </c>
      <c r="B51" s="1" t="s">
        <v>95</v>
      </c>
    </row>
    <row r="52" spans="1:114" x14ac:dyDescent="0.25">
      <c r="A52" s="1">
        <v>31</v>
      </c>
      <c r="B52" s="1" t="s">
        <v>96</v>
      </c>
      <c r="C52" s="1">
        <v>1376.0000106170774</v>
      </c>
      <c r="D52" s="1">
        <v>0</v>
      </c>
      <c r="E52">
        <f t="shared" ref="E52:E67" si="58">(R52-S52*(1000-T52)/(1000-U52))*AK52</f>
        <v>16.45675256538037</v>
      </c>
      <c r="F52">
        <f t="shared" ref="F52:F67" si="59">IF(AV52&lt;&gt;0,1/(1/AV52-1/N52),0)</f>
        <v>0.20788082829539511</v>
      </c>
      <c r="G52">
        <f t="shared" ref="G52:G67" si="60">((AY52-AL52/2)*S52-E52)/(AY52+AL52/2)</f>
        <v>231.53370810540153</v>
      </c>
      <c r="H52">
        <f t="shared" ref="H52:H67" si="61">AL52*1000</f>
        <v>4.5822413999785816</v>
      </c>
      <c r="I52">
        <f t="shared" ref="I52:I67" si="62">(AQ52-AW52)</f>
        <v>1.6936863658835766</v>
      </c>
      <c r="J52">
        <f t="shared" ref="J52:J67" si="63">(P52+AP52*D52)</f>
        <v>20.594888687133789</v>
      </c>
      <c r="K52" s="1">
        <v>6</v>
      </c>
      <c r="L52">
        <f t="shared" ref="L52:L67" si="64">(K52*AE52+AF52)</f>
        <v>1.4200000166893005</v>
      </c>
      <c r="M52" s="1">
        <v>1</v>
      </c>
      <c r="N52">
        <f t="shared" ref="N52:N67" si="65">L52*(M52+1)*(M52+1)/(M52*M52+1)</f>
        <v>2.8400000333786011</v>
      </c>
      <c r="O52" s="1">
        <v>18.252939224243164</v>
      </c>
      <c r="P52" s="1">
        <v>20.594888687133789</v>
      </c>
      <c r="Q52" s="1">
        <v>17.020364761352539</v>
      </c>
      <c r="R52" s="1">
        <v>399.3798828125</v>
      </c>
      <c r="S52" s="1">
        <v>377.54913330078125</v>
      </c>
      <c r="T52" s="1">
        <v>4.6775188446044922</v>
      </c>
      <c r="U52" s="1">
        <v>10.122200965881348</v>
      </c>
      <c r="V52" s="1">
        <v>16.266380310058594</v>
      </c>
      <c r="W52" s="1">
        <v>35.20062255859375</v>
      </c>
      <c r="X52" s="1">
        <v>499.84835815429687</v>
      </c>
      <c r="Y52" s="1">
        <v>1501.081298828125</v>
      </c>
      <c r="Z52" s="1">
        <v>321.08587646484375</v>
      </c>
      <c r="AA52" s="1">
        <v>73.183799743652344</v>
      </c>
      <c r="AB52" s="1">
        <v>-0.31230807304382324</v>
      </c>
      <c r="AC52" s="1">
        <v>0.29072219133377075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ref="AK52:AK67" si="66">X52*0.000001/(K52*0.0001)</f>
        <v>0.83308059692382797</v>
      </c>
      <c r="AL52">
        <f t="shared" ref="AL52:AL67" si="67">(U52-T52)/(1000-U52)*AK52</f>
        <v>4.5822413999785814E-3</v>
      </c>
      <c r="AM52">
        <f t="shared" ref="AM52:AM67" si="68">(P52+273.15)</f>
        <v>293.74488868713377</v>
      </c>
      <c r="AN52">
        <f t="shared" ref="AN52:AN67" si="69">(O52+273.15)</f>
        <v>291.40293922424314</v>
      </c>
      <c r="AO52">
        <f t="shared" ref="AO52:AO67" si="70">(Y52*AG52+Z52*AH52)*AI52</f>
        <v>240.17300244421494</v>
      </c>
      <c r="AP52">
        <f t="shared" ref="AP52:AP67" si="71">((AO52+0.00000010773*(AN52^4-AM52^4))-AL52*44100)/(L52*51.4+0.00000043092*AM52^3)</f>
        <v>0.15279851998466448</v>
      </c>
      <c r="AQ52">
        <f t="shared" ref="AQ52:AQ67" si="72">0.61365*EXP(17.502*J52/(240.97+J52))</f>
        <v>2.4344674943356415</v>
      </c>
      <c r="AR52">
        <f t="shared" ref="AR52:AR67" si="73">AQ52*1000/AA52</f>
        <v>33.265114722972505</v>
      </c>
      <c r="AS52">
        <f t="shared" ref="AS52:AS67" si="74">(AR52-U52)</f>
        <v>23.142913757091158</v>
      </c>
      <c r="AT52">
        <f t="shared" ref="AT52:AT67" si="75">IF(D52,P52,(O52+P52)/2)</f>
        <v>19.423913955688477</v>
      </c>
      <c r="AU52">
        <f t="shared" ref="AU52:AU67" si="76">0.61365*EXP(17.502*AT52/(240.97+AT52))</f>
        <v>2.2641959659750084</v>
      </c>
      <c r="AV52">
        <f t="shared" ref="AV52:AV67" si="77">IF(AS52&lt;&gt;0,(1000-(AR52+U52)/2)/AS52*AL52,0)</f>
        <v>0.19370230861761323</v>
      </c>
      <c r="AW52">
        <f t="shared" ref="AW52:AW67" si="78">U52*AA52/1000</f>
        <v>0.7407811284520649</v>
      </c>
      <c r="AX52">
        <f t="shared" ref="AX52:AX67" si="79">(AU52-AW52)</f>
        <v>1.5234148375229435</v>
      </c>
      <c r="AY52">
        <f t="shared" ref="AY52:AY67" si="80">1/(1.6/F52+1.37/N52)</f>
        <v>0.1222626640127009</v>
      </c>
      <c r="AZ52">
        <f t="shared" ref="AZ52:AZ67" si="81">G52*AA52*0.001</f>
        <v>16.944516527890961</v>
      </c>
      <c r="BA52">
        <f t="shared" ref="BA52:BA67" si="82">G52/S52</f>
        <v>0.61325450831043515</v>
      </c>
      <c r="BB52">
        <f t="shared" ref="BB52:BB67" si="83">(1-AL52*AA52/AQ52/F52)*100</f>
        <v>33.736480268935573</v>
      </c>
      <c r="BC52">
        <f t="shared" ref="BC52:BC67" si="84">(S52-E52/(N52/1.35))</f>
        <v>369.72638129298161</v>
      </c>
      <c r="BD52">
        <f t="shared" ref="BD52:BD67" si="85">E52*BB52/100/BC52</f>
        <v>1.5016318453422972E-2</v>
      </c>
    </row>
    <row r="53" spans="1:114" x14ac:dyDescent="0.25">
      <c r="A53" s="1">
        <v>32</v>
      </c>
      <c r="B53" s="1" t="s">
        <v>96</v>
      </c>
      <c r="C53" s="1">
        <v>1376.0000106170774</v>
      </c>
      <c r="D53" s="1">
        <v>0</v>
      </c>
      <c r="E53">
        <f t="shared" si="58"/>
        <v>16.45675256538037</v>
      </c>
      <c r="F53">
        <f t="shared" si="59"/>
        <v>0.20788082829539511</v>
      </c>
      <c r="G53">
        <f t="shared" si="60"/>
        <v>231.53370810540153</v>
      </c>
      <c r="H53">
        <f t="shared" si="61"/>
        <v>4.5822413999785816</v>
      </c>
      <c r="I53">
        <f t="shared" si="62"/>
        <v>1.6936863658835766</v>
      </c>
      <c r="J53">
        <f t="shared" si="63"/>
        <v>20.594888687133789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18.252939224243164</v>
      </c>
      <c r="P53" s="1">
        <v>20.594888687133789</v>
      </c>
      <c r="Q53" s="1">
        <v>17.020364761352539</v>
      </c>
      <c r="R53" s="1">
        <v>399.3798828125</v>
      </c>
      <c r="S53" s="1">
        <v>377.54913330078125</v>
      </c>
      <c r="T53" s="1">
        <v>4.6775188446044922</v>
      </c>
      <c r="U53" s="1">
        <v>10.122200965881348</v>
      </c>
      <c r="V53" s="1">
        <v>16.266380310058594</v>
      </c>
      <c r="W53" s="1">
        <v>35.20062255859375</v>
      </c>
      <c r="X53" s="1">
        <v>499.84835815429687</v>
      </c>
      <c r="Y53" s="1">
        <v>1501.081298828125</v>
      </c>
      <c r="Z53" s="1">
        <v>321.08587646484375</v>
      </c>
      <c r="AA53" s="1">
        <v>73.183799743652344</v>
      </c>
      <c r="AB53" s="1">
        <v>-0.31230807304382324</v>
      </c>
      <c r="AC53" s="1">
        <v>0.29072219133377075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0.83308059692382797</v>
      </c>
      <c r="AL53">
        <f t="shared" si="67"/>
        <v>4.5822413999785814E-3</v>
      </c>
      <c r="AM53">
        <f t="shared" si="68"/>
        <v>293.74488868713377</v>
      </c>
      <c r="AN53">
        <f t="shared" si="69"/>
        <v>291.40293922424314</v>
      </c>
      <c r="AO53">
        <f t="shared" si="70"/>
        <v>240.17300244421494</v>
      </c>
      <c r="AP53">
        <f t="shared" si="71"/>
        <v>0.15279851998466448</v>
      </c>
      <c r="AQ53">
        <f t="shared" si="72"/>
        <v>2.4344674943356415</v>
      </c>
      <c r="AR53">
        <f t="shared" si="73"/>
        <v>33.265114722972505</v>
      </c>
      <c r="AS53">
        <f t="shared" si="74"/>
        <v>23.142913757091158</v>
      </c>
      <c r="AT53">
        <f t="shared" si="75"/>
        <v>19.423913955688477</v>
      </c>
      <c r="AU53">
        <f t="shared" si="76"/>
        <v>2.2641959659750084</v>
      </c>
      <c r="AV53">
        <f t="shared" si="77"/>
        <v>0.19370230861761323</v>
      </c>
      <c r="AW53">
        <f t="shared" si="78"/>
        <v>0.7407811284520649</v>
      </c>
      <c r="AX53">
        <f t="shared" si="79"/>
        <v>1.5234148375229435</v>
      </c>
      <c r="AY53">
        <f t="shared" si="80"/>
        <v>0.1222626640127009</v>
      </c>
      <c r="AZ53">
        <f t="shared" si="81"/>
        <v>16.944516527890961</v>
      </c>
      <c r="BA53">
        <f t="shared" si="82"/>
        <v>0.61325450831043515</v>
      </c>
      <c r="BB53">
        <f t="shared" si="83"/>
        <v>33.736480268935573</v>
      </c>
      <c r="BC53">
        <f t="shared" si="84"/>
        <v>369.72638129298161</v>
      </c>
      <c r="BD53">
        <f t="shared" si="85"/>
        <v>1.5016318453422972E-2</v>
      </c>
    </row>
    <row r="54" spans="1:114" x14ac:dyDescent="0.25">
      <c r="A54" s="1">
        <v>33</v>
      </c>
      <c r="B54" s="1" t="s">
        <v>97</v>
      </c>
      <c r="C54" s="1">
        <v>1376.5000106059015</v>
      </c>
      <c r="D54" s="1">
        <v>0</v>
      </c>
      <c r="E54">
        <f t="shared" si="58"/>
        <v>16.460170275238873</v>
      </c>
      <c r="F54">
        <f t="shared" si="59"/>
        <v>0.2078814394183704</v>
      </c>
      <c r="G54">
        <f t="shared" si="60"/>
        <v>231.48322333350933</v>
      </c>
      <c r="H54">
        <f t="shared" si="61"/>
        <v>4.5829565261806238</v>
      </c>
      <c r="I54">
        <f t="shared" si="62"/>
        <v>1.6939528294356183</v>
      </c>
      <c r="J54">
        <f t="shared" si="63"/>
        <v>20.596866607666016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18.253982543945313</v>
      </c>
      <c r="P54" s="1">
        <v>20.596866607666016</v>
      </c>
      <c r="Q54" s="1">
        <v>17.020299911499023</v>
      </c>
      <c r="R54" s="1">
        <v>399.36172485351562</v>
      </c>
      <c r="S54" s="1">
        <v>377.526611328125</v>
      </c>
      <c r="T54" s="1">
        <v>4.6770086288452148</v>
      </c>
      <c r="U54" s="1">
        <v>10.122553825378418</v>
      </c>
      <c r="V54" s="1">
        <v>16.263643264770508</v>
      </c>
      <c r="W54" s="1">
        <v>35.199764251708984</v>
      </c>
      <c r="X54" s="1">
        <v>499.84695434570312</v>
      </c>
      <c r="Y54" s="1">
        <v>1501.0535888671875</v>
      </c>
      <c r="Z54" s="1">
        <v>321.09579467773437</v>
      </c>
      <c r="AA54" s="1">
        <v>73.184249877929688</v>
      </c>
      <c r="AB54" s="1">
        <v>-0.31230807304382324</v>
      </c>
      <c r="AC54" s="1">
        <v>0.29072219133377075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0.83307825724283846</v>
      </c>
      <c r="AL54">
        <f t="shared" si="67"/>
        <v>4.5829565261806234E-3</v>
      </c>
      <c r="AM54">
        <f t="shared" si="68"/>
        <v>293.74686660766599</v>
      </c>
      <c r="AN54">
        <f t="shared" si="69"/>
        <v>291.40398254394529</v>
      </c>
      <c r="AO54">
        <f t="shared" si="70"/>
        <v>240.16856885056404</v>
      </c>
      <c r="AP54">
        <f t="shared" si="71"/>
        <v>0.15224456268605979</v>
      </c>
      <c r="AQ54">
        <f t="shared" si="72"/>
        <v>2.4347643379949053</v>
      </c>
      <c r="AR54">
        <f t="shared" si="73"/>
        <v>33.268966233254538</v>
      </c>
      <c r="AS54">
        <f t="shared" si="74"/>
        <v>23.14641240787612</v>
      </c>
      <c r="AT54">
        <f t="shared" si="75"/>
        <v>19.425424575805664</v>
      </c>
      <c r="AU54">
        <f t="shared" si="76"/>
        <v>2.2644087192030606</v>
      </c>
      <c r="AV54">
        <f t="shared" si="77"/>
        <v>0.19370283922005085</v>
      </c>
      <c r="AW54">
        <f t="shared" si="78"/>
        <v>0.74081150855928712</v>
      </c>
      <c r="AX54">
        <f t="shared" si="79"/>
        <v>1.5235972106437736</v>
      </c>
      <c r="AY54">
        <f t="shared" si="80"/>
        <v>0.12226300223898214</v>
      </c>
      <c r="AZ54">
        <f t="shared" si="81"/>
        <v>16.940926058988154</v>
      </c>
      <c r="BA54">
        <f t="shared" si="82"/>
        <v>0.61315736795125431</v>
      </c>
      <c r="BB54">
        <f t="shared" si="83"/>
        <v>33.734006128032178</v>
      </c>
      <c r="BC54">
        <f t="shared" si="84"/>
        <v>369.70223470474269</v>
      </c>
      <c r="BD54">
        <f t="shared" si="85"/>
        <v>1.5019316433854331E-2</v>
      </c>
    </row>
    <row r="55" spans="1:114" x14ac:dyDescent="0.25">
      <c r="A55" s="1">
        <v>34</v>
      </c>
      <c r="B55" s="1" t="s">
        <v>97</v>
      </c>
      <c r="C55" s="1">
        <v>1377.0000105947256</v>
      </c>
      <c r="D55" s="1">
        <v>0</v>
      </c>
      <c r="E55">
        <f t="shared" si="58"/>
        <v>16.479265351160976</v>
      </c>
      <c r="F55">
        <f t="shared" si="59"/>
        <v>0.20781925992368086</v>
      </c>
      <c r="G55">
        <f t="shared" si="60"/>
        <v>231.25992767538105</v>
      </c>
      <c r="H55">
        <f t="shared" si="61"/>
        <v>4.5827454773263829</v>
      </c>
      <c r="I55">
        <f t="shared" si="62"/>
        <v>1.6943491655657876</v>
      </c>
      <c r="J55">
        <f t="shared" si="63"/>
        <v>20.599576950073242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18.254167556762695</v>
      </c>
      <c r="P55" s="1">
        <v>20.599576950073242</v>
      </c>
      <c r="Q55" s="1">
        <v>17.020122528076172</v>
      </c>
      <c r="R55" s="1">
        <v>399.35308837890625</v>
      </c>
      <c r="S55" s="1">
        <v>377.495361328125</v>
      </c>
      <c r="T55" s="1">
        <v>4.6773719787597656</v>
      </c>
      <c r="U55" s="1">
        <v>10.122655868530273</v>
      </c>
      <c r="V55" s="1">
        <v>16.264781951904297</v>
      </c>
      <c r="W55" s="1">
        <v>35.199851989746094</v>
      </c>
      <c r="X55" s="1">
        <v>499.84786987304687</v>
      </c>
      <c r="Y55" s="1">
        <v>1501.0318603515625</v>
      </c>
      <c r="Z55" s="1">
        <v>321.0281982421875</v>
      </c>
      <c r="AA55" s="1">
        <v>73.184547424316406</v>
      </c>
      <c r="AB55" s="1">
        <v>-0.31230807304382324</v>
      </c>
      <c r="AC55" s="1">
        <v>0.29072219133377075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0.83307978312174469</v>
      </c>
      <c r="AL55">
        <f t="shared" si="67"/>
        <v>4.5827454773263833E-3</v>
      </c>
      <c r="AM55">
        <f t="shared" si="68"/>
        <v>293.74957695007322</v>
      </c>
      <c r="AN55">
        <f t="shared" si="69"/>
        <v>291.40416755676267</v>
      </c>
      <c r="AO55">
        <f t="shared" si="70"/>
        <v>240.16509228814175</v>
      </c>
      <c r="AP55">
        <f t="shared" si="71"/>
        <v>0.15198421120400576</v>
      </c>
      <c r="AQ55">
        <f t="shared" si="72"/>
        <v>2.4351711540362762</v>
      </c>
      <c r="AR55">
        <f t="shared" si="73"/>
        <v>33.274389741285233</v>
      </c>
      <c r="AS55">
        <f t="shared" si="74"/>
        <v>23.15173387275496</v>
      </c>
      <c r="AT55">
        <f t="shared" si="75"/>
        <v>19.426872253417969</v>
      </c>
      <c r="AU55">
        <f t="shared" si="76"/>
        <v>2.264612624155693</v>
      </c>
      <c r="AV55">
        <f t="shared" si="77"/>
        <v>0.19364885130065787</v>
      </c>
      <c r="AW55">
        <f t="shared" si="78"/>
        <v>0.74082198847048852</v>
      </c>
      <c r="AX55">
        <f t="shared" si="79"/>
        <v>1.5237906356852045</v>
      </c>
      <c r="AY55">
        <f t="shared" si="80"/>
        <v>0.12222858836898079</v>
      </c>
      <c r="AZ55">
        <f t="shared" si="81"/>
        <v>16.924653144302905</v>
      </c>
      <c r="BA55">
        <f t="shared" si="82"/>
        <v>0.61261660768956105</v>
      </c>
      <c r="BB55">
        <f t="shared" si="83"/>
        <v>33.728035525151434</v>
      </c>
      <c r="BC55">
        <f t="shared" si="84"/>
        <v>369.6619078201681</v>
      </c>
      <c r="BD55">
        <f t="shared" si="85"/>
        <v>1.503571873201349E-2</v>
      </c>
    </row>
    <row r="56" spans="1:114" x14ac:dyDescent="0.25">
      <c r="A56" s="1">
        <v>35</v>
      </c>
      <c r="B56" s="1" t="s">
        <v>98</v>
      </c>
      <c r="C56" s="1">
        <v>1377.5000105835497</v>
      </c>
      <c r="D56" s="1">
        <v>0</v>
      </c>
      <c r="E56">
        <f t="shared" si="58"/>
        <v>16.47157374556005</v>
      </c>
      <c r="F56">
        <f t="shared" si="59"/>
        <v>0.20778132565307189</v>
      </c>
      <c r="G56">
        <f t="shared" si="60"/>
        <v>231.28629633334853</v>
      </c>
      <c r="H56">
        <f t="shared" si="61"/>
        <v>4.5825859719370907</v>
      </c>
      <c r="I56">
        <f t="shared" si="62"/>
        <v>1.6945873702836147</v>
      </c>
      <c r="J56">
        <f t="shared" si="63"/>
        <v>20.601003646850586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18.255168914794922</v>
      </c>
      <c r="P56" s="1">
        <v>20.601003646850586</v>
      </c>
      <c r="Q56" s="1">
        <v>17.020586013793945</v>
      </c>
      <c r="R56" s="1">
        <v>399.33334350585937</v>
      </c>
      <c r="S56" s="1">
        <v>377.48379516601562</v>
      </c>
      <c r="T56" s="1">
        <v>4.6768689155578613</v>
      </c>
      <c r="U56" s="1">
        <v>10.122262001037598</v>
      </c>
      <c r="V56" s="1">
        <v>16.262117385864258</v>
      </c>
      <c r="W56" s="1">
        <v>35.196498870849609</v>
      </c>
      <c r="X56" s="1">
        <v>499.82064819335937</v>
      </c>
      <c r="Y56" s="1">
        <v>1501.02294921875</v>
      </c>
      <c r="Z56" s="1">
        <v>321.21826171875</v>
      </c>
      <c r="AA56" s="1">
        <v>73.185020446777344</v>
      </c>
      <c r="AB56" s="1">
        <v>-0.31230807304382324</v>
      </c>
      <c r="AC56" s="1">
        <v>0.29072219133377075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0.83303441365559883</v>
      </c>
      <c r="AL56">
        <f t="shared" si="67"/>
        <v>4.5825859719370908E-3</v>
      </c>
      <c r="AM56">
        <f t="shared" si="68"/>
        <v>293.75100364685056</v>
      </c>
      <c r="AN56">
        <f t="shared" si="69"/>
        <v>291.4051689147949</v>
      </c>
      <c r="AO56">
        <f t="shared" si="70"/>
        <v>240.16366650692362</v>
      </c>
      <c r="AP56">
        <f t="shared" si="71"/>
        <v>0.15199229631352093</v>
      </c>
      <c r="AQ56">
        <f t="shared" si="72"/>
        <v>2.4353853217971886</v>
      </c>
      <c r="AR56">
        <f t="shared" si="73"/>
        <v>33.277101064257877</v>
      </c>
      <c r="AS56">
        <f t="shared" si="74"/>
        <v>23.15483906322028</v>
      </c>
      <c r="AT56">
        <f t="shared" si="75"/>
        <v>19.428086280822754</v>
      </c>
      <c r="AU56">
        <f t="shared" si="76"/>
        <v>2.2647836319545012</v>
      </c>
      <c r="AV56">
        <f t="shared" si="77"/>
        <v>0.19361591343863907</v>
      </c>
      <c r="AW56">
        <f t="shared" si="78"/>
        <v>0.74079795151357397</v>
      </c>
      <c r="AX56">
        <f t="shared" si="79"/>
        <v>1.5239856804409273</v>
      </c>
      <c r="AY56">
        <f t="shared" si="80"/>
        <v>0.12220759266702179</v>
      </c>
      <c r="AZ56">
        <f t="shared" si="81"/>
        <v>16.92669232621552</v>
      </c>
      <c r="BA56">
        <f t="shared" si="82"/>
        <v>0.61270523210573813</v>
      </c>
      <c r="BB56">
        <f t="shared" si="83"/>
        <v>33.723643876455419</v>
      </c>
      <c r="BC56">
        <f t="shared" si="84"/>
        <v>369.65399787898804</v>
      </c>
      <c r="BD56">
        <f t="shared" si="85"/>
        <v>1.5027065587476362E-2</v>
      </c>
    </row>
    <row r="57" spans="1:114" x14ac:dyDescent="0.25">
      <c r="A57" s="1">
        <v>36</v>
      </c>
      <c r="B57" s="1" t="s">
        <v>99</v>
      </c>
      <c r="C57" s="1">
        <v>1378.500010561198</v>
      </c>
      <c r="D57" s="1">
        <v>0</v>
      </c>
      <c r="E57">
        <f t="shared" si="58"/>
        <v>16.483528709100646</v>
      </c>
      <c r="F57">
        <f t="shared" si="59"/>
        <v>0.20784711698167604</v>
      </c>
      <c r="G57">
        <f t="shared" si="60"/>
        <v>231.2248099191639</v>
      </c>
      <c r="H57">
        <f t="shared" si="61"/>
        <v>4.582672990406734</v>
      </c>
      <c r="I57">
        <f t="shared" si="62"/>
        <v>1.6941407677302747</v>
      </c>
      <c r="J57">
        <f t="shared" si="63"/>
        <v>20.598415374755859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18.256696701049805</v>
      </c>
      <c r="P57" s="1">
        <v>20.598415374755859</v>
      </c>
      <c r="Q57" s="1">
        <v>17.021158218383789</v>
      </c>
      <c r="R57" s="1">
        <v>399.34042358398437</v>
      </c>
      <c r="S57" s="1">
        <v>377.4754638671875</v>
      </c>
      <c r="T57" s="1">
        <v>4.6771969795227051</v>
      </c>
      <c r="U57" s="1">
        <v>10.122955322265625</v>
      </c>
      <c r="V57" s="1">
        <v>16.261857986450195</v>
      </c>
      <c r="W57" s="1">
        <v>35.195880889892578</v>
      </c>
      <c r="X57" s="1">
        <v>499.7962646484375</v>
      </c>
      <c r="Y57" s="1">
        <v>1500.98779296875</v>
      </c>
      <c r="Z57" s="1">
        <v>320.90188598632812</v>
      </c>
      <c r="AA57" s="1">
        <v>73.185745239257813</v>
      </c>
      <c r="AB57" s="1">
        <v>-0.31230807304382324</v>
      </c>
      <c r="AC57" s="1">
        <v>0.29072219133377075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0.8329937744140623</v>
      </c>
      <c r="AL57">
        <f t="shared" si="67"/>
        <v>4.5826729904067344E-3</v>
      </c>
      <c r="AM57">
        <f t="shared" si="68"/>
        <v>293.74841537475584</v>
      </c>
      <c r="AN57">
        <f t="shared" si="69"/>
        <v>291.40669670104978</v>
      </c>
      <c r="AO57">
        <f t="shared" si="70"/>
        <v>240.15804150704935</v>
      </c>
      <c r="AP57">
        <f t="shared" si="71"/>
        <v>0.15241111708377844</v>
      </c>
      <c r="AQ57">
        <f t="shared" si="72"/>
        <v>2.4349967970139956</v>
      </c>
      <c r="AR57">
        <f t="shared" si="73"/>
        <v>33.271462756217595</v>
      </c>
      <c r="AS57">
        <f t="shared" si="74"/>
        <v>23.14850743395197</v>
      </c>
      <c r="AT57">
        <f t="shared" si="75"/>
        <v>19.427556037902832</v>
      </c>
      <c r="AU57">
        <f t="shared" si="76"/>
        <v>2.2647089405889451</v>
      </c>
      <c r="AV57">
        <f t="shared" si="77"/>
        <v>0.19367303872040631</v>
      </c>
      <c r="AW57">
        <f t="shared" si="78"/>
        <v>0.74085602928372096</v>
      </c>
      <c r="AX57">
        <f t="shared" si="79"/>
        <v>1.5238529113052242</v>
      </c>
      <c r="AY57">
        <f t="shared" si="80"/>
        <v>0.12224400628951308</v>
      </c>
      <c r="AZ57">
        <f t="shared" si="81"/>
        <v>16.922360031739743</v>
      </c>
      <c r="BA57">
        <f t="shared" si="82"/>
        <v>0.61255586667884454</v>
      </c>
      <c r="BB57">
        <f t="shared" si="83"/>
        <v>33.732136583674865</v>
      </c>
      <c r="BC57">
        <f t="shared" si="84"/>
        <v>369.63998376305068</v>
      </c>
      <c r="BD57">
        <f t="shared" si="85"/>
        <v>1.5042329461650876E-2</v>
      </c>
    </row>
    <row r="58" spans="1:114" x14ac:dyDescent="0.25">
      <c r="A58" s="1">
        <v>37</v>
      </c>
      <c r="B58" s="1" t="s">
        <v>99</v>
      </c>
      <c r="C58" s="1">
        <v>1378.500010561198</v>
      </c>
      <c r="D58" s="1">
        <v>0</v>
      </c>
      <c r="E58">
        <f t="shared" si="58"/>
        <v>16.483528709100646</v>
      </c>
      <c r="F58">
        <f t="shared" si="59"/>
        <v>0.20784711698167604</v>
      </c>
      <c r="G58">
        <f t="shared" si="60"/>
        <v>231.2248099191639</v>
      </c>
      <c r="H58">
        <f t="shared" si="61"/>
        <v>4.582672990406734</v>
      </c>
      <c r="I58">
        <f t="shared" si="62"/>
        <v>1.6941407677302747</v>
      </c>
      <c r="J58">
        <f t="shared" si="63"/>
        <v>20.598415374755859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18.256696701049805</v>
      </c>
      <c r="P58" s="1">
        <v>20.598415374755859</v>
      </c>
      <c r="Q58" s="1">
        <v>17.021158218383789</v>
      </c>
      <c r="R58" s="1">
        <v>399.34042358398437</v>
      </c>
      <c r="S58" s="1">
        <v>377.4754638671875</v>
      </c>
      <c r="T58" s="1">
        <v>4.6771969795227051</v>
      </c>
      <c r="U58" s="1">
        <v>10.122955322265625</v>
      </c>
      <c r="V58" s="1">
        <v>16.261857986450195</v>
      </c>
      <c r="W58" s="1">
        <v>35.195880889892578</v>
      </c>
      <c r="X58" s="1">
        <v>499.7962646484375</v>
      </c>
      <c r="Y58" s="1">
        <v>1500.98779296875</v>
      </c>
      <c r="Z58" s="1">
        <v>320.90188598632812</v>
      </c>
      <c r="AA58" s="1">
        <v>73.185745239257813</v>
      </c>
      <c r="AB58" s="1">
        <v>-0.31230807304382324</v>
      </c>
      <c r="AC58" s="1">
        <v>0.29072219133377075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0.8329937744140623</v>
      </c>
      <c r="AL58">
        <f t="shared" si="67"/>
        <v>4.5826729904067344E-3</v>
      </c>
      <c r="AM58">
        <f t="shared" si="68"/>
        <v>293.74841537475584</v>
      </c>
      <c r="AN58">
        <f t="shared" si="69"/>
        <v>291.40669670104978</v>
      </c>
      <c r="AO58">
        <f t="shared" si="70"/>
        <v>240.15804150704935</v>
      </c>
      <c r="AP58">
        <f t="shared" si="71"/>
        <v>0.15241111708377844</v>
      </c>
      <c r="AQ58">
        <f t="shared" si="72"/>
        <v>2.4349967970139956</v>
      </c>
      <c r="AR58">
        <f t="shared" si="73"/>
        <v>33.271462756217595</v>
      </c>
      <c r="AS58">
        <f t="shared" si="74"/>
        <v>23.14850743395197</v>
      </c>
      <c r="AT58">
        <f t="shared" si="75"/>
        <v>19.427556037902832</v>
      </c>
      <c r="AU58">
        <f t="shared" si="76"/>
        <v>2.2647089405889451</v>
      </c>
      <c r="AV58">
        <f t="shared" si="77"/>
        <v>0.19367303872040631</v>
      </c>
      <c r="AW58">
        <f t="shared" si="78"/>
        <v>0.74085602928372096</v>
      </c>
      <c r="AX58">
        <f t="shared" si="79"/>
        <v>1.5238529113052242</v>
      </c>
      <c r="AY58">
        <f t="shared" si="80"/>
        <v>0.12224400628951308</v>
      </c>
      <c r="AZ58">
        <f t="shared" si="81"/>
        <v>16.922360031739743</v>
      </c>
      <c r="BA58">
        <f t="shared" si="82"/>
        <v>0.61255586667884454</v>
      </c>
      <c r="BB58">
        <f t="shared" si="83"/>
        <v>33.732136583674865</v>
      </c>
      <c r="BC58">
        <f t="shared" si="84"/>
        <v>369.63998376305068</v>
      </c>
      <c r="BD58">
        <f t="shared" si="85"/>
        <v>1.5042329461650876E-2</v>
      </c>
    </row>
    <row r="59" spans="1:114" x14ac:dyDescent="0.25">
      <c r="A59" s="1">
        <v>38</v>
      </c>
      <c r="B59" s="1" t="s">
        <v>99</v>
      </c>
      <c r="C59" s="1">
        <v>1379.0000105500221</v>
      </c>
      <c r="D59" s="1">
        <v>0</v>
      </c>
      <c r="E59">
        <f t="shared" si="58"/>
        <v>16.485258045269948</v>
      </c>
      <c r="F59">
        <f t="shared" si="59"/>
        <v>0.20786098247848833</v>
      </c>
      <c r="G59">
        <f t="shared" si="60"/>
        <v>231.21630419927271</v>
      </c>
      <c r="H59">
        <f t="shared" si="61"/>
        <v>4.5830405124428193</v>
      </c>
      <c r="I59">
        <f t="shared" si="62"/>
        <v>1.6941660419929674</v>
      </c>
      <c r="J59">
        <f t="shared" si="63"/>
        <v>20.598665237426758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18.25700569152832</v>
      </c>
      <c r="P59" s="1">
        <v>20.598665237426758</v>
      </c>
      <c r="Q59" s="1">
        <v>17.021800994873047</v>
      </c>
      <c r="R59" s="1">
        <v>399.34036254882812</v>
      </c>
      <c r="S59" s="1">
        <v>377.47262573242187</v>
      </c>
      <c r="T59" s="1">
        <v>4.67681884765625</v>
      </c>
      <c r="U59" s="1">
        <v>10.123149871826172</v>
      </c>
      <c r="V59" s="1">
        <v>16.260185241699219</v>
      </c>
      <c r="W59" s="1">
        <v>35.195781707763672</v>
      </c>
      <c r="X59" s="1">
        <v>499.78369140625</v>
      </c>
      <c r="Y59" s="1">
        <v>1501.008544921875</v>
      </c>
      <c r="Z59" s="1">
        <v>318.93060302734375</v>
      </c>
      <c r="AA59" s="1">
        <v>73.185546875</v>
      </c>
      <c r="AB59" s="1">
        <v>-0.31230807304382324</v>
      </c>
      <c r="AC59" s="1">
        <v>0.29072219133377075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0.83297281901041664</v>
      </c>
      <c r="AL59">
        <f t="shared" si="67"/>
        <v>4.5830405124428191E-3</v>
      </c>
      <c r="AM59">
        <f t="shared" si="68"/>
        <v>293.74866523742674</v>
      </c>
      <c r="AN59">
        <f t="shared" si="69"/>
        <v>291.4070056915283</v>
      </c>
      <c r="AO59">
        <f t="shared" si="70"/>
        <v>240.16136181947513</v>
      </c>
      <c r="AP59">
        <f t="shared" si="71"/>
        <v>0.15226422373911724</v>
      </c>
      <c r="AQ59">
        <f t="shared" si="72"/>
        <v>2.4350343014601519</v>
      </c>
      <c r="AR59">
        <f t="shared" si="73"/>
        <v>33.272065393173328</v>
      </c>
      <c r="AS59">
        <f t="shared" si="74"/>
        <v>23.148915521347156</v>
      </c>
      <c r="AT59">
        <f t="shared" si="75"/>
        <v>19.427835464477539</v>
      </c>
      <c r="AU59">
        <f t="shared" si="76"/>
        <v>2.2647483010574425</v>
      </c>
      <c r="AV59">
        <f t="shared" si="77"/>
        <v>0.19368507753658518</v>
      </c>
      <c r="AW59">
        <f t="shared" si="78"/>
        <v>0.7408682594671846</v>
      </c>
      <c r="AX59">
        <f t="shared" si="79"/>
        <v>1.523880041590258</v>
      </c>
      <c r="AY59">
        <f t="shared" si="80"/>
        <v>0.12225168027279845</v>
      </c>
      <c r="AZ59">
        <f t="shared" si="81"/>
        <v>16.921691669240133</v>
      </c>
      <c r="BA59">
        <f t="shared" si="82"/>
        <v>0.61253793901117071</v>
      </c>
      <c r="BB59">
        <f t="shared" si="83"/>
        <v>33.732443101609576</v>
      </c>
      <c r="BC59">
        <f t="shared" si="84"/>
        <v>369.63632358469312</v>
      </c>
      <c r="BD59">
        <f t="shared" si="85"/>
        <v>1.5044193266358091E-2</v>
      </c>
    </row>
    <row r="60" spans="1:114" x14ac:dyDescent="0.25">
      <c r="A60" s="1">
        <v>39</v>
      </c>
      <c r="B60" s="1" t="s">
        <v>100</v>
      </c>
      <c r="C60" s="1">
        <v>1379.5000105388463</v>
      </c>
      <c r="D60" s="1">
        <v>0</v>
      </c>
      <c r="E60">
        <f t="shared" si="58"/>
        <v>16.490707404966852</v>
      </c>
      <c r="F60">
        <f t="shared" si="59"/>
        <v>0.20792020449398205</v>
      </c>
      <c r="G60">
        <f t="shared" si="60"/>
        <v>231.19743350308025</v>
      </c>
      <c r="H60">
        <f t="shared" si="61"/>
        <v>4.5833525619029709</v>
      </c>
      <c r="I60">
        <f t="shared" si="62"/>
        <v>1.6938318306901599</v>
      </c>
      <c r="J60">
        <f t="shared" si="63"/>
        <v>20.596555709838867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18.257932662963867</v>
      </c>
      <c r="P60" s="1">
        <v>20.596555709838867</v>
      </c>
      <c r="Q60" s="1">
        <v>17.02125358581543</v>
      </c>
      <c r="R60" s="1">
        <v>399.33367919921875</v>
      </c>
      <c r="S60" s="1">
        <v>377.45928955078125</v>
      </c>
      <c r="T60" s="1">
        <v>4.676699161529541</v>
      </c>
      <c r="U60" s="1">
        <v>10.123410224914551</v>
      </c>
      <c r="V60" s="1">
        <v>16.2587890625</v>
      </c>
      <c r="W60" s="1">
        <v>35.194564819335938</v>
      </c>
      <c r="X60" s="1">
        <v>499.78271484375</v>
      </c>
      <c r="Y60" s="1">
        <v>1501.033447265625</v>
      </c>
      <c r="Z60" s="1">
        <v>317.32904052734375</v>
      </c>
      <c r="AA60" s="1">
        <v>73.185401916503906</v>
      </c>
      <c r="AB60" s="1">
        <v>-0.31230807304382324</v>
      </c>
      <c r="AC60" s="1">
        <v>0.29072219133377075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0.83297119140624987</v>
      </c>
      <c r="AL60">
        <f t="shared" si="67"/>
        <v>4.5833525619029709E-3</v>
      </c>
      <c r="AM60">
        <f t="shared" si="68"/>
        <v>293.74655570983884</v>
      </c>
      <c r="AN60">
        <f t="shared" si="69"/>
        <v>291.40793266296384</v>
      </c>
      <c r="AO60">
        <f t="shared" si="70"/>
        <v>240.16534619438607</v>
      </c>
      <c r="AP60">
        <f t="shared" si="71"/>
        <v>0.15254052762278322</v>
      </c>
      <c r="AQ60">
        <f t="shared" si="72"/>
        <v>2.4347176767661765</v>
      </c>
      <c r="AR60">
        <f t="shared" si="73"/>
        <v>33.267804958479395</v>
      </c>
      <c r="AS60">
        <f t="shared" si="74"/>
        <v>23.144394733564845</v>
      </c>
      <c r="AT60">
        <f t="shared" si="75"/>
        <v>19.427244186401367</v>
      </c>
      <c r="AU60">
        <f t="shared" si="76"/>
        <v>2.2646650134020705</v>
      </c>
      <c r="AV60">
        <f t="shared" si="77"/>
        <v>0.19373649623953179</v>
      </c>
      <c r="AW60">
        <f t="shared" si="78"/>
        <v>0.7408858460760166</v>
      </c>
      <c r="AX60">
        <f t="shared" si="79"/>
        <v>1.5237791673260539</v>
      </c>
      <c r="AY60">
        <f t="shared" si="80"/>
        <v>0.12228445654756326</v>
      </c>
      <c r="AZ60">
        <f t="shared" si="81"/>
        <v>16.920277092987114</v>
      </c>
      <c r="BA60">
        <f t="shared" si="82"/>
        <v>0.61250958687023183</v>
      </c>
      <c r="BB60">
        <f t="shared" si="83"/>
        <v>33.738322689656719</v>
      </c>
      <c r="BC60">
        <f t="shared" si="84"/>
        <v>369.62039703843828</v>
      </c>
      <c r="BD60">
        <f t="shared" si="85"/>
        <v>1.5052437913799011E-2</v>
      </c>
    </row>
    <row r="61" spans="1:114" x14ac:dyDescent="0.25">
      <c r="A61" s="1">
        <v>40</v>
      </c>
      <c r="B61" s="1" t="s">
        <v>100</v>
      </c>
      <c r="C61" s="1">
        <v>1380.0000105276704</v>
      </c>
      <c r="D61" s="1">
        <v>0</v>
      </c>
      <c r="E61">
        <f t="shared" si="58"/>
        <v>16.522324035713293</v>
      </c>
      <c r="F61">
        <f t="shared" si="59"/>
        <v>0.20792258270434311</v>
      </c>
      <c r="G61">
        <f t="shared" si="60"/>
        <v>230.9153411291642</v>
      </c>
      <c r="H61">
        <f t="shared" si="61"/>
        <v>4.5848619269285615</v>
      </c>
      <c r="I61">
        <f t="shared" si="62"/>
        <v>1.6943652093307178</v>
      </c>
      <c r="J61">
        <f t="shared" si="63"/>
        <v>20.600734710693359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18.258306503295898</v>
      </c>
      <c r="P61" s="1">
        <v>20.600734710693359</v>
      </c>
      <c r="Q61" s="1">
        <v>17.021381378173828</v>
      </c>
      <c r="R61" s="1">
        <v>399.34417724609375</v>
      </c>
      <c r="S61" s="1">
        <v>377.43212890625</v>
      </c>
      <c r="T61" s="1">
        <v>4.6763896942138672</v>
      </c>
      <c r="U61" s="1">
        <v>10.124680519104004</v>
      </c>
      <c r="V61" s="1">
        <v>16.257354736328125</v>
      </c>
      <c r="W61" s="1">
        <v>35.198204040527344</v>
      </c>
      <c r="X61" s="1">
        <v>499.80169677734375</v>
      </c>
      <c r="Y61" s="1">
        <v>1501.06103515625</v>
      </c>
      <c r="Z61" s="1">
        <v>317.13262939453125</v>
      </c>
      <c r="AA61" s="1">
        <v>73.185493469238281</v>
      </c>
      <c r="AB61" s="1">
        <v>-0.31230807304382324</v>
      </c>
      <c r="AC61" s="1">
        <v>0.29072219133377075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0.83300282796223946</v>
      </c>
      <c r="AL61">
        <f t="shared" si="67"/>
        <v>4.5848619269285617E-3</v>
      </c>
      <c r="AM61">
        <f t="shared" si="68"/>
        <v>293.75073471069334</v>
      </c>
      <c r="AN61">
        <f t="shared" si="69"/>
        <v>291.40830650329588</v>
      </c>
      <c r="AO61">
        <f t="shared" si="70"/>
        <v>240.16976025678741</v>
      </c>
      <c r="AP61">
        <f t="shared" si="71"/>
        <v>0.15130255868446588</v>
      </c>
      <c r="AQ61">
        <f t="shared" si="72"/>
        <v>2.4353449493397279</v>
      </c>
      <c r="AR61">
        <f t="shared" si="73"/>
        <v>33.276334337533235</v>
      </c>
      <c r="AS61">
        <f t="shared" si="74"/>
        <v>23.151653818429232</v>
      </c>
      <c r="AT61">
        <f t="shared" si="75"/>
        <v>19.429520606994629</v>
      </c>
      <c r="AU61">
        <f t="shared" si="76"/>
        <v>2.2649856856050681</v>
      </c>
      <c r="AV61">
        <f t="shared" si="77"/>
        <v>0.19373856104633788</v>
      </c>
      <c r="AW61">
        <f t="shared" si="78"/>
        <v>0.74097974000901012</v>
      </c>
      <c r="AX61">
        <f t="shared" si="79"/>
        <v>1.524005945596058</v>
      </c>
      <c r="AY61">
        <f t="shared" si="80"/>
        <v>0.12228577273907253</v>
      </c>
      <c r="AZ61">
        <f t="shared" si="81"/>
        <v>16.899653190155377</v>
      </c>
      <c r="BA61">
        <f t="shared" si="82"/>
        <v>0.61180626513786018</v>
      </c>
      <c r="BB61">
        <f t="shared" si="83"/>
        <v>33.734249468470253</v>
      </c>
      <c r="BC61">
        <f t="shared" si="84"/>
        <v>369.57820736186267</v>
      </c>
      <c r="BD61">
        <f t="shared" si="85"/>
        <v>1.5081197692858612E-2</v>
      </c>
    </row>
    <row r="62" spans="1:114" x14ac:dyDescent="0.25">
      <c r="A62" s="1">
        <v>41</v>
      </c>
      <c r="B62" s="1" t="s">
        <v>101</v>
      </c>
      <c r="C62" s="1">
        <v>1380.5000105164945</v>
      </c>
      <c r="D62" s="1">
        <v>0</v>
      </c>
      <c r="E62">
        <f t="shared" si="58"/>
        <v>16.529248120793515</v>
      </c>
      <c r="F62">
        <f t="shared" si="59"/>
        <v>0.2080332800912543</v>
      </c>
      <c r="G62">
        <f t="shared" si="60"/>
        <v>230.93528380978353</v>
      </c>
      <c r="H62">
        <f t="shared" si="61"/>
        <v>4.5861217623921098</v>
      </c>
      <c r="I62">
        <f t="shared" si="62"/>
        <v>1.6939921575252868</v>
      </c>
      <c r="J62">
        <f t="shared" si="63"/>
        <v>20.598609924316406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18.258768081665039</v>
      </c>
      <c r="P62" s="1">
        <v>20.598609924316406</v>
      </c>
      <c r="Q62" s="1">
        <v>17.021560668945313</v>
      </c>
      <c r="R62" s="1">
        <v>399.35958862304688</v>
      </c>
      <c r="S62" s="1">
        <v>377.43893432617187</v>
      </c>
      <c r="T62" s="1">
        <v>4.675722599029541</v>
      </c>
      <c r="U62" s="1">
        <v>10.125428199768066</v>
      </c>
      <c r="V62" s="1">
        <v>16.254549026489258</v>
      </c>
      <c r="W62" s="1">
        <v>35.199748992919922</v>
      </c>
      <c r="X62" s="1">
        <v>499.80886840820312</v>
      </c>
      <c r="Y62" s="1">
        <v>1501.0904541015625</v>
      </c>
      <c r="Z62" s="1">
        <v>317.17941284179687</v>
      </c>
      <c r="AA62" s="1">
        <v>73.185432434082031</v>
      </c>
      <c r="AB62" s="1">
        <v>-0.31230807304382324</v>
      </c>
      <c r="AC62" s="1">
        <v>0.29072219133377075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0.83301478068033841</v>
      </c>
      <c r="AL62">
        <f t="shared" si="67"/>
        <v>4.5861217623921098E-3</v>
      </c>
      <c r="AM62">
        <f t="shared" si="68"/>
        <v>293.74860992431638</v>
      </c>
      <c r="AN62">
        <f t="shared" si="69"/>
        <v>291.40876808166502</v>
      </c>
      <c r="AO62">
        <f t="shared" si="70"/>
        <v>240.1744672879322</v>
      </c>
      <c r="AP62">
        <f t="shared" si="71"/>
        <v>0.15103220619188873</v>
      </c>
      <c r="AQ62">
        <f t="shared" si="72"/>
        <v>2.4350259989055614</v>
      </c>
      <c r="AR62">
        <f t="shared" si="73"/>
        <v>33.272003975637965</v>
      </c>
      <c r="AS62">
        <f t="shared" si="74"/>
        <v>23.146575775869898</v>
      </c>
      <c r="AT62">
        <f t="shared" si="75"/>
        <v>19.428689002990723</v>
      </c>
      <c r="AU62">
        <f t="shared" si="76"/>
        <v>2.2648685355532212</v>
      </c>
      <c r="AV62">
        <f t="shared" si="77"/>
        <v>0.19383466702679958</v>
      </c>
      <c r="AW62">
        <f t="shared" si="78"/>
        <v>0.74103384138027473</v>
      </c>
      <c r="AX62">
        <f t="shared" si="79"/>
        <v>1.5238346941729466</v>
      </c>
      <c r="AY62">
        <f t="shared" si="80"/>
        <v>0.12234703489196841</v>
      </c>
      <c r="AZ62">
        <f t="shared" si="81"/>
        <v>16.901098609906473</v>
      </c>
      <c r="BA62">
        <f t="shared" si="82"/>
        <v>0.61184807079339598</v>
      </c>
      <c r="BB62">
        <f t="shared" si="83"/>
        <v>33.742689186834987</v>
      </c>
      <c r="BC62">
        <f t="shared" si="84"/>
        <v>369.58172140335199</v>
      </c>
      <c r="BD62">
        <f t="shared" si="85"/>
        <v>1.5091148980912595E-2</v>
      </c>
    </row>
    <row r="63" spans="1:114" x14ac:dyDescent="0.25">
      <c r="A63" s="1">
        <v>42</v>
      </c>
      <c r="B63" s="1" t="s">
        <v>101</v>
      </c>
      <c r="C63" s="1">
        <v>1381.0000105053186</v>
      </c>
      <c r="D63" s="1">
        <v>0</v>
      </c>
      <c r="E63">
        <f t="shared" si="58"/>
        <v>16.546918371395257</v>
      </c>
      <c r="F63">
        <f t="shared" si="59"/>
        <v>0.20803220721461993</v>
      </c>
      <c r="G63">
        <f t="shared" si="60"/>
        <v>230.77433343431815</v>
      </c>
      <c r="H63">
        <f t="shared" si="61"/>
        <v>4.5860945377376972</v>
      </c>
      <c r="I63">
        <f t="shared" si="62"/>
        <v>1.693987711908723</v>
      </c>
      <c r="J63">
        <f t="shared" si="63"/>
        <v>20.598392486572266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18.260719299316406</v>
      </c>
      <c r="P63" s="1">
        <v>20.598392486572266</v>
      </c>
      <c r="Q63" s="1">
        <v>17.021568298339844</v>
      </c>
      <c r="R63" s="1">
        <v>399.36172485351562</v>
      </c>
      <c r="S63" s="1">
        <v>377.419677734375</v>
      </c>
      <c r="T63" s="1">
        <v>4.6753125190734863</v>
      </c>
      <c r="U63" s="1">
        <v>10.125061988830566</v>
      </c>
      <c r="V63" s="1">
        <v>16.251104354858398</v>
      </c>
      <c r="W63" s="1">
        <v>35.194103240966797</v>
      </c>
      <c r="X63" s="1">
        <v>499.80206298828125</v>
      </c>
      <c r="Y63" s="1">
        <v>1501.1121826171875</v>
      </c>
      <c r="Z63" s="1">
        <v>316.71099853515625</v>
      </c>
      <c r="AA63" s="1">
        <v>73.185295104980469</v>
      </c>
      <c r="AB63" s="1">
        <v>-0.31230807304382324</v>
      </c>
      <c r="AC63" s="1">
        <v>0.29072219133377075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0.83300343831380186</v>
      </c>
      <c r="AL63">
        <f t="shared" si="67"/>
        <v>4.586094537737697E-3</v>
      </c>
      <c r="AM63">
        <f t="shared" si="68"/>
        <v>293.74839248657224</v>
      </c>
      <c r="AN63">
        <f t="shared" si="69"/>
        <v>291.41071929931638</v>
      </c>
      <c r="AO63">
        <f t="shared" si="70"/>
        <v>240.1779438503545</v>
      </c>
      <c r="AP63">
        <f t="shared" si="71"/>
        <v>0.15136426285490909</v>
      </c>
      <c r="AQ63">
        <f t="shared" si="72"/>
        <v>2.4349933615175083</v>
      </c>
      <c r="AR63">
        <f t="shared" si="73"/>
        <v>33.271620453598473</v>
      </c>
      <c r="AS63">
        <f t="shared" si="74"/>
        <v>23.146558464767907</v>
      </c>
      <c r="AT63">
        <f t="shared" si="75"/>
        <v>19.429555892944336</v>
      </c>
      <c r="AU63">
        <f t="shared" si="76"/>
        <v>2.2649906565389499</v>
      </c>
      <c r="AV63">
        <f t="shared" si="77"/>
        <v>0.19383373560325542</v>
      </c>
      <c r="AW63">
        <f t="shared" si="78"/>
        <v>0.74100564960878545</v>
      </c>
      <c r="AX63">
        <f t="shared" si="79"/>
        <v>1.5239850069301646</v>
      </c>
      <c r="AY63">
        <f t="shared" si="80"/>
        <v>0.12234644115899876</v>
      </c>
      <c r="AZ63">
        <f t="shared" si="81"/>
        <v>16.889287695045738</v>
      </c>
      <c r="BA63">
        <f t="shared" si="82"/>
        <v>0.61145283897130376</v>
      </c>
      <c r="BB63">
        <f t="shared" si="83"/>
        <v>33.741977059111171</v>
      </c>
      <c r="BC63">
        <f t="shared" si="84"/>
        <v>369.55406522069876</v>
      </c>
      <c r="BD63">
        <f t="shared" si="85"/>
        <v>1.5108093581738041E-2</v>
      </c>
    </row>
    <row r="64" spans="1:114" x14ac:dyDescent="0.25">
      <c r="A64" s="1">
        <v>43</v>
      </c>
      <c r="B64" s="1" t="s">
        <v>102</v>
      </c>
      <c r="C64" s="1">
        <v>1381.5000104941428</v>
      </c>
      <c r="D64" s="1">
        <v>0</v>
      </c>
      <c r="E64">
        <f t="shared" si="58"/>
        <v>16.547078960090897</v>
      </c>
      <c r="F64">
        <f t="shared" si="59"/>
        <v>0.20800746280528254</v>
      </c>
      <c r="G64">
        <f t="shared" si="60"/>
        <v>230.74750054219732</v>
      </c>
      <c r="H64">
        <f t="shared" si="61"/>
        <v>4.5865143322168436</v>
      </c>
      <c r="I64">
        <f t="shared" si="62"/>
        <v>1.6943193568980282</v>
      </c>
      <c r="J64">
        <f t="shared" si="63"/>
        <v>20.600564956665039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18.26048469543457</v>
      </c>
      <c r="P64" s="1">
        <v>20.600564956665039</v>
      </c>
      <c r="Q64" s="1">
        <v>17.020936965942383</v>
      </c>
      <c r="R64" s="1">
        <v>399.35272216796875</v>
      </c>
      <c r="S64" s="1">
        <v>377.41094970703125</v>
      </c>
      <c r="T64" s="1">
        <v>4.6749324798583984</v>
      </c>
      <c r="U64" s="1">
        <v>10.125029563903809</v>
      </c>
      <c r="V64" s="1">
        <v>16.249954223632812</v>
      </c>
      <c r="W64" s="1">
        <v>35.194358825683594</v>
      </c>
      <c r="X64" s="1">
        <v>499.81594848632812</v>
      </c>
      <c r="Y64" s="1">
        <v>1501.100830078125</v>
      </c>
      <c r="Z64" s="1">
        <v>313.51913452148437</v>
      </c>
      <c r="AA64" s="1">
        <v>73.184982299804687</v>
      </c>
      <c r="AB64" s="1">
        <v>-0.31230807304382324</v>
      </c>
      <c r="AC64" s="1">
        <v>0.29072219133377075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0.83302658081054681</v>
      </c>
      <c r="AL64">
        <f t="shared" si="67"/>
        <v>4.5865143322168433E-3</v>
      </c>
      <c r="AM64">
        <f t="shared" si="68"/>
        <v>293.75056495666502</v>
      </c>
      <c r="AN64">
        <f t="shared" si="69"/>
        <v>291.41048469543455</v>
      </c>
      <c r="AO64">
        <f t="shared" si="70"/>
        <v>240.1761274441451</v>
      </c>
      <c r="AP64">
        <f t="shared" si="71"/>
        <v>0.15080894767249436</v>
      </c>
      <c r="AQ64">
        <f t="shared" si="72"/>
        <v>2.4353194663173277</v>
      </c>
      <c r="AR64">
        <f t="shared" si="73"/>
        <v>33.276218559990369</v>
      </c>
      <c r="AS64">
        <f t="shared" si="74"/>
        <v>23.15118899608656</v>
      </c>
      <c r="AT64">
        <f t="shared" si="75"/>
        <v>19.430524826049805</v>
      </c>
      <c r="AU64">
        <f t="shared" si="76"/>
        <v>2.2651271594328346</v>
      </c>
      <c r="AV64">
        <f t="shared" si="77"/>
        <v>0.19381225343100719</v>
      </c>
      <c r="AW64">
        <f t="shared" si="78"/>
        <v>0.74100010941929939</v>
      </c>
      <c r="AX64">
        <f t="shared" si="79"/>
        <v>1.5241270500135351</v>
      </c>
      <c r="AY64">
        <f t="shared" si="80"/>
        <v>0.12233274743245501</v>
      </c>
      <c r="AZ64">
        <f t="shared" si="81"/>
        <v>16.887251742904883</v>
      </c>
      <c r="BA64">
        <f t="shared" si="82"/>
        <v>0.61139588218443897</v>
      </c>
      <c r="BB64">
        <f t="shared" si="83"/>
        <v>33.737186772249196</v>
      </c>
      <c r="BC64">
        <f t="shared" si="84"/>
        <v>369.54526085718021</v>
      </c>
      <c r="BD64">
        <f t="shared" si="85"/>
        <v>1.5106455217876321E-2</v>
      </c>
    </row>
    <row r="65" spans="1:114" x14ac:dyDescent="0.25">
      <c r="A65" s="1">
        <v>44</v>
      </c>
      <c r="B65" s="1" t="s">
        <v>102</v>
      </c>
      <c r="C65" s="1">
        <v>1382.0000104829669</v>
      </c>
      <c r="D65" s="1">
        <v>0</v>
      </c>
      <c r="E65">
        <f t="shared" si="58"/>
        <v>16.543481021305976</v>
      </c>
      <c r="F65">
        <f t="shared" si="59"/>
        <v>0.20779711103715026</v>
      </c>
      <c r="G65">
        <f t="shared" si="60"/>
        <v>230.64980648683218</v>
      </c>
      <c r="H65">
        <f t="shared" si="61"/>
        <v>4.5856762974295213</v>
      </c>
      <c r="I65">
        <f t="shared" si="62"/>
        <v>1.6955844372689057</v>
      </c>
      <c r="J65">
        <f t="shared" si="63"/>
        <v>20.608543395996094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18.261306762695313</v>
      </c>
      <c r="P65" s="1">
        <v>20.608543395996094</v>
      </c>
      <c r="Q65" s="1">
        <v>17.021284103393555</v>
      </c>
      <c r="R65" s="1">
        <v>399.35528564453125</v>
      </c>
      <c r="S65" s="1">
        <v>377.41976928710937</v>
      </c>
      <c r="T65" s="1">
        <v>4.6754622459411621</v>
      </c>
      <c r="U65" s="1">
        <v>10.12416934967041</v>
      </c>
      <c r="V65" s="1">
        <v>16.250864028930664</v>
      </c>
      <c r="W65" s="1">
        <v>35.189353942871094</v>
      </c>
      <c r="X65" s="1">
        <v>499.8525390625</v>
      </c>
      <c r="Y65" s="1">
        <v>1501.122314453125</v>
      </c>
      <c r="Z65" s="1">
        <v>310.76535034179687</v>
      </c>
      <c r="AA65" s="1">
        <v>73.1845703125</v>
      </c>
      <c r="AB65" s="1">
        <v>-0.31230807304382324</v>
      </c>
      <c r="AC65" s="1">
        <v>0.29072219133377075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0.83308756510416659</v>
      </c>
      <c r="AL65">
        <f t="shared" si="67"/>
        <v>4.5856762974295215E-3</v>
      </c>
      <c r="AM65">
        <f t="shared" si="68"/>
        <v>293.75854339599607</v>
      </c>
      <c r="AN65">
        <f t="shared" si="69"/>
        <v>291.41130676269529</v>
      </c>
      <c r="AO65">
        <f t="shared" si="70"/>
        <v>240.17956494406826</v>
      </c>
      <c r="AP65">
        <f t="shared" si="71"/>
        <v>0.15035462230558175</v>
      </c>
      <c r="AQ65">
        <f t="shared" si="72"/>
        <v>2.4365174208955174</v>
      </c>
      <c r="AR65">
        <f t="shared" si="73"/>
        <v>33.292774836164575</v>
      </c>
      <c r="AS65">
        <f t="shared" si="74"/>
        <v>23.168605486494165</v>
      </c>
      <c r="AT65">
        <f t="shared" si="75"/>
        <v>19.434925079345703</v>
      </c>
      <c r="AU65">
        <f t="shared" si="76"/>
        <v>2.2657471560242164</v>
      </c>
      <c r="AV65">
        <f t="shared" si="77"/>
        <v>0.19362961979367938</v>
      </c>
      <c r="AW65">
        <f t="shared" si="78"/>
        <v>0.74093298362661153</v>
      </c>
      <c r="AX65">
        <f t="shared" si="79"/>
        <v>1.5248141723976048</v>
      </c>
      <c r="AY65">
        <f t="shared" si="80"/>
        <v>0.12221632955049974</v>
      </c>
      <c r="AZ65">
        <f t="shared" si="81"/>
        <v>16.88000698040009</v>
      </c>
      <c r="BA65">
        <f t="shared" si="82"/>
        <v>0.61112274781603482</v>
      </c>
      <c r="BB65">
        <f t="shared" si="83"/>
        <v>33.71520832001417</v>
      </c>
      <c r="BC65">
        <f t="shared" si="84"/>
        <v>369.55579072504088</v>
      </c>
      <c r="BD65">
        <f t="shared" si="85"/>
        <v>1.5092901341830814E-2</v>
      </c>
    </row>
    <row r="66" spans="1:114" x14ac:dyDescent="0.25">
      <c r="A66" s="1">
        <v>45</v>
      </c>
      <c r="B66" s="1" t="s">
        <v>103</v>
      </c>
      <c r="C66" s="1">
        <v>1382.500010471791</v>
      </c>
      <c r="D66" s="1">
        <v>0</v>
      </c>
      <c r="E66">
        <f t="shared" si="58"/>
        <v>16.535923929811826</v>
      </c>
      <c r="F66">
        <f t="shared" si="59"/>
        <v>0.20769485972387713</v>
      </c>
      <c r="G66">
        <f t="shared" si="60"/>
        <v>230.64009874462923</v>
      </c>
      <c r="H66">
        <f t="shared" si="61"/>
        <v>4.5855007125535066</v>
      </c>
      <c r="I66">
        <f t="shared" si="62"/>
        <v>1.6962906699833784</v>
      </c>
      <c r="J66">
        <f t="shared" si="63"/>
        <v>20.612918853759766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18.262201309204102</v>
      </c>
      <c r="P66" s="1">
        <v>20.612918853759766</v>
      </c>
      <c r="Q66" s="1">
        <v>17.02122688293457</v>
      </c>
      <c r="R66" s="1">
        <v>399.34158325195312</v>
      </c>
      <c r="S66" s="1">
        <v>377.41549682617187</v>
      </c>
      <c r="T66" s="1">
        <v>4.6750574111938477</v>
      </c>
      <c r="U66" s="1">
        <v>10.123496055603027</v>
      </c>
      <c r="V66" s="1">
        <v>16.248550415039063</v>
      </c>
      <c r="W66" s="1">
        <v>35.185047149658203</v>
      </c>
      <c r="X66" s="1">
        <v>499.85836791992187</v>
      </c>
      <c r="Y66" s="1">
        <v>1501.0870361328125</v>
      </c>
      <c r="Z66" s="1">
        <v>308.52297973632812</v>
      </c>
      <c r="AA66" s="1">
        <v>73.184593200683594</v>
      </c>
      <c r="AB66" s="1">
        <v>-0.31230807304382324</v>
      </c>
      <c r="AC66" s="1">
        <v>0.29072219133377075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0.83309727986653648</v>
      </c>
      <c r="AL66">
        <f t="shared" si="67"/>
        <v>4.5855007125535068E-3</v>
      </c>
      <c r="AM66">
        <f t="shared" si="68"/>
        <v>293.76291885375974</v>
      </c>
      <c r="AN66">
        <f t="shared" si="69"/>
        <v>291.41220130920408</v>
      </c>
      <c r="AO66">
        <f t="shared" si="70"/>
        <v>240.17392041294443</v>
      </c>
      <c r="AP66">
        <f t="shared" si="71"/>
        <v>0.14992283362296349</v>
      </c>
      <c r="AQ66">
        <f t="shared" si="72"/>
        <v>2.4371746105814109</v>
      </c>
      <c r="AR66">
        <f t="shared" si="73"/>
        <v>33.301744315204395</v>
      </c>
      <c r="AS66">
        <f t="shared" si="74"/>
        <v>23.178248259601368</v>
      </c>
      <c r="AT66">
        <f t="shared" si="75"/>
        <v>19.437560081481934</v>
      </c>
      <c r="AU66">
        <f t="shared" si="76"/>
        <v>2.2661184995673729</v>
      </c>
      <c r="AV66">
        <f t="shared" si="77"/>
        <v>0.19354083306807615</v>
      </c>
      <c r="AW66">
        <f t="shared" si="78"/>
        <v>0.74088394059803253</v>
      </c>
      <c r="AX66">
        <f t="shared" si="79"/>
        <v>1.5252345589693403</v>
      </c>
      <c r="AY66">
        <f t="shared" si="80"/>
        <v>0.12215973417582983</v>
      </c>
      <c r="AZ66">
        <f t="shared" si="81"/>
        <v>16.879301802391186</v>
      </c>
      <c r="BA66">
        <f t="shared" si="82"/>
        <v>0.61110394428466275</v>
      </c>
      <c r="BB66">
        <f t="shared" si="83"/>
        <v>33.702975827229366</v>
      </c>
      <c r="BC66">
        <f t="shared" si="84"/>
        <v>369.55511054346863</v>
      </c>
      <c r="BD66">
        <f t="shared" si="85"/>
        <v>1.5080561155486942E-2</v>
      </c>
    </row>
    <row r="67" spans="1:114" x14ac:dyDescent="0.25">
      <c r="A67" s="1">
        <v>46</v>
      </c>
      <c r="B67" s="1" t="s">
        <v>103</v>
      </c>
      <c r="C67" s="1">
        <v>1383.0000104606152</v>
      </c>
      <c r="D67" s="1">
        <v>0</v>
      </c>
      <c r="E67">
        <f t="shared" si="58"/>
        <v>16.536304727616368</v>
      </c>
      <c r="F67">
        <f t="shared" si="59"/>
        <v>0.20764521251167029</v>
      </c>
      <c r="G67">
        <f t="shared" si="60"/>
        <v>230.61907426388288</v>
      </c>
      <c r="H67">
        <f t="shared" si="61"/>
        <v>4.5860334574254624</v>
      </c>
      <c r="I67">
        <f t="shared" si="62"/>
        <v>1.696858497209794</v>
      </c>
      <c r="J67">
        <f t="shared" si="63"/>
        <v>20.616889953613281</v>
      </c>
      <c r="K67" s="1">
        <v>6</v>
      </c>
      <c r="L67">
        <f t="shared" si="64"/>
        <v>1.4200000166893005</v>
      </c>
      <c r="M67" s="1">
        <v>1</v>
      </c>
      <c r="N67">
        <f t="shared" si="65"/>
        <v>2.8400000333786011</v>
      </c>
      <c r="O67" s="1">
        <v>18.264755249023438</v>
      </c>
      <c r="P67" s="1">
        <v>20.616889953613281</v>
      </c>
      <c r="Q67" s="1">
        <v>17.021492004394531</v>
      </c>
      <c r="R67" s="1">
        <v>399.35763549804687</v>
      </c>
      <c r="S67" s="1">
        <v>377.43185424804687</v>
      </c>
      <c r="T67" s="1">
        <v>4.6750903129577637</v>
      </c>
      <c r="U67" s="1">
        <v>10.12388801574707</v>
      </c>
      <c r="V67" s="1">
        <v>16.246063232421875</v>
      </c>
      <c r="W67" s="1">
        <v>35.180778503417969</v>
      </c>
      <c r="X67" s="1">
        <v>499.88330078125</v>
      </c>
      <c r="Y67" s="1">
        <v>1501.05224609375</v>
      </c>
      <c r="Z67" s="1">
        <v>308.98916625976562</v>
      </c>
      <c r="AA67" s="1">
        <v>73.184600830078125</v>
      </c>
      <c r="AB67" s="1">
        <v>-0.31230807304382324</v>
      </c>
      <c r="AC67" s="1">
        <v>0.29072219133377075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0.83313883463541649</v>
      </c>
      <c r="AL67">
        <f t="shared" si="67"/>
        <v>4.5860334574254627E-3</v>
      </c>
      <c r="AM67">
        <f t="shared" si="68"/>
        <v>293.76688995361326</v>
      </c>
      <c r="AN67">
        <f t="shared" si="69"/>
        <v>291.41475524902341</v>
      </c>
      <c r="AO67">
        <f t="shared" si="70"/>
        <v>240.16835400681884</v>
      </c>
      <c r="AP67">
        <f t="shared" si="71"/>
        <v>0.14938330693576074</v>
      </c>
      <c r="AQ67">
        <f t="shared" si="72"/>
        <v>2.4377712004906549</v>
      </c>
      <c r="AR67">
        <f t="shared" si="73"/>
        <v>33.309892693829596</v>
      </c>
      <c r="AS67">
        <f t="shared" si="74"/>
        <v>23.186004678082526</v>
      </c>
      <c r="AT67">
        <f t="shared" si="75"/>
        <v>19.440822601318359</v>
      </c>
      <c r="AU67">
        <f t="shared" si="76"/>
        <v>2.2665783513530711</v>
      </c>
      <c r="AV67">
        <f t="shared" si="77"/>
        <v>0.19349772131755605</v>
      </c>
      <c r="AW67">
        <f t="shared" si="78"/>
        <v>0.74091270328086101</v>
      </c>
      <c r="AX67">
        <f t="shared" si="79"/>
        <v>1.5256656480722102</v>
      </c>
      <c r="AY67">
        <f t="shared" si="80"/>
        <v>0.12213225361264615</v>
      </c>
      <c r="AZ67">
        <f t="shared" si="81"/>
        <v>16.877764893804411</v>
      </c>
      <c r="BA67">
        <f t="shared" si="82"/>
        <v>0.61102175576394469</v>
      </c>
      <c r="BB67">
        <f t="shared" si="83"/>
        <v>33.695643765249542</v>
      </c>
      <c r="BC67">
        <f t="shared" si="84"/>
        <v>369.57128695230483</v>
      </c>
      <c r="BD67">
        <f t="shared" si="85"/>
        <v>1.5076967637025408E-2</v>
      </c>
      <c r="BE67">
        <f>AVERAGE(E53:E67)</f>
        <v>16.504804264833702</v>
      </c>
      <c r="BF67">
        <f>AVERAGE(O53:O67)</f>
        <v>18.258075459798178</v>
      </c>
      <c r="BG67">
        <f>AVERAGE(P53:P67)</f>
        <v>20.601402791341147</v>
      </c>
      <c r="BH67" t="e">
        <f>AVERAGE(B53:B67)</f>
        <v>#DIV/0!</v>
      </c>
      <c r="BI67">
        <f t="shared" ref="BI67:DJ67" si="86">AVERAGE(C53:C67)</f>
        <v>1379.5333438714345</v>
      </c>
      <c r="BJ67">
        <f t="shared" si="86"/>
        <v>0</v>
      </c>
      <c r="BK67">
        <f t="shared" si="86"/>
        <v>16.504804264833702</v>
      </c>
      <c r="BL67">
        <f t="shared" si="86"/>
        <v>0.20786473268763586</v>
      </c>
      <c r="BM67">
        <f t="shared" si="86"/>
        <v>231.04719675994193</v>
      </c>
      <c r="BN67">
        <f t="shared" si="86"/>
        <v>4.5842047638177092</v>
      </c>
      <c r="BO67">
        <f t="shared" si="86"/>
        <v>1.694550211962474</v>
      </c>
      <c r="BP67">
        <f t="shared" si="86"/>
        <v>20.601402791341147</v>
      </c>
      <c r="BQ67">
        <f t="shared" si="86"/>
        <v>6</v>
      </c>
      <c r="BR67">
        <f t="shared" si="86"/>
        <v>1.4200000166893005</v>
      </c>
      <c r="BS67">
        <f t="shared" si="86"/>
        <v>1</v>
      </c>
      <c r="BT67">
        <f t="shared" si="86"/>
        <v>2.8400000333786011</v>
      </c>
      <c r="BU67">
        <f t="shared" si="86"/>
        <v>18.258075459798178</v>
      </c>
      <c r="BV67">
        <f t="shared" si="86"/>
        <v>20.601402791341147</v>
      </c>
      <c r="BW67">
        <f t="shared" si="86"/>
        <v>17.021079635620119</v>
      </c>
      <c r="BX67">
        <f t="shared" si="86"/>
        <v>399.35037638346353</v>
      </c>
      <c r="BY67">
        <f t="shared" si="86"/>
        <v>377.46043701171874</v>
      </c>
      <c r="BZ67">
        <f t="shared" si="86"/>
        <v>4.67630983988444</v>
      </c>
      <c r="CA67">
        <f t="shared" si="86"/>
        <v>10.123593139648438</v>
      </c>
      <c r="CB67">
        <f t="shared" si="86"/>
        <v>16.257203547159829</v>
      </c>
      <c r="CC67">
        <f t="shared" si="86"/>
        <v>35.194696044921876</v>
      </c>
      <c r="CD67">
        <f t="shared" si="86"/>
        <v>499.82303670247398</v>
      </c>
      <c r="CE67">
        <f t="shared" si="86"/>
        <v>1501.0555582682291</v>
      </c>
      <c r="CF67">
        <f t="shared" si="86"/>
        <v>317.0207478841146</v>
      </c>
      <c r="CG67">
        <f t="shared" si="86"/>
        <v>73.185001627604166</v>
      </c>
      <c r="CH67">
        <f t="shared" si="86"/>
        <v>-0.31230807304382324</v>
      </c>
      <c r="CI67">
        <f t="shared" si="86"/>
        <v>0.29072219133377075</v>
      </c>
      <c r="CJ67">
        <f t="shared" si="86"/>
        <v>1</v>
      </c>
      <c r="CK67">
        <f t="shared" si="86"/>
        <v>-0.21956524252891541</v>
      </c>
      <c r="CL67">
        <f t="shared" si="86"/>
        <v>2.737391471862793</v>
      </c>
      <c r="CM67">
        <f t="shared" si="86"/>
        <v>1</v>
      </c>
      <c r="CN67">
        <f t="shared" si="86"/>
        <v>0</v>
      </c>
      <c r="CO67">
        <f t="shared" si="86"/>
        <v>0.15999999642372131</v>
      </c>
      <c r="CP67">
        <f t="shared" si="86"/>
        <v>111115</v>
      </c>
      <c r="CQ67">
        <f t="shared" si="86"/>
        <v>0.83303839450412309</v>
      </c>
      <c r="CR67">
        <f t="shared" si="86"/>
        <v>4.5842047638177102E-3</v>
      </c>
      <c r="CS67">
        <f t="shared" si="86"/>
        <v>293.75140279134115</v>
      </c>
      <c r="CT67">
        <f t="shared" si="86"/>
        <v>291.40807545979823</v>
      </c>
      <c r="CU67">
        <f t="shared" si="86"/>
        <v>240.16888395472367</v>
      </c>
      <c r="CV67">
        <f t="shared" si="86"/>
        <v>0.15152102093238481</v>
      </c>
      <c r="CW67">
        <f t="shared" si="86"/>
        <v>2.4354453925644028</v>
      </c>
      <c r="CX67">
        <f t="shared" si="86"/>
        <v>33.277930453187778</v>
      </c>
      <c r="CY67">
        <f t="shared" si="86"/>
        <v>23.15433731353934</v>
      </c>
      <c r="CZ67">
        <f t="shared" si="86"/>
        <v>19.429739125569661</v>
      </c>
      <c r="DA67">
        <f t="shared" si="86"/>
        <v>2.2650165454000271</v>
      </c>
      <c r="DB67">
        <f t="shared" si="86"/>
        <v>0.19368833033870686</v>
      </c>
      <c r="DC67">
        <f t="shared" si="86"/>
        <v>0.74089518060192894</v>
      </c>
      <c r="DD67">
        <f t="shared" si="86"/>
        <v>1.524121364798098</v>
      </c>
      <c r="DE67">
        <f t="shared" si="86"/>
        <v>0.12225375401656957</v>
      </c>
      <c r="DF67">
        <f t="shared" si="86"/>
        <v>16.909189453180826</v>
      </c>
      <c r="DG67">
        <f t="shared" si="86"/>
        <v>0.61210963201651469</v>
      </c>
      <c r="DH67">
        <f t="shared" si="86"/>
        <v>33.728475677089946</v>
      </c>
      <c r="DI67">
        <f t="shared" si="86"/>
        <v>369.61484352733476</v>
      </c>
      <c r="DJ67">
        <f t="shared" si="86"/>
        <v>1.5061135661196982E-2</v>
      </c>
    </row>
    <row r="68" spans="1:114" x14ac:dyDescent="0.25">
      <c r="A68" s="1" t="s">
        <v>9</v>
      </c>
      <c r="B68" s="1" t="s">
        <v>104</v>
      </c>
    </row>
    <row r="69" spans="1:114" x14ac:dyDescent="0.25">
      <c r="A69" s="1" t="s">
        <v>9</v>
      </c>
      <c r="B69" s="1" t="s">
        <v>105</v>
      </c>
    </row>
    <row r="70" spans="1:114" x14ac:dyDescent="0.25">
      <c r="A70" s="1">
        <v>47</v>
      </c>
      <c r="B70" s="1" t="s">
        <v>106</v>
      </c>
      <c r="C70" s="1">
        <v>1579.5000113211572</v>
      </c>
      <c r="D70" s="1">
        <v>0</v>
      </c>
      <c r="E70">
        <f t="shared" ref="E70:E84" si="87">(R70-S70*(1000-T70)/(1000-U70))*AK70</f>
        <v>16.245353501764185</v>
      </c>
      <c r="F70">
        <f t="shared" ref="F70:F84" si="88">IF(AV70&lt;&gt;0,1/(1/AV70-1/N70),0)</f>
        <v>0.19304965336740668</v>
      </c>
      <c r="G70">
        <f t="shared" ref="G70:G84" si="89">((AY70-AL70/2)*S70-E70)/(AY70+AL70/2)</f>
        <v>224.16285170418573</v>
      </c>
      <c r="H70">
        <f t="shared" ref="H70:H84" si="90">AL70*1000</f>
        <v>4.7170961950820205</v>
      </c>
      <c r="I70">
        <f t="shared" ref="I70:I84" si="91">(AQ70-AW70)</f>
        <v>1.8590764087211507</v>
      </c>
      <c r="J70">
        <f t="shared" ref="J70:J84" si="92">(P70+AP70*D70)</f>
        <v>23.262680053710938</v>
      </c>
      <c r="K70" s="1">
        <v>6</v>
      </c>
      <c r="L70">
        <f t="shared" ref="L70:L84" si="93">(K70*AE70+AF70)</f>
        <v>1.4200000166893005</v>
      </c>
      <c r="M70" s="1">
        <v>1</v>
      </c>
      <c r="N70">
        <f t="shared" ref="N70:N84" si="94">L70*(M70+1)*(M70+1)/(M70*M70+1)</f>
        <v>2.8400000333786011</v>
      </c>
      <c r="O70" s="1">
        <v>22.430727005004883</v>
      </c>
      <c r="P70" s="1">
        <v>23.262680053710938</v>
      </c>
      <c r="Q70" s="1">
        <v>22.100536346435547</v>
      </c>
      <c r="R70" s="1">
        <v>400.7679443359375</v>
      </c>
      <c r="S70" s="1">
        <v>379.12057495117187</v>
      </c>
      <c r="T70" s="1">
        <v>8.1602201461791992</v>
      </c>
      <c r="U70" s="1">
        <v>13.744720458984375</v>
      </c>
      <c r="V70" s="1">
        <v>21.921127319335938</v>
      </c>
      <c r="W70" s="1">
        <v>36.922992706298828</v>
      </c>
      <c r="X70" s="1">
        <v>499.83999633789062</v>
      </c>
      <c r="Y70" s="1">
        <v>1500.4627685546875</v>
      </c>
      <c r="Z70" s="1">
        <v>304.63177490234375</v>
      </c>
      <c r="AA70" s="1">
        <v>73.176383972167969</v>
      </c>
      <c r="AB70" s="1">
        <v>3.4157991409301758E-2</v>
      </c>
      <c r="AC70" s="1">
        <v>0.26194697618484497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ref="AK70:AK84" si="95">X70*0.000001/(K70*0.0001)</f>
        <v>0.83306666056315093</v>
      </c>
      <c r="AL70">
        <f t="shared" ref="AL70:AL84" si="96">(U70-T70)/(1000-U70)*AK70</f>
        <v>4.7170961950820205E-3</v>
      </c>
      <c r="AM70">
        <f t="shared" ref="AM70:AM84" si="97">(P70+273.15)</f>
        <v>296.41268005371091</v>
      </c>
      <c r="AN70">
        <f t="shared" ref="AN70:AN84" si="98">(O70+273.15)</f>
        <v>295.58072700500486</v>
      </c>
      <c r="AO70">
        <f t="shared" ref="AO70:AO84" si="99">(Y70*AG70+Z70*AH70)*AI70</f>
        <v>240.07403760267698</v>
      </c>
      <c r="AP70">
        <f t="shared" ref="AP70:AP84" si="100">((AO70+0.00000010773*(AN70^4-AM70^4))-AL70*44100)/(L70*51.4+0.00000043092*AM70^3)</f>
        <v>0.27018971830467453</v>
      </c>
      <c r="AQ70">
        <f t="shared" ref="AQ70:AQ84" si="101">0.61365*EXP(17.502*J70/(240.97+J70))</f>
        <v>2.864865350617904</v>
      </c>
      <c r="AR70">
        <f t="shared" ref="AR70:AR84" si="102">AQ70*1000/AA70</f>
        <v>39.150135536999635</v>
      </c>
      <c r="AS70">
        <f t="shared" ref="AS70:AS84" si="103">(AR70-U70)</f>
        <v>25.40541507801526</v>
      </c>
      <c r="AT70">
        <f t="shared" ref="AT70:AT84" si="104">IF(D70,P70,(O70+P70)/2)</f>
        <v>22.84670352935791</v>
      </c>
      <c r="AU70">
        <f t="shared" ref="AU70:AU84" si="105">0.61365*EXP(17.502*AT70/(240.97+AT70))</f>
        <v>2.7936651198348321</v>
      </c>
      <c r="AV70">
        <f t="shared" ref="AV70:AV84" si="106">IF(AS70&lt;&gt;0,(1000-(AR70+U70)/2)/AS70*AL70,0)</f>
        <v>0.18076229492809973</v>
      </c>
      <c r="AW70">
        <f t="shared" ref="AW70:AW84" si="107">U70*AA70/1000</f>
        <v>1.0057889418967534</v>
      </c>
      <c r="AX70">
        <f t="shared" ref="AX70:AX84" si="108">(AU70-AW70)</f>
        <v>1.7878761779380787</v>
      </c>
      <c r="AY70">
        <f t="shared" ref="AY70:AY84" si="109">1/(1.6/F70+1.37/N70)</f>
        <v>0.11401965716687076</v>
      </c>
      <c r="AZ70">
        <f t="shared" ref="AZ70:AZ84" si="110">G70*AA70*0.001</f>
        <v>16.403426908601642</v>
      </c>
      <c r="BA70">
        <f t="shared" ref="BA70:BA84" si="111">G70/S70</f>
        <v>0.59127060496006145</v>
      </c>
      <c r="BB70">
        <f t="shared" ref="BB70:BB84" si="112">(1-AL70*AA70/AQ70/F70)*100</f>
        <v>37.587376738913768</v>
      </c>
      <c r="BC70">
        <f t="shared" ref="BC70:BC84" si="113">(S70-E70/(N70/1.35))</f>
        <v>371.39831193369889</v>
      </c>
      <c r="BD70">
        <f t="shared" ref="BD70:BD84" si="114">E70*BB70/100/BC70</f>
        <v>1.6441114639116856E-2</v>
      </c>
    </row>
    <row r="71" spans="1:114" x14ac:dyDescent="0.25">
      <c r="A71" s="1">
        <v>48</v>
      </c>
      <c r="B71" s="1" t="s">
        <v>107</v>
      </c>
      <c r="C71" s="1">
        <v>1579.5000113211572</v>
      </c>
      <c r="D71" s="1">
        <v>0</v>
      </c>
      <c r="E71">
        <f t="shared" si="87"/>
        <v>16.245353501764185</v>
      </c>
      <c r="F71">
        <f t="shared" si="88"/>
        <v>0.19304965336740668</v>
      </c>
      <c r="G71">
        <f t="shared" si="89"/>
        <v>224.16285170418573</v>
      </c>
      <c r="H71">
        <f t="shared" si="90"/>
        <v>4.7170961950820205</v>
      </c>
      <c r="I71">
        <f t="shared" si="91"/>
        <v>1.8590764087211507</v>
      </c>
      <c r="J71">
        <f t="shared" si="92"/>
        <v>23.262680053710938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22.430727005004883</v>
      </c>
      <c r="P71" s="1">
        <v>23.262680053710938</v>
      </c>
      <c r="Q71" s="1">
        <v>22.100536346435547</v>
      </c>
      <c r="R71" s="1">
        <v>400.7679443359375</v>
      </c>
      <c r="S71" s="1">
        <v>379.12057495117187</v>
      </c>
      <c r="T71" s="1">
        <v>8.1602201461791992</v>
      </c>
      <c r="U71" s="1">
        <v>13.744720458984375</v>
      </c>
      <c r="V71" s="1">
        <v>21.921127319335938</v>
      </c>
      <c r="W71" s="1">
        <v>36.922992706298828</v>
      </c>
      <c r="X71" s="1">
        <v>499.83999633789062</v>
      </c>
      <c r="Y71" s="1">
        <v>1500.4627685546875</v>
      </c>
      <c r="Z71" s="1">
        <v>304.63177490234375</v>
      </c>
      <c r="AA71" s="1">
        <v>73.176383972167969</v>
      </c>
      <c r="AB71" s="1">
        <v>3.4157991409301758E-2</v>
      </c>
      <c r="AC71" s="1">
        <v>0.26194697618484497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0.83306666056315093</v>
      </c>
      <c r="AL71">
        <f t="shared" si="96"/>
        <v>4.7170961950820205E-3</v>
      </c>
      <c r="AM71">
        <f t="shared" si="97"/>
        <v>296.41268005371091</v>
      </c>
      <c r="AN71">
        <f t="shared" si="98"/>
        <v>295.58072700500486</v>
      </c>
      <c r="AO71">
        <f t="shared" si="99"/>
        <v>240.07403760267698</v>
      </c>
      <c r="AP71">
        <f t="shared" si="100"/>
        <v>0.27018971830467453</v>
      </c>
      <c r="AQ71">
        <f t="shared" si="101"/>
        <v>2.864865350617904</v>
      </c>
      <c r="AR71">
        <f t="shared" si="102"/>
        <v>39.150135536999635</v>
      </c>
      <c r="AS71">
        <f t="shared" si="103"/>
        <v>25.40541507801526</v>
      </c>
      <c r="AT71">
        <f t="shared" si="104"/>
        <v>22.84670352935791</v>
      </c>
      <c r="AU71">
        <f t="shared" si="105"/>
        <v>2.7936651198348321</v>
      </c>
      <c r="AV71">
        <f t="shared" si="106"/>
        <v>0.18076229492809973</v>
      </c>
      <c r="AW71">
        <f t="shared" si="107"/>
        <v>1.0057889418967534</v>
      </c>
      <c r="AX71">
        <f t="shared" si="108"/>
        <v>1.7878761779380787</v>
      </c>
      <c r="AY71">
        <f t="shared" si="109"/>
        <v>0.11401965716687076</v>
      </c>
      <c r="AZ71">
        <f t="shared" si="110"/>
        <v>16.403426908601642</v>
      </c>
      <c r="BA71">
        <f t="shared" si="111"/>
        <v>0.59127060496006145</v>
      </c>
      <c r="BB71">
        <f t="shared" si="112"/>
        <v>37.587376738913768</v>
      </c>
      <c r="BC71">
        <f t="shared" si="113"/>
        <v>371.39831193369889</v>
      </c>
      <c r="BD71">
        <f t="shared" si="114"/>
        <v>1.6441114639116856E-2</v>
      </c>
    </row>
    <row r="72" spans="1:114" x14ac:dyDescent="0.25">
      <c r="A72" s="1">
        <v>49</v>
      </c>
      <c r="B72" s="1" t="s">
        <v>107</v>
      </c>
      <c r="C72" s="1">
        <v>1580.0000113099813</v>
      </c>
      <c r="D72" s="1">
        <v>0</v>
      </c>
      <c r="E72">
        <f t="shared" si="87"/>
        <v>16.2357851741952</v>
      </c>
      <c r="F72">
        <f t="shared" si="88"/>
        <v>0.19294941574512259</v>
      </c>
      <c r="G72">
        <f t="shared" si="89"/>
        <v>224.2004667050343</v>
      </c>
      <c r="H72">
        <f t="shared" si="90"/>
        <v>4.7172566907815083</v>
      </c>
      <c r="I72">
        <f t="shared" si="91"/>
        <v>1.8600214005605002</v>
      </c>
      <c r="J72">
        <f t="shared" si="92"/>
        <v>23.267990112304687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22.432090759277344</v>
      </c>
      <c r="P72" s="1">
        <v>23.267990112304687</v>
      </c>
      <c r="Q72" s="1">
        <v>22.100635528564453</v>
      </c>
      <c r="R72" s="1">
        <v>400.78668212890625</v>
      </c>
      <c r="S72" s="1">
        <v>379.15216064453125</v>
      </c>
      <c r="T72" s="1">
        <v>8.1601696014404297</v>
      </c>
      <c r="U72" s="1">
        <v>13.744444847106934</v>
      </c>
      <c r="V72" s="1">
        <v>21.919048309326172</v>
      </c>
      <c r="W72" s="1">
        <v>36.918983459472656</v>
      </c>
      <c r="X72" s="1">
        <v>499.87728881835937</v>
      </c>
      <c r="Y72" s="1">
        <v>1500.5015869140625</v>
      </c>
      <c r="Z72" s="1">
        <v>304.1256103515625</v>
      </c>
      <c r="AA72" s="1">
        <v>73.17596435546875</v>
      </c>
      <c r="AB72" s="1">
        <v>3.4157991409301758E-2</v>
      </c>
      <c r="AC72" s="1">
        <v>0.26194697618484497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0.83312881469726552</v>
      </c>
      <c r="AL72">
        <f t="shared" si="96"/>
        <v>4.7172566907815079E-3</v>
      </c>
      <c r="AM72">
        <f t="shared" si="97"/>
        <v>296.41799011230466</v>
      </c>
      <c r="AN72">
        <f t="shared" si="98"/>
        <v>295.58209075927732</v>
      </c>
      <c r="AO72">
        <f t="shared" si="99"/>
        <v>240.08024854003816</v>
      </c>
      <c r="AP72">
        <f t="shared" si="100"/>
        <v>0.269650038198187</v>
      </c>
      <c r="AQ72">
        <f t="shared" si="101"/>
        <v>2.8657844067781033</v>
      </c>
      <c r="AR72">
        <f t="shared" si="102"/>
        <v>39.162919573658222</v>
      </c>
      <c r="AS72">
        <f t="shared" si="103"/>
        <v>25.418474726551288</v>
      </c>
      <c r="AT72">
        <f t="shared" si="104"/>
        <v>22.850040435791016</v>
      </c>
      <c r="AU72">
        <f t="shared" si="105"/>
        <v>2.7942300605405701</v>
      </c>
      <c r="AV72">
        <f t="shared" si="106"/>
        <v>0.18067440831064638</v>
      </c>
      <c r="AW72">
        <f t="shared" si="107"/>
        <v>1.0057630062176031</v>
      </c>
      <c r="AX72">
        <f t="shared" si="108"/>
        <v>1.788467054322967</v>
      </c>
      <c r="AY72">
        <f t="shared" si="109"/>
        <v>0.11396370916876214</v>
      </c>
      <c r="AZ72">
        <f t="shared" si="110"/>
        <v>16.406085360087047</v>
      </c>
      <c r="BA72">
        <f t="shared" si="111"/>
        <v>0.59132055669657724</v>
      </c>
      <c r="BB72">
        <f t="shared" si="112"/>
        <v>37.573213370492653</v>
      </c>
      <c r="BC72">
        <f t="shared" si="113"/>
        <v>371.43444595172951</v>
      </c>
      <c r="BD72">
        <f t="shared" si="114"/>
        <v>1.642364156680275E-2</v>
      </c>
    </row>
    <row r="73" spans="1:114" x14ac:dyDescent="0.25">
      <c r="A73" s="1">
        <v>50</v>
      </c>
      <c r="B73" s="1" t="s">
        <v>108</v>
      </c>
      <c r="C73" s="1">
        <v>1580.5000112988055</v>
      </c>
      <c r="D73" s="1">
        <v>0</v>
      </c>
      <c r="E73">
        <f t="shared" si="87"/>
        <v>16.271556429207383</v>
      </c>
      <c r="F73">
        <f t="shared" si="88"/>
        <v>0.19302962506090568</v>
      </c>
      <c r="G73">
        <f t="shared" si="89"/>
        <v>223.93968541201517</v>
      </c>
      <c r="H73">
        <f t="shared" si="90"/>
        <v>4.7198647782077101</v>
      </c>
      <c r="I73">
        <f t="shared" si="91"/>
        <v>1.8603041525688169</v>
      </c>
      <c r="J73">
        <f t="shared" si="92"/>
        <v>23.2708740234375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22.433496475219727</v>
      </c>
      <c r="P73" s="1">
        <v>23.2708740234375</v>
      </c>
      <c r="Q73" s="1">
        <v>22.101516723632813</v>
      </c>
      <c r="R73" s="1">
        <v>400.8243408203125</v>
      </c>
      <c r="S73" s="1">
        <v>379.14566040039062</v>
      </c>
      <c r="T73" s="1">
        <v>8.1601266860961914</v>
      </c>
      <c r="U73" s="1">
        <v>13.747490882873535</v>
      </c>
      <c r="V73" s="1">
        <v>21.916919708251953</v>
      </c>
      <c r="W73" s="1">
        <v>36.923770904541016</v>
      </c>
      <c r="X73" s="1">
        <v>499.8756103515625</v>
      </c>
      <c r="Y73" s="1">
        <v>1500.540283203125</v>
      </c>
      <c r="Z73" s="1">
        <v>303.72848510742187</v>
      </c>
      <c r="AA73" s="1">
        <v>73.175498962402344</v>
      </c>
      <c r="AB73" s="1">
        <v>3.4157991409301758E-2</v>
      </c>
      <c r="AC73" s="1">
        <v>0.26194697618484497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0.83312601725260405</v>
      </c>
      <c r="AL73">
        <f t="shared" si="96"/>
        <v>4.7198647782077099E-3</v>
      </c>
      <c r="AM73">
        <f t="shared" si="97"/>
        <v>296.42087402343748</v>
      </c>
      <c r="AN73">
        <f t="shared" si="98"/>
        <v>295.5834964752197</v>
      </c>
      <c r="AO73">
        <f t="shared" si="99"/>
        <v>240.08643994614977</v>
      </c>
      <c r="AP73">
        <f t="shared" si="100"/>
        <v>0.26815811519781291</v>
      </c>
      <c r="AQ73">
        <f t="shared" si="101"/>
        <v>2.866283657404165</v>
      </c>
      <c r="AR73">
        <f t="shared" si="102"/>
        <v>39.169991295540939</v>
      </c>
      <c r="AS73">
        <f t="shared" si="103"/>
        <v>25.422500412667404</v>
      </c>
      <c r="AT73">
        <f t="shared" si="104"/>
        <v>22.852185249328613</v>
      </c>
      <c r="AU73">
        <f t="shared" si="105"/>
        <v>2.7945932318111768</v>
      </c>
      <c r="AV73">
        <f t="shared" si="106"/>
        <v>0.18074473491897269</v>
      </c>
      <c r="AW73">
        <f t="shared" si="107"/>
        <v>1.0059795048353481</v>
      </c>
      <c r="AX73">
        <f t="shared" si="108"/>
        <v>1.7886137269758287</v>
      </c>
      <c r="AY73">
        <f t="shared" si="109"/>
        <v>0.11400847854929089</v>
      </c>
      <c r="AZ73">
        <f t="shared" si="110"/>
        <v>16.386898217507625</v>
      </c>
      <c r="BA73">
        <f t="shared" si="111"/>
        <v>0.59064288161844525</v>
      </c>
      <c r="BB73">
        <f t="shared" si="112"/>
        <v>37.575925193985697</v>
      </c>
      <c r="BC73">
        <f t="shared" si="113"/>
        <v>371.41094176614558</v>
      </c>
      <c r="BD73">
        <f t="shared" si="114"/>
        <v>1.6462056402166688E-2</v>
      </c>
    </row>
    <row r="74" spans="1:114" x14ac:dyDescent="0.25">
      <c r="A74" s="1">
        <v>51</v>
      </c>
      <c r="B74" s="1" t="s">
        <v>108</v>
      </c>
      <c r="C74" s="1">
        <v>1581.0000112876296</v>
      </c>
      <c r="D74" s="1">
        <v>0</v>
      </c>
      <c r="E74">
        <f t="shared" si="87"/>
        <v>16.340023761009796</v>
      </c>
      <c r="F74">
        <f t="shared" si="88"/>
        <v>0.19317241303802554</v>
      </c>
      <c r="G74">
        <f t="shared" si="89"/>
        <v>223.43887948650743</v>
      </c>
      <c r="H74">
        <f t="shared" si="90"/>
        <v>4.724005817572845</v>
      </c>
      <c r="I74">
        <f t="shared" si="91"/>
        <v>1.8606340295342139</v>
      </c>
      <c r="J74">
        <f t="shared" si="92"/>
        <v>23.274301528930664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22.434656143188477</v>
      </c>
      <c r="P74" s="1">
        <v>23.274301528930664</v>
      </c>
      <c r="Q74" s="1">
        <v>22.100954055786133</v>
      </c>
      <c r="R74" s="1">
        <v>400.89947509765625</v>
      </c>
      <c r="S74" s="1">
        <v>379.136962890625</v>
      </c>
      <c r="T74" s="1">
        <v>8.1589117050170898</v>
      </c>
      <c r="U74" s="1">
        <v>13.751110076904297</v>
      </c>
      <c r="V74" s="1">
        <v>21.912086486816406</v>
      </c>
      <c r="W74" s="1">
        <v>36.93084716796875</v>
      </c>
      <c r="X74" s="1">
        <v>499.87985229492187</v>
      </c>
      <c r="Y74" s="1">
        <v>1500.5003662109375</v>
      </c>
      <c r="Z74" s="1">
        <v>304.739501953125</v>
      </c>
      <c r="AA74" s="1">
        <v>73.175407409667969</v>
      </c>
      <c r="AB74" s="1">
        <v>3.4157991409301758E-2</v>
      </c>
      <c r="AC74" s="1">
        <v>0.26194697618484497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0.833133087158203</v>
      </c>
      <c r="AL74">
        <f t="shared" si="96"/>
        <v>4.7240058175728452E-3</v>
      </c>
      <c r="AM74">
        <f t="shared" si="97"/>
        <v>296.42430152893064</v>
      </c>
      <c r="AN74">
        <f t="shared" si="98"/>
        <v>295.58465614318845</v>
      </c>
      <c r="AO74">
        <f t="shared" si="99"/>
        <v>240.08005322754252</v>
      </c>
      <c r="AP74">
        <f t="shared" si="100"/>
        <v>0.26560889497335882</v>
      </c>
      <c r="AQ74">
        <f t="shared" si="101"/>
        <v>2.8668771117468763</v>
      </c>
      <c r="AR74">
        <f t="shared" si="102"/>
        <v>39.178150327156267</v>
      </c>
      <c r="AS74">
        <f t="shared" si="103"/>
        <v>25.42704025025197</v>
      </c>
      <c r="AT74">
        <f t="shared" si="104"/>
        <v>22.85447883605957</v>
      </c>
      <c r="AU74">
        <f t="shared" si="105"/>
        <v>2.7949816398446563</v>
      </c>
      <c r="AV74">
        <f t="shared" si="106"/>
        <v>0.18086992057571336</v>
      </c>
      <c r="AW74">
        <f t="shared" si="107"/>
        <v>1.0062430822126625</v>
      </c>
      <c r="AX74">
        <f t="shared" si="108"/>
        <v>1.7887385576319939</v>
      </c>
      <c r="AY74">
        <f t="shared" si="109"/>
        <v>0.11408817157603654</v>
      </c>
      <c r="AZ74">
        <f t="shared" si="110"/>
        <v>16.350231037584884</v>
      </c>
      <c r="BA74">
        <f t="shared" si="111"/>
        <v>0.58933552081801632</v>
      </c>
      <c r="BB74">
        <f t="shared" si="112"/>
        <v>37.580341171403241</v>
      </c>
      <c r="BC74">
        <f t="shared" si="113"/>
        <v>371.36969816594092</v>
      </c>
      <c r="BD74">
        <f t="shared" si="114"/>
        <v>1.6535104256492104E-2</v>
      </c>
    </row>
    <row r="75" spans="1:114" x14ac:dyDescent="0.25">
      <c r="A75" s="1">
        <v>52</v>
      </c>
      <c r="B75" s="1" t="s">
        <v>109</v>
      </c>
      <c r="C75" s="1">
        <v>1581.5000112764537</v>
      </c>
      <c r="D75" s="1">
        <v>0</v>
      </c>
      <c r="E75">
        <f t="shared" si="87"/>
        <v>16.309888533932497</v>
      </c>
      <c r="F75">
        <f t="shared" si="88"/>
        <v>0.19317696043041793</v>
      </c>
      <c r="G75">
        <f t="shared" si="89"/>
        <v>223.73801368546492</v>
      </c>
      <c r="H75">
        <f t="shared" si="90"/>
        <v>4.7249619530565115</v>
      </c>
      <c r="I75">
        <f t="shared" si="91"/>
        <v>1.8609730398835733</v>
      </c>
      <c r="J75">
        <f t="shared" si="92"/>
        <v>23.27685546875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22.435932159423828</v>
      </c>
      <c r="P75" s="1">
        <v>23.27685546875</v>
      </c>
      <c r="Q75" s="1">
        <v>22.100906372070312</v>
      </c>
      <c r="R75" s="1">
        <v>400.90460205078125</v>
      </c>
      <c r="S75" s="1">
        <v>379.17807006835937</v>
      </c>
      <c r="T75" s="1">
        <v>8.159245491027832</v>
      </c>
      <c r="U75" s="1">
        <v>13.752445220947266</v>
      </c>
      <c r="V75" s="1">
        <v>21.911403656005859</v>
      </c>
      <c r="W75" s="1">
        <v>36.931766510009766</v>
      </c>
      <c r="X75" s="1">
        <v>499.89083862304687</v>
      </c>
      <c r="Y75" s="1">
        <v>1500.457763671875</v>
      </c>
      <c r="Z75" s="1">
        <v>306.64031982421875</v>
      </c>
      <c r="AA75" s="1">
        <v>73.175811767578125</v>
      </c>
      <c r="AB75" s="1">
        <v>3.4157991409301758E-2</v>
      </c>
      <c r="AC75" s="1">
        <v>0.26194697618484497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0.83315139770507807</v>
      </c>
      <c r="AL75">
        <f t="shared" si="96"/>
        <v>4.7249619530565111E-3</v>
      </c>
      <c r="AM75">
        <f t="shared" si="97"/>
        <v>296.42685546874998</v>
      </c>
      <c r="AN75">
        <f t="shared" si="98"/>
        <v>295.58593215942381</v>
      </c>
      <c r="AO75">
        <f t="shared" si="99"/>
        <v>240.07323682144488</v>
      </c>
      <c r="AP75">
        <f t="shared" si="100"/>
        <v>0.26485456379322658</v>
      </c>
      <c r="AQ75">
        <f t="shared" si="101"/>
        <v>2.8673193827155399</v>
      </c>
      <c r="AR75">
        <f t="shared" si="102"/>
        <v>39.183977785210686</v>
      </c>
      <c r="AS75">
        <f t="shared" si="103"/>
        <v>25.431532564263421</v>
      </c>
      <c r="AT75">
        <f t="shared" si="104"/>
        <v>22.856393814086914</v>
      </c>
      <c r="AU75">
        <f t="shared" si="105"/>
        <v>2.7953059684675585</v>
      </c>
      <c r="AV75">
        <f t="shared" si="106"/>
        <v>0.1808739071904312</v>
      </c>
      <c r="AW75">
        <f t="shared" si="107"/>
        <v>1.0063463428319666</v>
      </c>
      <c r="AX75">
        <f t="shared" si="108"/>
        <v>1.788959625635592</v>
      </c>
      <c r="AY75">
        <f t="shared" si="109"/>
        <v>0.11409070946654271</v>
      </c>
      <c r="AZ75">
        <f t="shared" si="110"/>
        <v>16.372210774699401</v>
      </c>
      <c r="BA75">
        <f t="shared" si="111"/>
        <v>0.59006053183700402</v>
      </c>
      <c r="BB75">
        <f t="shared" si="112"/>
        <v>37.57846187319214</v>
      </c>
      <c r="BC75">
        <f t="shared" si="113"/>
        <v>371.42513018736412</v>
      </c>
      <c r="BD75">
        <f t="shared" si="114"/>
        <v>1.6501320848140256E-2</v>
      </c>
    </row>
    <row r="76" spans="1:114" x14ac:dyDescent="0.25">
      <c r="A76" s="1">
        <v>53</v>
      </c>
      <c r="B76" s="1" t="s">
        <v>109</v>
      </c>
      <c r="C76" s="1">
        <v>1582.0000112652779</v>
      </c>
      <c r="D76" s="1">
        <v>0</v>
      </c>
      <c r="E76">
        <f t="shared" si="87"/>
        <v>16.285209650803825</v>
      </c>
      <c r="F76">
        <f t="shared" si="88"/>
        <v>0.19312354672051474</v>
      </c>
      <c r="G76">
        <f t="shared" si="89"/>
        <v>223.93118914130267</v>
      </c>
      <c r="H76">
        <f t="shared" si="90"/>
        <v>4.7244389461853684</v>
      </c>
      <c r="I76">
        <f t="shared" si="91"/>
        <v>1.8612460416840364</v>
      </c>
      <c r="J76">
        <f t="shared" si="92"/>
        <v>23.27801513671875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22.436042785644531</v>
      </c>
      <c r="P76" s="1">
        <v>23.27801513671875</v>
      </c>
      <c r="Q76" s="1">
        <v>22.100715637207031</v>
      </c>
      <c r="R76" s="1">
        <v>400.8951416015625</v>
      </c>
      <c r="S76" s="1">
        <v>379.19854736328125</v>
      </c>
      <c r="T76" s="1">
        <v>8.1589317321777344</v>
      </c>
      <c r="U76" s="1">
        <v>13.751467704772949</v>
      </c>
      <c r="V76" s="1">
        <v>21.910398483276367</v>
      </c>
      <c r="W76" s="1">
        <v>36.928871154785156</v>
      </c>
      <c r="X76" s="1">
        <v>499.89532470703125</v>
      </c>
      <c r="Y76" s="1">
        <v>1500.37451171875</v>
      </c>
      <c r="Z76" s="1">
        <v>307.93478393554687</v>
      </c>
      <c r="AA76" s="1">
        <v>73.175765991210937</v>
      </c>
      <c r="AB76" s="1">
        <v>3.4157991409301758E-2</v>
      </c>
      <c r="AC76" s="1">
        <v>0.26194697618484497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0.83315887451171866</v>
      </c>
      <c r="AL76">
        <f t="shared" si="96"/>
        <v>4.7244389461853688E-3</v>
      </c>
      <c r="AM76">
        <f t="shared" si="97"/>
        <v>296.42801513671873</v>
      </c>
      <c r="AN76">
        <f t="shared" si="98"/>
        <v>295.58604278564451</v>
      </c>
      <c r="AO76">
        <f t="shared" si="99"/>
        <v>240.05991650924261</v>
      </c>
      <c r="AP76">
        <f t="shared" si="100"/>
        <v>0.26482991532898903</v>
      </c>
      <c r="AQ76">
        <f t="shared" si="101"/>
        <v>2.8675202244841964</v>
      </c>
      <c r="AR76">
        <f t="shared" si="102"/>
        <v>39.186746946094296</v>
      </c>
      <c r="AS76">
        <f t="shared" si="103"/>
        <v>25.435279241321346</v>
      </c>
      <c r="AT76">
        <f t="shared" si="104"/>
        <v>22.857028961181641</v>
      </c>
      <c r="AU76">
        <f t="shared" si="105"/>
        <v>2.7954135468856265</v>
      </c>
      <c r="AV76">
        <f t="shared" si="106"/>
        <v>0.18082707962546413</v>
      </c>
      <c r="AW76">
        <f t="shared" si="107"/>
        <v>1.00627418280016</v>
      </c>
      <c r="AX76">
        <f t="shared" si="108"/>
        <v>1.7891393640854665</v>
      </c>
      <c r="AY76">
        <f t="shared" si="109"/>
        <v>0.11406089896794108</v>
      </c>
      <c r="AZ76">
        <f t="shared" si="110"/>
        <v>16.386336294737561</v>
      </c>
      <c r="BA76">
        <f t="shared" si="111"/>
        <v>0.59053809857233253</v>
      </c>
      <c r="BB76">
        <f t="shared" si="112"/>
        <v>37.572520612178153</v>
      </c>
      <c r="BC76">
        <f t="shared" si="113"/>
        <v>371.4573386413818</v>
      </c>
      <c r="BD76">
        <f t="shared" si="114"/>
        <v>1.6472318934831885E-2</v>
      </c>
    </row>
    <row r="77" spans="1:114" x14ac:dyDescent="0.25">
      <c r="A77" s="1">
        <v>54</v>
      </c>
      <c r="B77" s="1" t="s">
        <v>110</v>
      </c>
      <c r="C77" s="1">
        <v>1582.500011254102</v>
      </c>
      <c r="D77" s="1">
        <v>0</v>
      </c>
      <c r="E77">
        <f t="shared" si="87"/>
        <v>16.255450026207246</v>
      </c>
      <c r="F77">
        <f t="shared" si="88"/>
        <v>0.19315047449582595</v>
      </c>
      <c r="G77">
        <f t="shared" si="89"/>
        <v>224.20755797489704</v>
      </c>
      <c r="H77">
        <f t="shared" si="90"/>
        <v>4.7256880648342197</v>
      </c>
      <c r="I77">
        <f t="shared" si="91"/>
        <v>1.8614912141751168</v>
      </c>
      <c r="J77">
        <f t="shared" si="92"/>
        <v>23.279762268066406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22.437416076660156</v>
      </c>
      <c r="P77" s="1">
        <v>23.279762268066406</v>
      </c>
      <c r="Q77" s="1">
        <v>22.101596832275391</v>
      </c>
      <c r="R77" s="1">
        <v>400.86380004882812</v>
      </c>
      <c r="S77" s="1">
        <v>379.20269775390625</v>
      </c>
      <c r="T77" s="1">
        <v>8.1583309173583984</v>
      </c>
      <c r="U77" s="1">
        <v>13.752246856689453</v>
      </c>
      <c r="V77" s="1">
        <v>21.906965255737305</v>
      </c>
      <c r="W77" s="1">
        <v>36.927894592285156</v>
      </c>
      <c r="X77" s="1">
        <v>499.90374755859375</v>
      </c>
      <c r="Y77" s="1">
        <v>1500.397216796875</v>
      </c>
      <c r="Z77" s="1">
        <v>308.38958740234375</v>
      </c>
      <c r="AA77" s="1">
        <v>73.175796508789063</v>
      </c>
      <c r="AB77" s="1">
        <v>3.4157991409301758E-2</v>
      </c>
      <c r="AC77" s="1">
        <v>0.26194697618484497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0.83317291259765613</v>
      </c>
      <c r="AL77">
        <f t="shared" si="96"/>
        <v>4.72568806483422E-3</v>
      </c>
      <c r="AM77">
        <f t="shared" si="97"/>
        <v>296.42976226806638</v>
      </c>
      <c r="AN77">
        <f t="shared" si="98"/>
        <v>295.58741607666013</v>
      </c>
      <c r="AO77">
        <f t="shared" si="99"/>
        <v>240.06354932166141</v>
      </c>
      <c r="AP77">
        <f t="shared" si="100"/>
        <v>0.2641669133685009</v>
      </c>
      <c r="AQ77">
        <f t="shared" si="101"/>
        <v>2.8678228316988581</v>
      </c>
      <c r="AR77">
        <f t="shared" si="102"/>
        <v>39.190865949158571</v>
      </c>
      <c r="AS77">
        <f t="shared" si="103"/>
        <v>25.438619092469118</v>
      </c>
      <c r="AT77">
        <f t="shared" si="104"/>
        <v>22.858589172363281</v>
      </c>
      <c r="AU77">
        <f t="shared" si="105"/>
        <v>2.7956778239628308</v>
      </c>
      <c r="AV77">
        <f t="shared" si="106"/>
        <v>0.180850687294001</v>
      </c>
      <c r="AW77">
        <f t="shared" si="107"/>
        <v>1.0063316175237413</v>
      </c>
      <c r="AX77">
        <f t="shared" si="108"/>
        <v>1.7893462064390895</v>
      </c>
      <c r="AY77">
        <f t="shared" si="109"/>
        <v>0.11407592762756991</v>
      </c>
      <c r="AZ77">
        <f t="shared" si="110"/>
        <v>16.406566638103591</v>
      </c>
      <c r="BA77">
        <f t="shared" si="111"/>
        <v>0.59126045068488031</v>
      </c>
      <c r="BB77">
        <f t="shared" si="112"/>
        <v>37.57128263889301</v>
      </c>
      <c r="BC77">
        <f t="shared" si="113"/>
        <v>371.47563533226497</v>
      </c>
      <c r="BD77">
        <f t="shared" si="114"/>
        <v>1.6440865813736636E-2</v>
      </c>
    </row>
    <row r="78" spans="1:114" x14ac:dyDescent="0.25">
      <c r="A78" s="1">
        <v>55</v>
      </c>
      <c r="B78" s="1" t="s">
        <v>110</v>
      </c>
      <c r="C78" s="1">
        <v>1583.0000112429261</v>
      </c>
      <c r="D78" s="1">
        <v>0</v>
      </c>
      <c r="E78">
        <f t="shared" si="87"/>
        <v>16.291617704361524</v>
      </c>
      <c r="F78">
        <f t="shared" si="88"/>
        <v>0.19326566943221707</v>
      </c>
      <c r="G78">
        <f t="shared" si="89"/>
        <v>223.92869108207373</v>
      </c>
      <c r="H78">
        <f t="shared" si="90"/>
        <v>4.7293607229280008</v>
      </c>
      <c r="I78">
        <f t="shared" si="91"/>
        <v>1.8618794715816711</v>
      </c>
      <c r="J78">
        <f t="shared" si="92"/>
        <v>23.283571243286133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22.438739776611328</v>
      </c>
      <c r="P78" s="1">
        <v>23.283571243286133</v>
      </c>
      <c r="Q78" s="1">
        <v>22.101625442504883</v>
      </c>
      <c r="R78" s="1">
        <v>400.86212158203125</v>
      </c>
      <c r="S78" s="1">
        <v>379.1563720703125</v>
      </c>
      <c r="T78" s="1">
        <v>8.1578073501586914</v>
      </c>
      <c r="U78" s="1">
        <v>13.75600528717041</v>
      </c>
      <c r="V78" s="1">
        <v>21.903720855712891</v>
      </c>
      <c r="W78" s="1">
        <v>36.934890747070313</v>
      </c>
      <c r="X78" s="1">
        <v>499.90768432617187</v>
      </c>
      <c r="Y78" s="1">
        <v>1500.40625</v>
      </c>
      <c r="Z78" s="1">
        <v>309.03466796875</v>
      </c>
      <c r="AA78" s="1">
        <v>73.175544738769531</v>
      </c>
      <c r="AB78" s="1">
        <v>3.4157991409301758E-2</v>
      </c>
      <c r="AC78" s="1">
        <v>0.26194697618484497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0.83317947387695301</v>
      </c>
      <c r="AL78">
        <f t="shared" si="96"/>
        <v>4.7293607229280006E-3</v>
      </c>
      <c r="AM78">
        <f t="shared" si="97"/>
        <v>296.43357124328611</v>
      </c>
      <c r="AN78">
        <f t="shared" si="98"/>
        <v>295.58873977661131</v>
      </c>
      <c r="AO78">
        <f t="shared" si="99"/>
        <v>240.06499463412911</v>
      </c>
      <c r="AP78">
        <f t="shared" si="100"/>
        <v>0.26192668528687379</v>
      </c>
      <c r="AQ78">
        <f t="shared" si="101"/>
        <v>2.8684826518997597</v>
      </c>
      <c r="AR78">
        <f t="shared" si="102"/>
        <v>39.20001774007968</v>
      </c>
      <c r="AS78">
        <f t="shared" si="103"/>
        <v>25.44401245290927</v>
      </c>
      <c r="AT78">
        <f t="shared" si="104"/>
        <v>22.86115550994873</v>
      </c>
      <c r="AU78">
        <f t="shared" si="105"/>
        <v>2.7961125717641528</v>
      </c>
      <c r="AV78">
        <f t="shared" si="106"/>
        <v>0.18095167433891859</v>
      </c>
      <c r="AW78">
        <f t="shared" si="107"/>
        <v>1.0066031803180886</v>
      </c>
      <c r="AX78">
        <f t="shared" si="108"/>
        <v>1.7895093914460642</v>
      </c>
      <c r="AY78">
        <f t="shared" si="109"/>
        <v>0.11414021646585497</v>
      </c>
      <c r="AZ78">
        <f t="shared" si="110"/>
        <v>16.386103952570391</v>
      </c>
      <c r="BA78">
        <f t="shared" si="111"/>
        <v>0.590597198352102</v>
      </c>
      <c r="BB78">
        <f t="shared" si="112"/>
        <v>37.574581676679678</v>
      </c>
      <c r="BC78">
        <f t="shared" si="113"/>
        <v>371.41211726665205</v>
      </c>
      <c r="BD78">
        <f t="shared" si="114"/>
        <v>1.6481711059477485E-2</v>
      </c>
    </row>
    <row r="79" spans="1:114" x14ac:dyDescent="0.25">
      <c r="A79" s="1">
        <v>56</v>
      </c>
      <c r="B79" s="1" t="s">
        <v>111</v>
      </c>
      <c r="C79" s="1">
        <v>1583.5000112317502</v>
      </c>
      <c r="D79" s="1">
        <v>0</v>
      </c>
      <c r="E79">
        <f t="shared" si="87"/>
        <v>16.329641986555444</v>
      </c>
      <c r="F79">
        <f t="shared" si="88"/>
        <v>0.19337062901673105</v>
      </c>
      <c r="G79">
        <f t="shared" si="89"/>
        <v>223.64862387519452</v>
      </c>
      <c r="H79">
        <f t="shared" si="90"/>
        <v>4.7329964226549848</v>
      </c>
      <c r="I79">
        <f t="shared" si="91"/>
        <v>1.8623581776655258</v>
      </c>
      <c r="J79">
        <f t="shared" si="92"/>
        <v>23.287965774536133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22.440092086791992</v>
      </c>
      <c r="P79" s="1">
        <v>23.287965774536133</v>
      </c>
      <c r="Q79" s="1">
        <v>22.101930618286133</v>
      </c>
      <c r="R79" s="1">
        <v>400.88568115234375</v>
      </c>
      <c r="S79" s="1">
        <v>379.13296508789062</v>
      </c>
      <c r="T79" s="1">
        <v>8.1573810577392578</v>
      </c>
      <c r="U79" s="1">
        <v>13.759811401367188</v>
      </c>
      <c r="V79" s="1">
        <v>21.900869369506836</v>
      </c>
      <c r="W79" s="1">
        <v>36.942226409912109</v>
      </c>
      <c r="X79" s="1">
        <v>499.912109375</v>
      </c>
      <c r="Y79" s="1">
        <v>1500.4200439453125</v>
      </c>
      <c r="Z79" s="1">
        <v>309.45733642578125</v>
      </c>
      <c r="AA79" s="1">
        <v>73.175849914550781</v>
      </c>
      <c r="AB79" s="1">
        <v>3.4157991409301758E-2</v>
      </c>
      <c r="AC79" s="1">
        <v>0.26194697618484497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0.83318684895833317</v>
      </c>
      <c r="AL79">
        <f t="shared" si="96"/>
        <v>4.7329964226549845E-3</v>
      </c>
      <c r="AM79">
        <f t="shared" si="97"/>
        <v>296.43796577453611</v>
      </c>
      <c r="AN79">
        <f t="shared" si="98"/>
        <v>295.59009208679197</v>
      </c>
      <c r="AO79">
        <f t="shared" si="99"/>
        <v>240.06720166532978</v>
      </c>
      <c r="AP79">
        <f t="shared" si="100"/>
        <v>0.25964038585506583</v>
      </c>
      <c r="AQ79">
        <f t="shared" si="101"/>
        <v>2.8692440716244958</v>
      </c>
      <c r="AR79">
        <f t="shared" si="102"/>
        <v>39.210259600332378</v>
      </c>
      <c r="AS79">
        <f t="shared" si="103"/>
        <v>25.450448198965191</v>
      </c>
      <c r="AT79">
        <f t="shared" si="104"/>
        <v>22.864028930664063</v>
      </c>
      <c r="AU79">
        <f t="shared" si="105"/>
        <v>2.7965994108564751</v>
      </c>
      <c r="AV79">
        <f t="shared" si="106"/>
        <v>0.18104368175971527</v>
      </c>
      <c r="AW79">
        <f t="shared" si="107"/>
        <v>1.00688589395897</v>
      </c>
      <c r="AX79">
        <f t="shared" si="108"/>
        <v>1.7897135168975051</v>
      </c>
      <c r="AY79">
        <f t="shared" si="109"/>
        <v>0.11419878940971998</v>
      </c>
      <c r="AZ79">
        <f t="shared" si="110"/>
        <v>16.365678134287052</v>
      </c>
      <c r="BA79">
        <f t="shared" si="111"/>
        <v>0.58989495630734268</v>
      </c>
      <c r="BB79">
        <f t="shared" si="112"/>
        <v>37.57681143035996</v>
      </c>
      <c r="BC79">
        <f t="shared" si="113"/>
        <v>371.37063536156876</v>
      </c>
      <c r="BD79">
        <f t="shared" si="114"/>
        <v>1.6523004761985618E-2</v>
      </c>
    </row>
    <row r="80" spans="1:114" x14ac:dyDescent="0.25">
      <c r="A80" s="1">
        <v>57</v>
      </c>
      <c r="B80" s="1" t="s">
        <v>111</v>
      </c>
      <c r="C80" s="1">
        <v>1584.0000112205744</v>
      </c>
      <c r="D80" s="1">
        <v>0</v>
      </c>
      <c r="E80">
        <f t="shared" si="87"/>
        <v>16.294738150440232</v>
      </c>
      <c r="F80">
        <f t="shared" si="88"/>
        <v>0.19320654301334086</v>
      </c>
      <c r="G80">
        <f t="shared" si="89"/>
        <v>223.84263314408128</v>
      </c>
      <c r="H80">
        <f t="shared" si="90"/>
        <v>4.7308109223952908</v>
      </c>
      <c r="I80">
        <f t="shared" si="91"/>
        <v>1.8629741132312185</v>
      </c>
      <c r="J80">
        <f t="shared" si="92"/>
        <v>23.290813446044922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22.44134521484375</v>
      </c>
      <c r="P80" s="1">
        <v>23.290813446044922</v>
      </c>
      <c r="Q80" s="1">
        <v>22.101982116699219</v>
      </c>
      <c r="R80" s="1">
        <v>400.8551025390625</v>
      </c>
      <c r="S80" s="1">
        <v>379.14434814453125</v>
      </c>
      <c r="T80" s="1">
        <v>8.1580591201782227</v>
      </c>
      <c r="U80" s="1">
        <v>13.758133888244629</v>
      </c>
      <c r="V80" s="1">
        <v>21.901025772094727</v>
      </c>
      <c r="W80" s="1">
        <v>36.934921264648438</v>
      </c>
      <c r="X80" s="1">
        <v>499.89230346679687</v>
      </c>
      <c r="Y80" s="1">
        <v>1500.4332275390625</v>
      </c>
      <c r="Z80" s="1">
        <v>310.0167236328125</v>
      </c>
      <c r="AA80" s="1">
        <v>73.175872802734375</v>
      </c>
      <c r="AB80" s="1">
        <v>3.4157991409301758E-2</v>
      </c>
      <c r="AC80" s="1">
        <v>0.26194697618484497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0.83315383911132801</v>
      </c>
      <c r="AL80">
        <f t="shared" si="96"/>
        <v>4.7308109223952906E-3</v>
      </c>
      <c r="AM80">
        <f t="shared" si="97"/>
        <v>296.4408134460449</v>
      </c>
      <c r="AN80">
        <f t="shared" si="98"/>
        <v>295.59134521484373</v>
      </c>
      <c r="AO80">
        <f t="shared" si="99"/>
        <v>240.06931104028263</v>
      </c>
      <c r="AP80">
        <f t="shared" si="100"/>
        <v>0.26059493417438789</v>
      </c>
      <c r="AQ80">
        <f t="shared" si="101"/>
        <v>2.8697375686403968</v>
      </c>
      <c r="AR80">
        <f t="shared" si="102"/>
        <v>39.216991321395795</v>
      </c>
      <c r="AS80">
        <f t="shared" si="103"/>
        <v>25.458857433151167</v>
      </c>
      <c r="AT80">
        <f t="shared" si="104"/>
        <v>22.866079330444336</v>
      </c>
      <c r="AU80">
        <f t="shared" si="105"/>
        <v>2.7969468521616849</v>
      </c>
      <c r="AV80">
        <f t="shared" si="106"/>
        <v>0.18089984140135595</v>
      </c>
      <c r="AW80">
        <f t="shared" si="107"/>
        <v>1.0067634554091782</v>
      </c>
      <c r="AX80">
        <f t="shared" si="108"/>
        <v>1.7901833967525067</v>
      </c>
      <c r="AY80">
        <f t="shared" si="109"/>
        <v>0.11410721928576291</v>
      </c>
      <c r="AZ80">
        <f t="shared" si="110"/>
        <v>16.379880050780425</v>
      </c>
      <c r="BA80">
        <f t="shared" si="111"/>
        <v>0.5903889487988665</v>
      </c>
      <c r="BB80">
        <f t="shared" si="112"/>
        <v>37.563365000364755</v>
      </c>
      <c r="BC80">
        <f t="shared" si="113"/>
        <v>371.39861003025226</v>
      </c>
      <c r="BD80">
        <f t="shared" si="114"/>
        <v>1.6480546243307092E-2</v>
      </c>
    </row>
    <row r="81" spans="1:114" x14ac:dyDescent="0.25">
      <c r="A81" s="1">
        <v>58</v>
      </c>
      <c r="B81" s="1" t="s">
        <v>112</v>
      </c>
      <c r="C81" s="1">
        <v>1584.5000112093985</v>
      </c>
      <c r="D81" s="1">
        <v>0</v>
      </c>
      <c r="E81">
        <f t="shared" si="87"/>
        <v>16.248448749007011</v>
      </c>
      <c r="F81">
        <f t="shared" si="88"/>
        <v>0.19300625691436987</v>
      </c>
      <c r="G81">
        <f t="shared" si="89"/>
        <v>224.11490375176939</v>
      </c>
      <c r="H81">
        <f t="shared" si="90"/>
        <v>4.7282703665551438</v>
      </c>
      <c r="I81">
        <f t="shared" si="91"/>
        <v>1.8637737796405707</v>
      </c>
      <c r="J81">
        <f t="shared" si="92"/>
        <v>23.294488906860352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22.442955017089844</v>
      </c>
      <c r="P81" s="1">
        <v>23.294488906860352</v>
      </c>
      <c r="Q81" s="1">
        <v>22.100976943969727</v>
      </c>
      <c r="R81" s="1">
        <v>400.81619262695312</v>
      </c>
      <c r="S81" s="1">
        <v>379.16213989257812</v>
      </c>
      <c r="T81" s="1">
        <v>8.15887451171875</v>
      </c>
      <c r="U81" s="1">
        <v>13.755931854248047</v>
      </c>
      <c r="V81" s="1">
        <v>21.901042938232422</v>
      </c>
      <c r="W81" s="1">
        <v>36.925346374511719</v>
      </c>
      <c r="X81" s="1">
        <v>499.89431762695312</v>
      </c>
      <c r="Y81" s="1">
        <v>1500.421630859375</v>
      </c>
      <c r="Z81" s="1">
        <v>310.76776123046875</v>
      </c>
      <c r="AA81" s="1">
        <v>73.175765991210937</v>
      </c>
      <c r="AB81" s="1">
        <v>3.4157991409301758E-2</v>
      </c>
      <c r="AC81" s="1">
        <v>0.26194697618484497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0.83315719604492178</v>
      </c>
      <c r="AL81">
        <f t="shared" si="96"/>
        <v>4.7282703665551436E-3</v>
      </c>
      <c r="AM81">
        <f t="shared" si="97"/>
        <v>296.44448890686033</v>
      </c>
      <c r="AN81">
        <f t="shared" si="98"/>
        <v>295.59295501708982</v>
      </c>
      <c r="AO81">
        <f t="shared" si="99"/>
        <v>240.0674555715741</v>
      </c>
      <c r="AP81">
        <f t="shared" si="100"/>
        <v>0.26162481451168212</v>
      </c>
      <c r="AQ81">
        <f t="shared" si="101"/>
        <v>2.8703746299980701</v>
      </c>
      <c r="AR81">
        <f t="shared" si="102"/>
        <v>39.225754470992868</v>
      </c>
      <c r="AS81">
        <f t="shared" si="103"/>
        <v>25.469822616744821</v>
      </c>
      <c r="AT81">
        <f t="shared" si="104"/>
        <v>22.868721961975098</v>
      </c>
      <c r="AU81">
        <f t="shared" si="105"/>
        <v>2.7973947031448998</v>
      </c>
      <c r="AV81">
        <f t="shared" si="106"/>
        <v>0.18072424638003054</v>
      </c>
      <c r="AW81">
        <f t="shared" si="107"/>
        <v>1.0066008503574995</v>
      </c>
      <c r="AX81">
        <f t="shared" si="108"/>
        <v>1.7907938527874003</v>
      </c>
      <c r="AY81">
        <f t="shared" si="109"/>
        <v>0.11399543566902889</v>
      </c>
      <c r="AZ81">
        <f t="shared" si="110"/>
        <v>16.399779752082239</v>
      </c>
      <c r="BA81">
        <f t="shared" si="111"/>
        <v>0.59107933037635096</v>
      </c>
      <c r="BB81">
        <f t="shared" si="112"/>
        <v>37.546093599479235</v>
      </c>
      <c r="BC81">
        <f t="shared" si="113"/>
        <v>371.43840554280627</v>
      </c>
      <c r="BD81">
        <f t="shared" si="114"/>
        <v>1.6424412997493653E-2</v>
      </c>
    </row>
    <row r="82" spans="1:114" x14ac:dyDescent="0.25">
      <c r="A82" s="1">
        <v>59</v>
      </c>
      <c r="B82" s="1" t="s">
        <v>112</v>
      </c>
      <c r="C82" s="1">
        <v>1585.0000111982226</v>
      </c>
      <c r="D82" s="1">
        <v>0</v>
      </c>
      <c r="E82">
        <f t="shared" si="87"/>
        <v>16.231478582853462</v>
      </c>
      <c r="F82">
        <f t="shared" si="88"/>
        <v>0.19299995881913093</v>
      </c>
      <c r="G82">
        <f t="shared" si="89"/>
        <v>224.27389720285245</v>
      </c>
      <c r="H82">
        <f t="shared" si="90"/>
        <v>4.7288119822592316</v>
      </c>
      <c r="I82">
        <f t="shared" si="91"/>
        <v>1.8640367569475262</v>
      </c>
      <c r="J82">
        <f t="shared" si="92"/>
        <v>23.29619026184082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22.444475173950195</v>
      </c>
      <c r="P82" s="1">
        <v>23.29619026184082</v>
      </c>
      <c r="Q82" s="1">
        <v>22.101169586181641</v>
      </c>
      <c r="R82" s="1">
        <v>400.81497192382812</v>
      </c>
      <c r="S82" s="1">
        <v>379.18218994140625</v>
      </c>
      <c r="T82" s="1">
        <v>8.159022331237793</v>
      </c>
      <c r="U82" s="1">
        <v>13.756391525268555</v>
      </c>
      <c r="V82" s="1">
        <v>21.899379730224609</v>
      </c>
      <c r="W82" s="1">
        <v>36.923103332519531</v>
      </c>
      <c r="X82" s="1">
        <v>499.92349243164062</v>
      </c>
      <c r="Y82" s="1">
        <v>1500.448974609375</v>
      </c>
      <c r="Z82" s="1">
        <v>311.6590576171875</v>
      </c>
      <c r="AA82" s="1">
        <v>73.175643920898437</v>
      </c>
      <c r="AB82" s="1">
        <v>3.4157991409301758E-2</v>
      </c>
      <c r="AC82" s="1">
        <v>0.26194697618484497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0.83320582071940086</v>
      </c>
      <c r="AL82">
        <f t="shared" si="96"/>
        <v>4.7288119822592317E-3</v>
      </c>
      <c r="AM82">
        <f t="shared" si="97"/>
        <v>296.4461902618408</v>
      </c>
      <c r="AN82">
        <f t="shared" si="98"/>
        <v>295.59447517395017</v>
      </c>
      <c r="AO82">
        <f t="shared" si="99"/>
        <v>240.07183057147631</v>
      </c>
      <c r="AP82">
        <f t="shared" si="100"/>
        <v>0.2613666440201054</v>
      </c>
      <c r="AQ82">
        <f t="shared" si="101"/>
        <v>2.8706695648370428</v>
      </c>
      <c r="AR82">
        <f t="shared" si="102"/>
        <v>39.229850412251722</v>
      </c>
      <c r="AS82">
        <f t="shared" si="103"/>
        <v>25.473458886983167</v>
      </c>
      <c r="AT82">
        <f t="shared" si="104"/>
        <v>22.870332717895508</v>
      </c>
      <c r="AU82">
        <f t="shared" si="105"/>
        <v>2.7976677112951576</v>
      </c>
      <c r="AV82">
        <f t="shared" si="106"/>
        <v>0.18071872433182209</v>
      </c>
      <c r="AW82">
        <f t="shared" si="107"/>
        <v>1.0066328078895166</v>
      </c>
      <c r="AX82">
        <f t="shared" si="108"/>
        <v>1.791034903405641</v>
      </c>
      <c r="AY82">
        <f t="shared" si="109"/>
        <v>0.11399192037113044</v>
      </c>
      <c r="AZ82">
        <f t="shared" si="110"/>
        <v>16.411386842468112</v>
      </c>
      <c r="BA82">
        <f t="shared" si="111"/>
        <v>0.59146738204531379</v>
      </c>
      <c r="BB82">
        <f t="shared" si="112"/>
        <v>37.54342303403967</v>
      </c>
      <c r="BC82">
        <f t="shared" si="113"/>
        <v>371.46652239587314</v>
      </c>
      <c r="BD82">
        <f t="shared" si="114"/>
        <v>1.6404850239898558E-2</v>
      </c>
    </row>
    <row r="83" spans="1:114" x14ac:dyDescent="0.25">
      <c r="A83" s="1">
        <v>60</v>
      </c>
      <c r="B83" s="1" t="s">
        <v>113</v>
      </c>
      <c r="C83" s="1">
        <v>1585.5000111870468</v>
      </c>
      <c r="D83" s="1">
        <v>0</v>
      </c>
      <c r="E83">
        <f t="shared" si="87"/>
        <v>16.247445561319335</v>
      </c>
      <c r="F83">
        <f t="shared" si="88"/>
        <v>0.19304845438861076</v>
      </c>
      <c r="G83">
        <f t="shared" si="89"/>
        <v>224.156339430635</v>
      </c>
      <c r="H83">
        <f t="shared" si="90"/>
        <v>4.7307196908339542</v>
      </c>
      <c r="I83">
        <f t="shared" si="91"/>
        <v>1.8643460455816752</v>
      </c>
      <c r="J83">
        <f t="shared" si="92"/>
        <v>23.298549652099609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22.445589065551758</v>
      </c>
      <c r="P83" s="1">
        <v>23.298549652099609</v>
      </c>
      <c r="Q83" s="1">
        <v>22.101573944091797</v>
      </c>
      <c r="R83" s="1">
        <v>400.82196044921875</v>
      </c>
      <c r="S83" s="1">
        <v>379.17025756835937</v>
      </c>
      <c r="T83" s="1">
        <v>8.15838623046875</v>
      </c>
      <c r="U83" s="1">
        <v>13.757736206054687</v>
      </c>
      <c r="V83" s="1">
        <v>21.896217346191406</v>
      </c>
      <c r="W83" s="1">
        <v>36.924263000488281</v>
      </c>
      <c r="X83" s="1">
        <v>499.94757080078125</v>
      </c>
      <c r="Y83" s="1">
        <v>1500.468994140625</v>
      </c>
      <c r="Z83" s="1">
        <v>312.54757690429687</v>
      </c>
      <c r="AA83" s="1">
        <v>73.175743103027344</v>
      </c>
      <c r="AB83" s="1">
        <v>3.4157991409301758E-2</v>
      </c>
      <c r="AC83" s="1">
        <v>0.26194697618484497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0.8332459513346353</v>
      </c>
      <c r="AL83">
        <f t="shared" si="96"/>
        <v>4.7307196908339538E-3</v>
      </c>
      <c r="AM83">
        <f t="shared" si="97"/>
        <v>296.44854965209959</v>
      </c>
      <c r="AN83">
        <f t="shared" si="98"/>
        <v>295.59558906555174</v>
      </c>
      <c r="AO83">
        <f t="shared" si="99"/>
        <v>240.07503369640472</v>
      </c>
      <c r="AP83">
        <f t="shared" si="100"/>
        <v>0.26023754086508061</v>
      </c>
      <c r="AQ83">
        <f t="shared" si="101"/>
        <v>2.8710786158751511</v>
      </c>
      <c r="AR83">
        <f t="shared" si="102"/>
        <v>39.235387221593818</v>
      </c>
      <c r="AS83">
        <f t="shared" si="103"/>
        <v>25.477651015539131</v>
      </c>
      <c r="AT83">
        <f t="shared" si="104"/>
        <v>22.872069358825684</v>
      </c>
      <c r="AU83">
        <f t="shared" si="105"/>
        <v>2.7979620818977833</v>
      </c>
      <c r="AV83">
        <f t="shared" si="106"/>
        <v>0.18076124371850827</v>
      </c>
      <c r="AW83">
        <f t="shared" si="107"/>
        <v>1.006732570293476</v>
      </c>
      <c r="AX83">
        <f t="shared" si="108"/>
        <v>1.7912295116043073</v>
      </c>
      <c r="AY83">
        <f t="shared" si="109"/>
        <v>0.11401898797132287</v>
      </c>
      <c r="AZ83">
        <f t="shared" si="110"/>
        <v>16.402806709091145</v>
      </c>
      <c r="BA83">
        <f t="shared" si="111"/>
        <v>0.59117595580455717</v>
      </c>
      <c r="BB83">
        <f t="shared" si="112"/>
        <v>37.542737728490664</v>
      </c>
      <c r="BC83">
        <f t="shared" si="113"/>
        <v>371.44700008596868</v>
      </c>
      <c r="BD83">
        <f t="shared" si="114"/>
        <v>1.6421551051034673E-2</v>
      </c>
    </row>
    <row r="84" spans="1:114" x14ac:dyDescent="0.25">
      <c r="A84" s="1">
        <v>61</v>
      </c>
      <c r="B84" s="1" t="s">
        <v>113</v>
      </c>
      <c r="C84" s="1">
        <v>1586.0000111758709</v>
      </c>
      <c r="D84" s="1">
        <v>0</v>
      </c>
      <c r="E84">
        <f t="shared" si="87"/>
        <v>16.209566371699943</v>
      </c>
      <c r="F84">
        <f t="shared" si="88"/>
        <v>0.19296065013985217</v>
      </c>
      <c r="G84">
        <f t="shared" si="89"/>
        <v>224.44883198492667</v>
      </c>
      <c r="H84">
        <f t="shared" si="90"/>
        <v>4.7300476676996102</v>
      </c>
      <c r="I84">
        <f t="shared" si="91"/>
        <v>1.8648705772964573</v>
      </c>
      <c r="J84">
        <f t="shared" si="92"/>
        <v>23.301750183105469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22.447299957275391</v>
      </c>
      <c r="P84" s="1">
        <v>23.301750183105469</v>
      </c>
      <c r="Q84" s="1">
        <v>22.102483749389648</v>
      </c>
      <c r="R84" s="1">
        <v>400.80722045898437</v>
      </c>
      <c r="S84" s="1">
        <v>379.20199584960937</v>
      </c>
      <c r="T84" s="1">
        <v>8.1598110198974609</v>
      </c>
      <c r="U84" s="1">
        <v>13.758131980895996</v>
      </c>
      <c r="V84" s="1">
        <v>21.897796630859375</v>
      </c>
      <c r="W84" s="1">
        <v>36.921539306640625</v>
      </c>
      <c r="X84" s="1">
        <v>499.96823120117187</v>
      </c>
      <c r="Y84" s="1">
        <v>1500.490478515625</v>
      </c>
      <c r="Z84" s="1">
        <v>313.62777709960937</v>
      </c>
      <c r="AA84" s="1">
        <v>73.175849914550781</v>
      </c>
      <c r="AB84" s="1">
        <v>3.4157991409301758E-2</v>
      </c>
      <c r="AC84" s="1">
        <v>0.26194697618484497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0.83328038533528637</v>
      </c>
      <c r="AL84">
        <f t="shared" si="96"/>
        <v>4.7300476676996103E-3</v>
      </c>
      <c r="AM84">
        <f t="shared" si="97"/>
        <v>296.45175018310545</v>
      </c>
      <c r="AN84">
        <f t="shared" si="98"/>
        <v>295.59729995727537</v>
      </c>
      <c r="AO84">
        <f t="shared" si="99"/>
        <v>240.07847119632788</v>
      </c>
      <c r="AP84">
        <f t="shared" si="100"/>
        <v>0.26042859874115487</v>
      </c>
      <c r="AQ84">
        <f t="shared" si="101"/>
        <v>2.8716335782350839</v>
      </c>
      <c r="AR84">
        <f t="shared" si="102"/>
        <v>39.242913906546491</v>
      </c>
      <c r="AS84">
        <f t="shared" si="103"/>
        <v>25.484781925650495</v>
      </c>
      <c r="AT84">
        <f t="shared" si="104"/>
        <v>22.87452507019043</v>
      </c>
      <c r="AU84">
        <f t="shared" si="105"/>
        <v>2.7983783853166284</v>
      </c>
      <c r="AV84">
        <f t="shared" si="106"/>
        <v>0.1806842587231324</v>
      </c>
      <c r="AW84">
        <f t="shared" si="107"/>
        <v>1.0067630009386266</v>
      </c>
      <c r="AX84">
        <f t="shared" si="108"/>
        <v>1.7916153843780018</v>
      </c>
      <c r="AY84">
        <f t="shared" si="109"/>
        <v>0.11396997984657617</v>
      </c>
      <c r="AZ84">
        <f t="shared" si="110"/>
        <v>16.424234042825219</v>
      </c>
      <c r="BA84">
        <f t="shared" si="111"/>
        <v>0.59189781288477861</v>
      </c>
      <c r="BB84">
        <f t="shared" si="112"/>
        <v>37.535176655218038</v>
      </c>
      <c r="BC84">
        <f t="shared" si="113"/>
        <v>371.49674431981907</v>
      </c>
      <c r="BD84">
        <f t="shared" si="114"/>
        <v>1.6377773064477963E-2</v>
      </c>
      <c r="BE84">
        <f>AVERAGE(E70:E84)</f>
        <v>16.269437179008083</v>
      </c>
      <c r="BF84">
        <f>AVERAGE(O70:O84)</f>
        <v>22.438105646769205</v>
      </c>
      <c r="BG84">
        <f>AVERAGE(P70:P84)</f>
        <v>23.281765874226888</v>
      </c>
      <c r="BH84" t="e">
        <f>AVERAGE(B70:B84)</f>
        <v>#DIV/0!</v>
      </c>
      <c r="BI84">
        <f t="shared" ref="BI84:DJ84" si="115">AVERAGE(C70:C84)</f>
        <v>1582.5333445866902</v>
      </c>
      <c r="BJ84">
        <f t="shared" si="115"/>
        <v>0</v>
      </c>
      <c r="BK84">
        <f t="shared" si="115"/>
        <v>16.269437179008083</v>
      </c>
      <c r="BL84">
        <f t="shared" si="115"/>
        <v>0.19310399359665856</v>
      </c>
      <c r="BM84">
        <f t="shared" si="115"/>
        <v>224.01302775234171</v>
      </c>
      <c r="BN84">
        <f t="shared" si="115"/>
        <v>4.7254284277418943</v>
      </c>
      <c r="BO84">
        <f t="shared" si="115"/>
        <v>1.8618041078528804</v>
      </c>
      <c r="BP84">
        <f t="shared" si="115"/>
        <v>23.281765874226888</v>
      </c>
      <c r="BQ84">
        <f t="shared" si="115"/>
        <v>6</v>
      </c>
      <c r="BR84">
        <f t="shared" si="115"/>
        <v>1.4200000166893005</v>
      </c>
      <c r="BS84">
        <f t="shared" si="115"/>
        <v>1</v>
      </c>
      <c r="BT84">
        <f t="shared" si="115"/>
        <v>2.8400000333786011</v>
      </c>
      <c r="BU84">
        <f t="shared" si="115"/>
        <v>22.438105646769205</v>
      </c>
      <c r="BV84">
        <f t="shared" si="115"/>
        <v>23.281765874226888</v>
      </c>
      <c r="BW84">
        <f t="shared" si="115"/>
        <v>22.101276016235353</v>
      </c>
      <c r="BX84">
        <f t="shared" si="115"/>
        <v>400.83821207682291</v>
      </c>
      <c r="BY84">
        <f t="shared" si="115"/>
        <v>379.16036783854167</v>
      </c>
      <c r="BZ84">
        <f t="shared" si="115"/>
        <v>8.1590332031250004</v>
      </c>
      <c r="CA84">
        <f t="shared" si="115"/>
        <v>13.752719243367514</v>
      </c>
      <c r="CB84">
        <f t="shared" si="115"/>
        <v>21.90794194539388</v>
      </c>
      <c r="CC84">
        <f t="shared" si="115"/>
        <v>36.927627309163412</v>
      </c>
      <c r="CD84">
        <f t="shared" si="115"/>
        <v>499.89655761718751</v>
      </c>
      <c r="CE84">
        <f t="shared" si="115"/>
        <v>1500.4524576822917</v>
      </c>
      <c r="CF84">
        <f t="shared" si="115"/>
        <v>308.12884928385415</v>
      </c>
      <c r="CG84">
        <f t="shared" si="115"/>
        <v>73.175818888346356</v>
      </c>
      <c r="CH84">
        <f t="shared" si="115"/>
        <v>3.4157991409301758E-2</v>
      </c>
      <c r="CI84">
        <f t="shared" si="115"/>
        <v>0.26194697618484497</v>
      </c>
      <c r="CJ84">
        <f t="shared" si="115"/>
        <v>1</v>
      </c>
      <c r="CK84">
        <f t="shared" si="115"/>
        <v>-0.21956524252891541</v>
      </c>
      <c r="CL84">
        <f t="shared" si="115"/>
        <v>2.737391471862793</v>
      </c>
      <c r="CM84">
        <f t="shared" si="115"/>
        <v>1</v>
      </c>
      <c r="CN84">
        <f t="shared" si="115"/>
        <v>0</v>
      </c>
      <c r="CO84">
        <f t="shared" si="115"/>
        <v>0.15999999642372131</v>
      </c>
      <c r="CP84">
        <f t="shared" si="115"/>
        <v>111115</v>
      </c>
      <c r="CQ84">
        <f t="shared" si="115"/>
        <v>0.83316092936197905</v>
      </c>
      <c r="CR84">
        <f t="shared" si="115"/>
        <v>4.7254284277418934E-3</v>
      </c>
      <c r="CS84">
        <f t="shared" si="115"/>
        <v>296.43176587422687</v>
      </c>
      <c r="CT84">
        <f t="shared" si="115"/>
        <v>295.58810564676918</v>
      </c>
      <c r="CU84">
        <f t="shared" si="115"/>
        <v>240.07238786313053</v>
      </c>
      <c r="CV84">
        <f t="shared" si="115"/>
        <v>0.26423116539491837</v>
      </c>
      <c r="CW84">
        <f t="shared" si="115"/>
        <v>2.8681705998115699</v>
      </c>
      <c r="CX84">
        <f t="shared" si="115"/>
        <v>39.195606508267396</v>
      </c>
      <c r="CY84">
        <f t="shared" si="115"/>
        <v>25.442887264899884</v>
      </c>
      <c r="CZ84">
        <f t="shared" si="115"/>
        <v>22.859935760498047</v>
      </c>
      <c r="DA84">
        <f t="shared" si="115"/>
        <v>2.7959062818412579</v>
      </c>
      <c r="DB84">
        <f t="shared" si="115"/>
        <v>0.18080993322832745</v>
      </c>
      <c r="DC84">
        <f t="shared" si="115"/>
        <v>1.0063664919586894</v>
      </c>
      <c r="DD84">
        <f t="shared" si="115"/>
        <v>1.7895397898825682</v>
      </c>
      <c r="DE84">
        <f t="shared" si="115"/>
        <v>0.11404998391395207</v>
      </c>
      <c r="DF84">
        <f t="shared" si="115"/>
        <v>16.392336774935199</v>
      </c>
      <c r="DG84">
        <f t="shared" si="115"/>
        <v>0.5908133889811128</v>
      </c>
      <c r="DH84">
        <f t="shared" si="115"/>
        <v>37.567245830840292</v>
      </c>
      <c r="DI84">
        <f t="shared" si="115"/>
        <v>371.42665659434431</v>
      </c>
      <c r="DJ84">
        <f t="shared" si="115"/>
        <v>1.6455425767871935E-2</v>
      </c>
    </row>
    <row r="85" spans="1:114" x14ac:dyDescent="0.25">
      <c r="A85" s="1" t="s">
        <v>9</v>
      </c>
      <c r="B85" s="1" t="s">
        <v>114</v>
      </c>
    </row>
    <row r="86" spans="1:114" x14ac:dyDescent="0.25">
      <c r="A86" s="1" t="s">
        <v>9</v>
      </c>
      <c r="B86" s="1" t="s">
        <v>115</v>
      </c>
    </row>
    <row r="87" spans="1:114" x14ac:dyDescent="0.25">
      <c r="A87" s="1">
        <v>62</v>
      </c>
      <c r="B87" s="1" t="s">
        <v>116</v>
      </c>
      <c r="C87" s="1">
        <v>1750.000011511147</v>
      </c>
      <c r="D87" s="1">
        <v>0</v>
      </c>
      <c r="E87">
        <f t="shared" ref="E87:E101" si="116">(R87-S87*(1000-T87)/(1000-U87))*AK87</f>
        <v>15.693456066389626</v>
      </c>
      <c r="F87">
        <f t="shared" ref="F87:F101" si="117">IF(AV87&lt;&gt;0,1/(1/AV87-1/N87),0)</f>
        <v>0.18013576153683425</v>
      </c>
      <c r="G87">
        <f t="shared" ref="G87:G101" si="118">((AY87-AL87/2)*S87-E87)/(AY87+AL87/2)</f>
        <v>217.02681113369673</v>
      </c>
      <c r="H87">
        <f t="shared" ref="H87:H101" si="119">AL87*1000</f>
        <v>4.8593804531819318</v>
      </c>
      <c r="I87">
        <f t="shared" ref="I87:I101" si="120">(AQ87-AW87)</f>
        <v>2.0331568623324707</v>
      </c>
      <c r="J87">
        <f t="shared" ref="J87:J101" si="121">(P87+AP87*D87)</f>
        <v>25.750148773193359</v>
      </c>
      <c r="K87" s="1">
        <v>6</v>
      </c>
      <c r="L87">
        <f t="shared" ref="L87:L101" si="122">(K87*AE87+AF87)</f>
        <v>1.4200000166893005</v>
      </c>
      <c r="M87" s="1">
        <v>1</v>
      </c>
      <c r="N87">
        <f t="shared" ref="N87:N101" si="123">L87*(M87+1)*(M87+1)/(M87*M87+1)</f>
        <v>2.8400000333786011</v>
      </c>
      <c r="O87" s="1">
        <v>26.436172485351563</v>
      </c>
      <c r="P87" s="1">
        <v>25.750148773193359</v>
      </c>
      <c r="Q87" s="1">
        <v>26.976249694824219</v>
      </c>
      <c r="R87" s="1">
        <v>398.55828857421875</v>
      </c>
      <c r="S87" s="1">
        <v>377.51718139648437</v>
      </c>
      <c r="T87" s="1">
        <v>11.918042182922363</v>
      </c>
      <c r="U87" s="1">
        <v>17.648445129394531</v>
      </c>
      <c r="V87" s="1">
        <v>25.190441131591797</v>
      </c>
      <c r="W87" s="1">
        <v>37.302444458007813</v>
      </c>
      <c r="X87" s="1">
        <v>499.82034301757812</v>
      </c>
      <c r="Y87" s="1">
        <v>1501.003662109375</v>
      </c>
      <c r="Z87" s="1">
        <v>177.98725891113281</v>
      </c>
      <c r="AA87" s="1">
        <v>73.1812744140625</v>
      </c>
      <c r="AB87" s="1">
        <v>-0.20921969413757324</v>
      </c>
      <c r="AC87" s="1">
        <v>0.23393756151199341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ref="AK87:AK101" si="124">X87*0.000001/(K87*0.0001)</f>
        <v>0.83303390502929675</v>
      </c>
      <c r="AL87">
        <f t="shared" ref="AL87:AL101" si="125">(U87-T87)/(1000-U87)*AK87</f>
        <v>4.859380453181932E-3</v>
      </c>
      <c r="AM87">
        <f t="shared" ref="AM87:AM101" si="126">(P87+273.15)</f>
        <v>298.90014877319334</v>
      </c>
      <c r="AN87">
        <f t="shared" ref="AN87:AN101" si="127">(O87+273.15)</f>
        <v>299.58617248535154</v>
      </c>
      <c r="AO87">
        <f t="shared" ref="AO87:AO101" si="128">(Y87*AG87+Z87*AH87)*AI87</f>
        <v>240.16058056949259</v>
      </c>
      <c r="AP87">
        <f t="shared" ref="AP87:AP101" si="129">((AO87+0.00000010773*(AN87^4-AM87^4))-AL87*44100)/(L87*51.4+0.00000043092*AM87^3)</f>
        <v>0.39982596399407772</v>
      </c>
      <c r="AQ87">
        <f t="shared" ref="AQ87:AQ101" si="130">0.61365*EXP(17.502*J87/(240.97+J87))</f>
        <v>3.3246925683282167</v>
      </c>
      <c r="AR87">
        <f t="shared" ref="AR87:AR101" si="131">AQ87*1000/AA87</f>
        <v>45.430919247415353</v>
      </c>
      <c r="AS87">
        <f t="shared" ref="AS87:AS101" si="132">(AR87-U87)</f>
        <v>27.782474118020822</v>
      </c>
      <c r="AT87">
        <f t="shared" ref="AT87:AT101" si="133">IF(D87,P87,(O87+P87)/2)</f>
        <v>26.093160629272461</v>
      </c>
      <c r="AU87">
        <f t="shared" ref="AU87:AU101" si="134">0.61365*EXP(17.502*AT87/(240.97+AT87))</f>
        <v>3.3929042872368278</v>
      </c>
      <c r="AV87">
        <f t="shared" ref="AV87:AV101" si="135">IF(AS87&lt;&gt;0,(1000-(AR87+U87)/2)/AS87*AL87,0)</f>
        <v>0.16939157823253226</v>
      </c>
      <c r="AW87">
        <f t="shared" ref="AW87:AW101" si="136">U87*AA87/1000</f>
        <v>1.291535705995746</v>
      </c>
      <c r="AX87">
        <f t="shared" ref="AX87:AX101" si="137">(AU87-AW87)</f>
        <v>2.1013685812410818</v>
      </c>
      <c r="AY87">
        <f t="shared" ref="AY87:AY101" si="138">1/(1.6/F87+1.37/N87)</f>
        <v>0.10678530908899217</v>
      </c>
      <c r="AZ87">
        <f t="shared" ref="AZ87:AZ101" si="139">G87*AA87*0.001</f>
        <v>15.882298620783976</v>
      </c>
      <c r="BA87">
        <f t="shared" ref="BA87:BA101" si="140">G87/S87</f>
        <v>0.57487929511151459</v>
      </c>
      <c r="BB87">
        <f t="shared" ref="BB87:BB101" si="141">(1-AL87*AA87/AQ87/F87)*100</f>
        <v>40.621470506462629</v>
      </c>
      <c r="BC87">
        <f t="shared" ref="BC87:BC101" si="142">(S87-E87/(N87/1.35))</f>
        <v>370.05726398781383</v>
      </c>
      <c r="BD87">
        <f t="shared" ref="BD87:BD101" si="143">E87*BB87/100/BC87</f>
        <v>1.7226827434099659E-2</v>
      </c>
    </row>
    <row r="88" spans="1:114" x14ac:dyDescent="0.25">
      <c r="A88" s="1">
        <v>63</v>
      </c>
      <c r="B88" s="1" t="s">
        <v>117</v>
      </c>
      <c r="C88" s="1">
        <v>1750.000011511147</v>
      </c>
      <c r="D88" s="1">
        <v>0</v>
      </c>
      <c r="E88">
        <f t="shared" si="116"/>
        <v>15.693456066389626</v>
      </c>
      <c r="F88">
        <f t="shared" si="117"/>
        <v>0.18013576153683425</v>
      </c>
      <c r="G88">
        <f t="shared" si="118"/>
        <v>217.02681113369673</v>
      </c>
      <c r="H88">
        <f t="shared" si="119"/>
        <v>4.8593804531819318</v>
      </c>
      <c r="I88">
        <f t="shared" si="120"/>
        <v>2.0331568623324707</v>
      </c>
      <c r="J88">
        <f t="shared" si="121"/>
        <v>25.750148773193359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26.436172485351563</v>
      </c>
      <c r="P88" s="1">
        <v>25.750148773193359</v>
      </c>
      <c r="Q88" s="1">
        <v>26.976249694824219</v>
      </c>
      <c r="R88" s="1">
        <v>398.55828857421875</v>
      </c>
      <c r="S88" s="1">
        <v>377.51718139648437</v>
      </c>
      <c r="T88" s="1">
        <v>11.918042182922363</v>
      </c>
      <c r="U88" s="1">
        <v>17.648445129394531</v>
      </c>
      <c r="V88" s="1">
        <v>25.190441131591797</v>
      </c>
      <c r="W88" s="1">
        <v>37.302444458007813</v>
      </c>
      <c r="X88" s="1">
        <v>499.82034301757812</v>
      </c>
      <c r="Y88" s="1">
        <v>1501.003662109375</v>
      </c>
      <c r="Z88" s="1">
        <v>177.98725891113281</v>
      </c>
      <c r="AA88" s="1">
        <v>73.1812744140625</v>
      </c>
      <c r="AB88" s="1">
        <v>-0.20921969413757324</v>
      </c>
      <c r="AC88" s="1">
        <v>0.23393756151199341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0.83303390502929675</v>
      </c>
      <c r="AL88">
        <f t="shared" si="125"/>
        <v>4.859380453181932E-3</v>
      </c>
      <c r="AM88">
        <f t="shared" si="126"/>
        <v>298.90014877319334</v>
      </c>
      <c r="AN88">
        <f t="shared" si="127"/>
        <v>299.58617248535154</v>
      </c>
      <c r="AO88">
        <f t="shared" si="128"/>
        <v>240.16058056949259</v>
      </c>
      <c r="AP88">
        <f t="shared" si="129"/>
        <v>0.39982596399407772</v>
      </c>
      <c r="AQ88">
        <f t="shared" si="130"/>
        <v>3.3246925683282167</v>
      </c>
      <c r="AR88">
        <f t="shared" si="131"/>
        <v>45.430919247415353</v>
      </c>
      <c r="AS88">
        <f t="shared" si="132"/>
        <v>27.782474118020822</v>
      </c>
      <c r="AT88">
        <f t="shared" si="133"/>
        <v>26.093160629272461</v>
      </c>
      <c r="AU88">
        <f t="shared" si="134"/>
        <v>3.3929042872368278</v>
      </c>
      <c r="AV88">
        <f t="shared" si="135"/>
        <v>0.16939157823253226</v>
      </c>
      <c r="AW88">
        <f t="shared" si="136"/>
        <v>1.291535705995746</v>
      </c>
      <c r="AX88">
        <f t="shared" si="137"/>
        <v>2.1013685812410818</v>
      </c>
      <c r="AY88">
        <f t="shared" si="138"/>
        <v>0.10678530908899217</v>
      </c>
      <c r="AZ88">
        <f t="shared" si="139"/>
        <v>15.882298620783976</v>
      </c>
      <c r="BA88">
        <f t="shared" si="140"/>
        <v>0.57487929511151459</v>
      </c>
      <c r="BB88">
        <f t="shared" si="141"/>
        <v>40.621470506462629</v>
      </c>
      <c r="BC88">
        <f t="shared" si="142"/>
        <v>370.05726398781383</v>
      </c>
      <c r="BD88">
        <f t="shared" si="143"/>
        <v>1.7226827434099659E-2</v>
      </c>
    </row>
    <row r="89" spans="1:114" x14ac:dyDescent="0.25">
      <c r="A89" s="1">
        <v>64</v>
      </c>
      <c r="B89" s="1" t="s">
        <v>117</v>
      </c>
      <c r="C89" s="1">
        <v>1750.5000114999712</v>
      </c>
      <c r="D89" s="1">
        <v>0</v>
      </c>
      <c r="E89">
        <f t="shared" si="116"/>
        <v>15.7236760109157</v>
      </c>
      <c r="F89">
        <f t="shared" si="117"/>
        <v>0.18025858232454528</v>
      </c>
      <c r="G89">
        <f t="shared" si="118"/>
        <v>216.83230623157482</v>
      </c>
      <c r="H89">
        <f t="shared" si="119"/>
        <v>4.8616107019042722</v>
      </c>
      <c r="I89">
        <f t="shared" si="120"/>
        <v>2.0327927159255847</v>
      </c>
      <c r="J89">
        <f t="shared" si="121"/>
        <v>25.749208450317383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26.437793731689453</v>
      </c>
      <c r="P89" s="1">
        <v>25.749208450317383</v>
      </c>
      <c r="Q89" s="1">
        <v>26.976173400878906</v>
      </c>
      <c r="R89" s="1">
        <v>398.58078002929687</v>
      </c>
      <c r="S89" s="1">
        <v>377.50323486328125</v>
      </c>
      <c r="T89" s="1">
        <v>11.918028831481934</v>
      </c>
      <c r="U89" s="1">
        <v>17.650838851928711</v>
      </c>
      <c r="V89" s="1">
        <v>25.188074111938477</v>
      </c>
      <c r="W89" s="1">
        <v>37.304042816162109</v>
      </c>
      <c r="X89" s="1">
        <v>499.83856201171875</v>
      </c>
      <c r="Y89" s="1">
        <v>1500.9915771484375</v>
      </c>
      <c r="Z89" s="1">
        <v>175.75102233886719</v>
      </c>
      <c r="AA89" s="1">
        <v>73.181480407714844</v>
      </c>
      <c r="AB89" s="1">
        <v>-0.20921969413757324</v>
      </c>
      <c r="AC89" s="1">
        <v>0.23393756151199341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0.83306427001953109</v>
      </c>
      <c r="AL89">
        <f t="shared" si="125"/>
        <v>4.8616107019042723E-3</v>
      </c>
      <c r="AM89">
        <f t="shared" si="126"/>
        <v>298.89920845031736</v>
      </c>
      <c r="AN89">
        <f t="shared" si="127"/>
        <v>299.58779373168943</v>
      </c>
      <c r="AO89">
        <f t="shared" si="128"/>
        <v>240.15864697578581</v>
      </c>
      <c r="AP89">
        <f t="shared" si="129"/>
        <v>0.39898995908240192</v>
      </c>
      <c r="AQ89">
        <f t="shared" si="130"/>
        <v>3.3245072335477377</v>
      </c>
      <c r="AR89">
        <f t="shared" si="131"/>
        <v>45.428258830321035</v>
      </c>
      <c r="AS89">
        <f t="shared" si="132"/>
        <v>27.777419978392324</v>
      </c>
      <c r="AT89">
        <f t="shared" si="133"/>
        <v>26.093501091003418</v>
      </c>
      <c r="AU89">
        <f t="shared" si="134"/>
        <v>3.392972594426471</v>
      </c>
      <c r="AV89">
        <f t="shared" si="135"/>
        <v>0.16950018026827299</v>
      </c>
      <c r="AW89">
        <f t="shared" si="136"/>
        <v>1.2917145176221529</v>
      </c>
      <c r="AX89">
        <f t="shared" si="137"/>
        <v>2.1012580768043181</v>
      </c>
      <c r="AY89">
        <f t="shared" si="138"/>
        <v>0.10685436482304703</v>
      </c>
      <c r="AZ89">
        <f t="shared" si="139"/>
        <v>15.868109170245619</v>
      </c>
      <c r="BA89">
        <f t="shared" si="140"/>
        <v>0.57438529317531295</v>
      </c>
      <c r="BB89">
        <f t="shared" si="141"/>
        <v>40.631218334276689</v>
      </c>
      <c r="BC89">
        <f t="shared" si="142"/>
        <v>370.0289523403041</v>
      </c>
      <c r="BD89">
        <f t="shared" si="143"/>
        <v>1.726546285030674E-2</v>
      </c>
    </row>
    <row r="90" spans="1:114" x14ac:dyDescent="0.25">
      <c r="A90" s="1">
        <v>65</v>
      </c>
      <c r="B90" s="1" t="s">
        <v>118</v>
      </c>
      <c r="C90" s="1">
        <v>1751.0000114887953</v>
      </c>
      <c r="D90" s="1">
        <v>0</v>
      </c>
      <c r="E90">
        <f t="shared" si="116"/>
        <v>15.728602302488694</v>
      </c>
      <c r="F90">
        <f t="shared" si="117"/>
        <v>0.18037135623870146</v>
      </c>
      <c r="G90">
        <f t="shared" si="118"/>
        <v>216.86403659572809</v>
      </c>
      <c r="H90">
        <f t="shared" si="119"/>
        <v>4.8642681900368832</v>
      </c>
      <c r="I90">
        <f t="shared" si="120"/>
        <v>2.032704790946712</v>
      </c>
      <c r="J90">
        <f t="shared" si="121"/>
        <v>25.749731063842773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26.43927001953125</v>
      </c>
      <c r="P90" s="1">
        <v>25.749731063842773</v>
      </c>
      <c r="Q90" s="1">
        <v>26.976266860961914</v>
      </c>
      <c r="R90" s="1">
        <v>398.57809448242187</v>
      </c>
      <c r="S90" s="1">
        <v>377.49365234375</v>
      </c>
      <c r="T90" s="1">
        <v>11.917556762695313</v>
      </c>
      <c r="U90" s="1">
        <v>17.653440475463867</v>
      </c>
      <c r="V90" s="1">
        <v>25.184896469116211</v>
      </c>
      <c r="W90" s="1">
        <v>37.306308746337891</v>
      </c>
      <c r="X90" s="1">
        <v>499.84246826171875</v>
      </c>
      <c r="Y90" s="1">
        <v>1500.958984375</v>
      </c>
      <c r="Z90" s="1">
        <v>174.14013671875</v>
      </c>
      <c r="AA90" s="1">
        <v>73.181510925292969</v>
      </c>
      <c r="AB90" s="1">
        <v>-0.20921969413757324</v>
      </c>
      <c r="AC90" s="1">
        <v>0.23393756151199341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0.83307078043619776</v>
      </c>
      <c r="AL90">
        <f t="shared" si="125"/>
        <v>4.8642681900368835E-3</v>
      </c>
      <c r="AM90">
        <f t="shared" si="126"/>
        <v>298.89973106384275</v>
      </c>
      <c r="AN90">
        <f t="shared" si="127"/>
        <v>299.58927001953123</v>
      </c>
      <c r="AO90">
        <f t="shared" si="128"/>
        <v>240.15343213215237</v>
      </c>
      <c r="AP90">
        <f t="shared" si="129"/>
        <v>0.39767222641512506</v>
      </c>
      <c r="AQ90">
        <f t="shared" si="130"/>
        <v>3.3246102379708802</v>
      </c>
      <c r="AR90">
        <f t="shared" si="131"/>
        <v>45.429647405951947</v>
      </c>
      <c r="AS90">
        <f t="shared" si="132"/>
        <v>27.77620693048808</v>
      </c>
      <c r="AT90">
        <f t="shared" si="133"/>
        <v>26.094500541687012</v>
      </c>
      <c r="AU90">
        <f t="shared" si="134"/>
        <v>3.393173122189947</v>
      </c>
      <c r="AV90">
        <f t="shared" si="135"/>
        <v>0.16959989076156662</v>
      </c>
      <c r="AW90">
        <f t="shared" si="136"/>
        <v>1.2919054470241682</v>
      </c>
      <c r="AX90">
        <f t="shared" si="137"/>
        <v>2.1012676751657788</v>
      </c>
      <c r="AY90">
        <f t="shared" si="138"/>
        <v>0.10691776745164913</v>
      </c>
      <c r="AZ90">
        <f t="shared" si="139"/>
        <v>15.870437863433411</v>
      </c>
      <c r="BA90">
        <f t="shared" si="140"/>
        <v>0.57448392906551249</v>
      </c>
      <c r="BB90">
        <f t="shared" si="141"/>
        <v>40.637719780053516</v>
      </c>
      <c r="BC90">
        <f t="shared" si="142"/>
        <v>370.01702809769347</v>
      </c>
      <c r="BD90">
        <f t="shared" si="143"/>
        <v>1.7274192384780802E-2</v>
      </c>
    </row>
    <row r="91" spans="1:114" x14ac:dyDescent="0.25">
      <c r="A91" s="1">
        <v>66</v>
      </c>
      <c r="B91" s="1" t="s">
        <v>118</v>
      </c>
      <c r="C91" s="1">
        <v>1751.5000114776194</v>
      </c>
      <c r="D91" s="1">
        <v>0</v>
      </c>
      <c r="E91">
        <f t="shared" si="116"/>
        <v>15.730452164462244</v>
      </c>
      <c r="F91">
        <f t="shared" si="117"/>
        <v>0.18038276347762788</v>
      </c>
      <c r="G91">
        <f t="shared" si="118"/>
        <v>216.86710129823294</v>
      </c>
      <c r="H91">
        <f t="shared" si="119"/>
        <v>4.8650175424333142</v>
      </c>
      <c r="I91">
        <f t="shared" si="120"/>
        <v>2.0328947562115385</v>
      </c>
      <c r="J91">
        <f t="shared" si="121"/>
        <v>25.751546859741211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26.441116333007813</v>
      </c>
      <c r="P91" s="1">
        <v>25.751546859741211</v>
      </c>
      <c r="Q91" s="1">
        <v>26.976234436035156</v>
      </c>
      <c r="R91" s="1">
        <v>398.59454345703125</v>
      </c>
      <c r="S91" s="1">
        <v>377.5068359375</v>
      </c>
      <c r="T91" s="1">
        <v>11.918766021728516</v>
      </c>
      <c r="U91" s="1">
        <v>17.655691146850586</v>
      </c>
      <c r="V91" s="1">
        <v>25.184772491455078</v>
      </c>
      <c r="W91" s="1">
        <v>37.307094573974609</v>
      </c>
      <c r="X91" s="1">
        <v>499.82757568359375</v>
      </c>
      <c r="Y91" s="1">
        <v>1500.957275390625</v>
      </c>
      <c r="Z91" s="1">
        <v>171.72750854492188</v>
      </c>
      <c r="AA91" s="1">
        <v>73.181694030761719</v>
      </c>
      <c r="AB91" s="1">
        <v>-0.20921969413757324</v>
      </c>
      <c r="AC91" s="1">
        <v>0.23393756151199341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0.83304595947265603</v>
      </c>
      <c r="AL91">
        <f t="shared" si="125"/>
        <v>4.8650175424333145E-3</v>
      </c>
      <c r="AM91">
        <f t="shared" si="126"/>
        <v>298.90154685974119</v>
      </c>
      <c r="AN91">
        <f t="shared" si="127"/>
        <v>299.59111633300779</v>
      </c>
      <c r="AO91">
        <f t="shared" si="128"/>
        <v>240.15315869465849</v>
      </c>
      <c r="AP91">
        <f t="shared" si="129"/>
        <v>0.39728280076510342</v>
      </c>
      <c r="AQ91">
        <f t="shared" si="130"/>
        <v>3.3249681436219864</v>
      </c>
      <c r="AR91">
        <f t="shared" si="131"/>
        <v>45.434424382473921</v>
      </c>
      <c r="AS91">
        <f t="shared" si="132"/>
        <v>27.778733235623335</v>
      </c>
      <c r="AT91">
        <f t="shared" si="133"/>
        <v>26.096331596374512</v>
      </c>
      <c r="AU91">
        <f t="shared" si="134"/>
        <v>3.3935405281503805</v>
      </c>
      <c r="AV91">
        <f t="shared" si="135"/>
        <v>0.16960997620255366</v>
      </c>
      <c r="AW91">
        <f t="shared" si="136"/>
        <v>1.292073387410448</v>
      </c>
      <c r="AX91">
        <f t="shared" si="137"/>
        <v>2.1014671407399326</v>
      </c>
      <c r="AY91">
        <f t="shared" si="138"/>
        <v>0.10692418048835688</v>
      </c>
      <c r="AZ91">
        <f t="shared" si="139"/>
        <v>15.870701852545491</v>
      </c>
      <c r="BA91">
        <f t="shared" si="140"/>
        <v>0.57447198475138983</v>
      </c>
      <c r="BB91">
        <f t="shared" si="141"/>
        <v>40.638571388102463</v>
      </c>
      <c r="BC91">
        <f t="shared" si="142"/>
        <v>370.02933235565655</v>
      </c>
      <c r="BD91">
        <f t="shared" si="143"/>
        <v>1.7276011584892333E-2</v>
      </c>
    </row>
    <row r="92" spans="1:114" x14ac:dyDescent="0.25">
      <c r="A92" s="1">
        <v>67</v>
      </c>
      <c r="B92" s="1" t="s">
        <v>119</v>
      </c>
      <c r="C92" s="1">
        <v>1752.0000114664435</v>
      </c>
      <c r="D92" s="1">
        <v>0</v>
      </c>
      <c r="E92">
        <f t="shared" si="116"/>
        <v>15.729391205856786</v>
      </c>
      <c r="F92">
        <f t="shared" si="117"/>
        <v>0.1803145051104148</v>
      </c>
      <c r="G92">
        <f t="shared" si="118"/>
        <v>216.83075587618387</v>
      </c>
      <c r="H92">
        <f t="shared" si="119"/>
        <v>4.8644747956525993</v>
      </c>
      <c r="I92">
        <f t="shared" si="120"/>
        <v>2.033379411557263</v>
      </c>
      <c r="J92">
        <f t="shared" si="121"/>
        <v>25.754213333129883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26.441686630249023</v>
      </c>
      <c r="P92" s="1">
        <v>25.754213333129883</v>
      </c>
      <c r="Q92" s="1">
        <v>26.976778030395508</v>
      </c>
      <c r="R92" s="1">
        <v>398.602294921875</v>
      </c>
      <c r="S92" s="1">
        <v>377.51611328125</v>
      </c>
      <c r="T92" s="1">
        <v>11.920019149780273</v>
      </c>
      <c r="U92" s="1">
        <v>17.656284332275391</v>
      </c>
      <c r="V92" s="1">
        <v>25.1865234375</v>
      </c>
      <c r="W92" s="1">
        <v>37.307025909423828</v>
      </c>
      <c r="X92" s="1">
        <v>499.82901000976562</v>
      </c>
      <c r="Y92" s="1">
        <v>1501.0067138671875</v>
      </c>
      <c r="Z92" s="1">
        <v>170.18011474609375</v>
      </c>
      <c r="AA92" s="1">
        <v>73.181556701660156</v>
      </c>
      <c r="AB92" s="1">
        <v>-0.20921969413757324</v>
      </c>
      <c r="AC92" s="1">
        <v>0.23393756151199341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0.83304835001627597</v>
      </c>
      <c r="AL92">
        <f t="shared" si="125"/>
        <v>4.8644747956525991E-3</v>
      </c>
      <c r="AM92">
        <f t="shared" si="126"/>
        <v>298.90421333312986</v>
      </c>
      <c r="AN92">
        <f t="shared" si="127"/>
        <v>299.591686630249</v>
      </c>
      <c r="AO92">
        <f t="shared" si="128"/>
        <v>240.16106885073168</v>
      </c>
      <c r="AP92">
        <f t="shared" si="129"/>
        <v>0.39737329417361239</v>
      </c>
      <c r="AQ92">
        <f t="shared" si="130"/>
        <v>3.3254937845603081</v>
      </c>
      <c r="AR92">
        <f t="shared" si="131"/>
        <v>45.441692339469839</v>
      </c>
      <c r="AS92">
        <f t="shared" si="132"/>
        <v>27.785408007194448</v>
      </c>
      <c r="AT92">
        <f t="shared" si="133"/>
        <v>26.097949981689453</v>
      </c>
      <c r="AU92">
        <f t="shared" si="134"/>
        <v>3.3938652903638942</v>
      </c>
      <c r="AV92">
        <f t="shared" si="135"/>
        <v>0.16954962604272691</v>
      </c>
      <c r="AW92">
        <f t="shared" si="136"/>
        <v>1.2921143730030453</v>
      </c>
      <c r="AX92">
        <f t="shared" si="137"/>
        <v>2.1017509173608486</v>
      </c>
      <c r="AY92">
        <f t="shared" si="138"/>
        <v>0.10688580568674128</v>
      </c>
      <c r="AZ92">
        <f t="shared" si="139"/>
        <v>15.868012255816781</v>
      </c>
      <c r="BA92">
        <f t="shared" si="140"/>
        <v>0.57436159212267757</v>
      </c>
      <c r="BB92">
        <f t="shared" si="141"/>
        <v>40.632221768898582</v>
      </c>
      <c r="BC92">
        <f t="shared" si="142"/>
        <v>370.03911402831517</v>
      </c>
      <c r="BD92">
        <f t="shared" si="143"/>
        <v>1.7271690681791844E-2</v>
      </c>
    </row>
    <row r="93" spans="1:114" x14ac:dyDescent="0.25">
      <c r="A93" s="1">
        <v>68</v>
      </c>
      <c r="B93" s="1" t="s">
        <v>119</v>
      </c>
      <c r="C93" s="1">
        <v>1752.5000114552677</v>
      </c>
      <c r="D93" s="1">
        <v>0</v>
      </c>
      <c r="E93">
        <f t="shared" si="116"/>
        <v>15.744292818484741</v>
      </c>
      <c r="F93">
        <f t="shared" si="117"/>
        <v>0.18037358263569922</v>
      </c>
      <c r="G93">
        <f t="shared" si="118"/>
        <v>216.723506099876</v>
      </c>
      <c r="H93">
        <f t="shared" si="119"/>
        <v>4.8660889074422791</v>
      </c>
      <c r="I93">
        <f t="shared" si="120"/>
        <v>2.0334191359624816</v>
      </c>
      <c r="J93">
        <f t="shared" si="121"/>
        <v>25.75489616394043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26.443679809570312</v>
      </c>
      <c r="P93" s="1">
        <v>25.75489616394043</v>
      </c>
      <c r="Q93" s="1">
        <v>26.976860046386719</v>
      </c>
      <c r="R93" s="1">
        <v>398.60595703125</v>
      </c>
      <c r="S93" s="1">
        <v>377.5</v>
      </c>
      <c r="T93" s="1">
        <v>11.919124603271484</v>
      </c>
      <c r="U93" s="1">
        <v>17.657625198364258</v>
      </c>
      <c r="V93" s="1">
        <v>25.181613922119141</v>
      </c>
      <c r="W93" s="1">
        <v>37.305381774902344</v>
      </c>
      <c r="X93" s="1">
        <v>499.79940795898437</v>
      </c>
      <c r="Y93" s="1">
        <v>1501.02685546875</v>
      </c>
      <c r="Z93" s="1">
        <v>168.10459899902344</v>
      </c>
      <c r="AA93" s="1">
        <v>73.181373596191406</v>
      </c>
      <c r="AB93" s="1">
        <v>-0.20921969413757324</v>
      </c>
      <c r="AC93" s="1">
        <v>0.23393756151199341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0.83299901326497394</v>
      </c>
      <c r="AL93">
        <f t="shared" si="125"/>
        <v>4.8660889074422795E-3</v>
      </c>
      <c r="AM93">
        <f t="shared" si="126"/>
        <v>298.90489616394041</v>
      </c>
      <c r="AN93">
        <f t="shared" si="127"/>
        <v>299.59367980957029</v>
      </c>
      <c r="AO93">
        <f t="shared" si="128"/>
        <v>240.16429150690965</v>
      </c>
      <c r="AP93">
        <f t="shared" si="129"/>
        <v>0.39674896871491439</v>
      </c>
      <c r="AQ93">
        <f t="shared" si="130"/>
        <v>3.3256284024254996</v>
      </c>
      <c r="AR93">
        <f t="shared" si="131"/>
        <v>45.443645548060282</v>
      </c>
      <c r="AS93">
        <f t="shared" si="132"/>
        <v>27.786020349696024</v>
      </c>
      <c r="AT93">
        <f t="shared" si="133"/>
        <v>26.099287986755371</v>
      </c>
      <c r="AU93">
        <f t="shared" si="134"/>
        <v>3.3941338090254063</v>
      </c>
      <c r="AV93">
        <f t="shared" si="135"/>
        <v>0.16960185918389317</v>
      </c>
      <c r="AW93">
        <f t="shared" si="136"/>
        <v>1.292209266463018</v>
      </c>
      <c r="AX93">
        <f t="shared" si="137"/>
        <v>2.1019245425623883</v>
      </c>
      <c r="AY93">
        <f t="shared" si="138"/>
        <v>0.10691901911326925</v>
      </c>
      <c r="AZ93">
        <f t="shared" si="139"/>
        <v>15.860123866971493</v>
      </c>
      <c r="BA93">
        <f t="shared" si="140"/>
        <v>0.57410200291357882</v>
      </c>
      <c r="BB93">
        <f t="shared" si="141"/>
        <v>40.634525369604646</v>
      </c>
      <c r="BC93">
        <f t="shared" si="142"/>
        <v>370.01591723410343</v>
      </c>
      <c r="BD93">
        <f t="shared" si="143"/>
        <v>1.7290117429041164E-2</v>
      </c>
    </row>
    <row r="94" spans="1:114" x14ac:dyDescent="0.25">
      <c r="A94" s="1">
        <v>69</v>
      </c>
      <c r="B94" s="1" t="s">
        <v>120</v>
      </c>
      <c r="C94" s="1">
        <v>1753.0000114440918</v>
      </c>
      <c r="D94" s="1">
        <v>0</v>
      </c>
      <c r="E94">
        <f t="shared" si="116"/>
        <v>15.775519427447051</v>
      </c>
      <c r="F94">
        <f t="shared" si="117"/>
        <v>0.18044014678762699</v>
      </c>
      <c r="G94">
        <f t="shared" si="118"/>
        <v>216.48517993461994</v>
      </c>
      <c r="H94">
        <f t="shared" si="119"/>
        <v>4.8679219772983524</v>
      </c>
      <c r="I94">
        <f t="shared" si="120"/>
        <v>2.0334762011356826</v>
      </c>
      <c r="J94">
        <f t="shared" si="121"/>
        <v>25.756172180175781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26.445686340332031</v>
      </c>
      <c r="P94" s="1">
        <v>25.756172180175781</v>
      </c>
      <c r="Q94" s="1">
        <v>26.977329254150391</v>
      </c>
      <c r="R94" s="1">
        <v>398.64010620117187</v>
      </c>
      <c r="S94" s="1">
        <v>377.49697875976562</v>
      </c>
      <c r="T94" s="1">
        <v>11.919917106628418</v>
      </c>
      <c r="U94" s="1">
        <v>17.660257339477539</v>
      </c>
      <c r="V94" s="1">
        <v>25.180343627929687</v>
      </c>
      <c r="W94" s="1">
        <v>37.30657958984375</v>
      </c>
      <c r="X94" s="1">
        <v>499.82611083984375</v>
      </c>
      <c r="Y94" s="1">
        <v>1501.0869140625</v>
      </c>
      <c r="Z94" s="1">
        <v>166.44830322265625</v>
      </c>
      <c r="AA94" s="1">
        <v>73.181480407714844</v>
      </c>
      <c r="AB94" s="1">
        <v>-0.20921969413757324</v>
      </c>
      <c r="AC94" s="1">
        <v>0.23393756151199341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0.83304351806640609</v>
      </c>
      <c r="AL94">
        <f t="shared" si="125"/>
        <v>4.8679219772983524E-3</v>
      </c>
      <c r="AM94">
        <f t="shared" si="126"/>
        <v>298.90617218017576</v>
      </c>
      <c r="AN94">
        <f t="shared" si="127"/>
        <v>299.59568634033201</v>
      </c>
      <c r="AO94">
        <f t="shared" si="128"/>
        <v>240.17390088169486</v>
      </c>
      <c r="AP94">
        <f t="shared" si="129"/>
        <v>0.39600667758154395</v>
      </c>
      <c r="AQ94">
        <f t="shared" si="130"/>
        <v>3.3258799776198607</v>
      </c>
      <c r="AR94">
        <f t="shared" si="131"/>
        <v>45.447016910431948</v>
      </c>
      <c r="AS94">
        <f t="shared" si="132"/>
        <v>27.786759570954409</v>
      </c>
      <c r="AT94">
        <f t="shared" si="133"/>
        <v>26.100929260253906</v>
      </c>
      <c r="AU94">
        <f t="shared" si="134"/>
        <v>3.394463214703868</v>
      </c>
      <c r="AV94">
        <f t="shared" si="135"/>
        <v>0.16966070914587619</v>
      </c>
      <c r="AW94">
        <f t="shared" si="136"/>
        <v>1.2924037764841778</v>
      </c>
      <c r="AX94">
        <f t="shared" si="137"/>
        <v>2.1020594382196904</v>
      </c>
      <c r="AY94">
        <f t="shared" si="138"/>
        <v>0.10695644018215461</v>
      </c>
      <c r="AZ94">
        <f t="shared" si="139"/>
        <v>15.842705953946012</v>
      </c>
      <c r="BA94">
        <f t="shared" si="140"/>
        <v>0.57347526500970591</v>
      </c>
      <c r="BB94">
        <f t="shared" si="141"/>
        <v>40.638474222799424</v>
      </c>
      <c r="BC94">
        <f t="shared" si="142"/>
        <v>369.99805235950157</v>
      </c>
      <c r="BD94">
        <f t="shared" si="143"/>
        <v>1.7326930115315112E-2</v>
      </c>
    </row>
    <row r="95" spans="1:114" x14ac:dyDescent="0.25">
      <c r="A95" s="1">
        <v>70</v>
      </c>
      <c r="B95" s="1" t="s">
        <v>120</v>
      </c>
      <c r="C95" s="1">
        <v>1753.5000114329159</v>
      </c>
      <c r="D95" s="1">
        <v>0</v>
      </c>
      <c r="E95">
        <f t="shared" si="116"/>
        <v>15.753061873017417</v>
      </c>
      <c r="F95">
        <f t="shared" si="117"/>
        <v>0.18042414800119741</v>
      </c>
      <c r="G95">
        <f t="shared" si="118"/>
        <v>216.70074528659168</v>
      </c>
      <c r="H95">
        <f t="shared" si="119"/>
        <v>4.8689461636363927</v>
      </c>
      <c r="I95">
        <f t="shared" si="120"/>
        <v>2.0340550529582289</v>
      </c>
      <c r="J95">
        <f t="shared" si="121"/>
        <v>25.759836196899414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26.447170257568359</v>
      </c>
      <c r="P95" s="1">
        <v>25.759836196899414</v>
      </c>
      <c r="Q95" s="1">
        <v>26.977888107299805</v>
      </c>
      <c r="R95" s="1">
        <v>398.64169311523437</v>
      </c>
      <c r="S95" s="1">
        <v>377.52447509765625</v>
      </c>
      <c r="T95" s="1">
        <v>11.920619964599609</v>
      </c>
      <c r="U95" s="1">
        <v>17.662271499633789</v>
      </c>
      <c r="V95" s="1">
        <v>25.179550170898438</v>
      </c>
      <c r="W95" s="1">
        <v>37.307460784912109</v>
      </c>
      <c r="X95" s="1">
        <v>499.81607055664062</v>
      </c>
      <c r="Y95" s="1">
        <v>1501.101318359375</v>
      </c>
      <c r="Z95" s="1">
        <v>164.00871276855469</v>
      </c>
      <c r="AA95" s="1">
        <v>73.181266784667969</v>
      </c>
      <c r="AB95" s="1">
        <v>-0.20921969413757324</v>
      </c>
      <c r="AC95" s="1">
        <v>0.23393756151199341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0.83302678426106769</v>
      </c>
      <c r="AL95">
        <f t="shared" si="125"/>
        <v>4.8689461636363925E-3</v>
      </c>
      <c r="AM95">
        <f t="shared" si="126"/>
        <v>298.90983619689939</v>
      </c>
      <c r="AN95">
        <f t="shared" si="127"/>
        <v>299.59717025756834</v>
      </c>
      <c r="AO95">
        <f t="shared" si="128"/>
        <v>240.17620556914335</v>
      </c>
      <c r="AP95">
        <f t="shared" si="129"/>
        <v>0.39520190559285318</v>
      </c>
      <c r="AQ95">
        <f t="shared" si="130"/>
        <v>3.3266024555961669</v>
      </c>
      <c r="AR95">
        <f t="shared" si="131"/>
        <v>45.457022018825114</v>
      </c>
      <c r="AS95">
        <f t="shared" si="132"/>
        <v>27.794750519191325</v>
      </c>
      <c r="AT95">
        <f t="shared" si="133"/>
        <v>26.103503227233887</v>
      </c>
      <c r="AU95">
        <f t="shared" si="134"/>
        <v>3.3949798693785742</v>
      </c>
      <c r="AV95">
        <f t="shared" si="135"/>
        <v>0.16964656471251935</v>
      </c>
      <c r="AW95">
        <f t="shared" si="136"/>
        <v>1.292547402637938</v>
      </c>
      <c r="AX95">
        <f t="shared" si="137"/>
        <v>2.1024324667406362</v>
      </c>
      <c r="AY95">
        <f t="shared" si="138"/>
        <v>0.10694744610628366</v>
      </c>
      <c r="AZ95">
        <f t="shared" si="139"/>
        <v>15.858435053254444</v>
      </c>
      <c r="BA95">
        <f t="shared" si="140"/>
        <v>0.57400449396171349</v>
      </c>
      <c r="BB95">
        <f t="shared" si="141"/>
        <v>40.633789374851091</v>
      </c>
      <c r="BC95">
        <f t="shared" si="142"/>
        <v>370.03622394321042</v>
      </c>
      <c r="BD95">
        <f t="shared" si="143"/>
        <v>1.7298484762816743E-2</v>
      </c>
    </row>
    <row r="96" spans="1:114" x14ac:dyDescent="0.25">
      <c r="A96" s="1">
        <v>71</v>
      </c>
      <c r="B96" s="1" t="s">
        <v>121</v>
      </c>
      <c r="C96" s="1">
        <v>1754.0000114217401</v>
      </c>
      <c r="D96" s="1">
        <v>0</v>
      </c>
      <c r="E96">
        <f t="shared" si="116"/>
        <v>15.739163120988971</v>
      </c>
      <c r="F96">
        <f t="shared" si="117"/>
        <v>0.18030812984780464</v>
      </c>
      <c r="G96">
        <f t="shared" si="118"/>
        <v>216.73648200950643</v>
      </c>
      <c r="H96">
        <f t="shared" si="119"/>
        <v>4.8685053481798253</v>
      </c>
      <c r="I96">
        <f t="shared" si="120"/>
        <v>2.0350773633504575</v>
      </c>
      <c r="J96">
        <f t="shared" si="121"/>
        <v>25.764816284179688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26.448352813720703</v>
      </c>
      <c r="P96" s="1">
        <v>25.764816284179688</v>
      </c>
      <c r="Q96" s="1">
        <v>26.977685928344727</v>
      </c>
      <c r="R96" s="1">
        <v>398.628662109375</v>
      </c>
      <c r="S96" s="1">
        <v>377.52798461914062</v>
      </c>
      <c r="T96" s="1">
        <v>11.920589447021484</v>
      </c>
      <c r="U96" s="1">
        <v>17.661811828613281</v>
      </c>
      <c r="V96" s="1">
        <v>25.177602767944336</v>
      </c>
      <c r="W96" s="1">
        <v>37.303699493408203</v>
      </c>
      <c r="X96" s="1">
        <v>499.80841064453125</v>
      </c>
      <c r="Y96" s="1">
        <v>1501.10498046875</v>
      </c>
      <c r="Z96" s="1">
        <v>161.95933532714844</v>
      </c>
      <c r="AA96" s="1">
        <v>73.180900573730469</v>
      </c>
      <c r="AB96" s="1">
        <v>-0.20921969413757324</v>
      </c>
      <c r="AC96" s="1">
        <v>0.23393756151199341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0.83301401774088524</v>
      </c>
      <c r="AL96">
        <f t="shared" si="125"/>
        <v>4.8685053481798257E-3</v>
      </c>
      <c r="AM96">
        <f t="shared" si="126"/>
        <v>298.91481628417966</v>
      </c>
      <c r="AN96">
        <f t="shared" si="127"/>
        <v>299.59835281372068</v>
      </c>
      <c r="AO96">
        <f t="shared" si="128"/>
        <v>240.17679150663025</v>
      </c>
      <c r="AP96">
        <f t="shared" si="129"/>
        <v>0.3949200918518514</v>
      </c>
      <c r="AQ96">
        <f t="shared" si="130"/>
        <v>3.3275846587321425</v>
      </c>
      <c r="AR96">
        <f t="shared" si="131"/>
        <v>45.470671071881227</v>
      </c>
      <c r="AS96">
        <f t="shared" si="132"/>
        <v>27.808859243267946</v>
      </c>
      <c r="AT96">
        <f t="shared" si="133"/>
        <v>26.106584548950195</v>
      </c>
      <c r="AU96">
        <f t="shared" si="134"/>
        <v>3.3955984521939437</v>
      </c>
      <c r="AV96">
        <f t="shared" si="135"/>
        <v>0.16954398925942066</v>
      </c>
      <c r="AW96">
        <f t="shared" si="136"/>
        <v>1.2925072953816852</v>
      </c>
      <c r="AX96">
        <f t="shared" si="137"/>
        <v>2.1030911568122583</v>
      </c>
      <c r="AY96">
        <f t="shared" si="138"/>
        <v>0.106882221442507</v>
      </c>
      <c r="AZ96">
        <f t="shared" si="139"/>
        <v>15.860970940637813</v>
      </c>
      <c r="BA96">
        <f t="shared" si="140"/>
        <v>0.57409381778189361</v>
      </c>
      <c r="BB96">
        <f t="shared" si="141"/>
        <v>40.618798763483547</v>
      </c>
      <c r="BC96">
        <f t="shared" si="142"/>
        <v>370.04634026575741</v>
      </c>
      <c r="BD96">
        <f t="shared" si="143"/>
        <v>1.7276374063258139E-2</v>
      </c>
    </row>
    <row r="97" spans="1:114" x14ac:dyDescent="0.25">
      <c r="A97" s="1">
        <v>72</v>
      </c>
      <c r="B97" s="1" t="s">
        <v>121</v>
      </c>
      <c r="C97" s="1">
        <v>1754.5000114105642</v>
      </c>
      <c r="D97" s="1">
        <v>0</v>
      </c>
      <c r="E97">
        <f t="shared" si="116"/>
        <v>15.730653825310053</v>
      </c>
      <c r="F97">
        <f t="shared" si="117"/>
        <v>0.18028691339334577</v>
      </c>
      <c r="G97">
        <f t="shared" si="118"/>
        <v>216.8113696576504</v>
      </c>
      <c r="H97">
        <f t="shared" si="119"/>
        <v>4.8696506828937762</v>
      </c>
      <c r="I97">
        <f t="shared" si="120"/>
        <v>2.0357677689547131</v>
      </c>
      <c r="J97">
        <f t="shared" si="121"/>
        <v>25.768850326538086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26.449779510498047</v>
      </c>
      <c r="P97" s="1">
        <v>25.768850326538086</v>
      </c>
      <c r="Q97" s="1">
        <v>26.977817535400391</v>
      </c>
      <c r="R97" s="1">
        <v>398.63790893554687</v>
      </c>
      <c r="S97" s="1">
        <v>377.5465087890625</v>
      </c>
      <c r="T97" s="1">
        <v>11.920608520507812</v>
      </c>
      <c r="U97" s="1">
        <v>17.663257598876953</v>
      </c>
      <c r="V97" s="1">
        <v>25.175518035888672</v>
      </c>
      <c r="W97" s="1">
        <v>37.303604125976562</v>
      </c>
      <c r="X97" s="1">
        <v>499.80105590820312</v>
      </c>
      <c r="Y97" s="1">
        <v>1501.1044921875</v>
      </c>
      <c r="Z97" s="1">
        <v>160.22203063964844</v>
      </c>
      <c r="AA97" s="1">
        <v>73.180877685546875</v>
      </c>
      <c r="AB97" s="1">
        <v>-0.20921969413757324</v>
      </c>
      <c r="AC97" s="1">
        <v>0.23393756151199341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0.83300175984700509</v>
      </c>
      <c r="AL97">
        <f t="shared" si="125"/>
        <v>4.8696506828937759E-3</v>
      </c>
      <c r="AM97">
        <f t="shared" si="126"/>
        <v>298.91885032653806</v>
      </c>
      <c r="AN97">
        <f t="shared" si="127"/>
        <v>299.59977951049802</v>
      </c>
      <c r="AO97">
        <f t="shared" si="128"/>
        <v>240.176713381632</v>
      </c>
      <c r="AP97">
        <f t="shared" si="129"/>
        <v>0.39396542028760023</v>
      </c>
      <c r="AQ97">
        <f t="shared" si="130"/>
        <v>3.3283804628264337</v>
      </c>
      <c r="AR97">
        <f t="shared" si="131"/>
        <v>45.481559774785055</v>
      </c>
      <c r="AS97">
        <f t="shared" si="132"/>
        <v>27.818302175908102</v>
      </c>
      <c r="AT97">
        <f t="shared" si="133"/>
        <v>26.109314918518066</v>
      </c>
      <c r="AU97">
        <f t="shared" si="134"/>
        <v>3.3961466627667178</v>
      </c>
      <c r="AV97">
        <f t="shared" si="135"/>
        <v>0.16952523024412081</v>
      </c>
      <c r="AW97">
        <f t="shared" si="136"/>
        <v>1.2926126938717206</v>
      </c>
      <c r="AX97">
        <f t="shared" si="137"/>
        <v>2.1035339688949972</v>
      </c>
      <c r="AY97">
        <f t="shared" si="138"/>
        <v>0.10687029321943517</v>
      </c>
      <c r="AZ97">
        <f t="shared" si="139"/>
        <v>15.866446323752404</v>
      </c>
      <c r="BA97">
        <f t="shared" si="140"/>
        <v>0.57426400353442075</v>
      </c>
      <c r="BB97">
        <f t="shared" si="141"/>
        <v>40.612060809328341</v>
      </c>
      <c r="BC97">
        <f t="shared" si="142"/>
        <v>370.06890934731013</v>
      </c>
      <c r="BD97">
        <f t="shared" si="143"/>
        <v>1.7263116505807839E-2</v>
      </c>
    </row>
    <row r="98" spans="1:114" x14ac:dyDescent="0.25">
      <c r="A98" s="1">
        <v>73</v>
      </c>
      <c r="B98" s="1" t="s">
        <v>122</v>
      </c>
      <c r="C98" s="1">
        <v>1755.0000113993883</v>
      </c>
      <c r="D98" s="1">
        <v>0</v>
      </c>
      <c r="E98">
        <f t="shared" si="116"/>
        <v>15.74145678444966</v>
      </c>
      <c r="F98">
        <f t="shared" si="117"/>
        <v>0.18018926472149005</v>
      </c>
      <c r="G98">
        <f t="shared" si="118"/>
        <v>216.63724715423996</v>
      </c>
      <c r="H98">
        <f t="shared" si="119"/>
        <v>4.869781363563586</v>
      </c>
      <c r="I98">
        <f t="shared" si="120"/>
        <v>2.0368346047557839</v>
      </c>
      <c r="J98">
        <f t="shared" si="121"/>
        <v>25.774450302124023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26.450942993164063</v>
      </c>
      <c r="P98" s="1">
        <v>25.774450302124023</v>
      </c>
      <c r="Q98" s="1">
        <v>26.978271484375</v>
      </c>
      <c r="R98" s="1">
        <v>398.65695190429687</v>
      </c>
      <c r="S98" s="1">
        <v>377.55267333984375</v>
      </c>
      <c r="T98" s="1">
        <v>11.921103477478027</v>
      </c>
      <c r="U98" s="1">
        <v>17.663852691650391</v>
      </c>
      <c r="V98" s="1">
        <v>25.174732208251953</v>
      </c>
      <c r="W98" s="1">
        <v>37.302143096923828</v>
      </c>
      <c r="X98" s="1">
        <v>499.80545043945313</v>
      </c>
      <c r="Y98" s="1">
        <v>1501.134765625</v>
      </c>
      <c r="Z98" s="1">
        <v>158.12893676757812</v>
      </c>
      <c r="AA98" s="1">
        <v>73.180572509765625</v>
      </c>
      <c r="AB98" s="1">
        <v>-0.20921969413757324</v>
      </c>
      <c r="AC98" s="1">
        <v>0.23393756151199341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0.83300908406575502</v>
      </c>
      <c r="AL98">
        <f t="shared" si="125"/>
        <v>4.8697813635635865E-3</v>
      </c>
      <c r="AM98">
        <f t="shared" si="126"/>
        <v>298.924450302124</v>
      </c>
      <c r="AN98">
        <f t="shared" si="127"/>
        <v>299.60094299316404</v>
      </c>
      <c r="AO98">
        <f t="shared" si="128"/>
        <v>240.18155713152373</v>
      </c>
      <c r="AP98">
        <f t="shared" si="129"/>
        <v>0.39334829493566942</v>
      </c>
      <c r="AQ98">
        <f t="shared" si="130"/>
        <v>3.3294854574589241</v>
      </c>
      <c r="AR98">
        <f t="shared" si="131"/>
        <v>45.496849003396619</v>
      </c>
      <c r="AS98">
        <f t="shared" si="132"/>
        <v>27.832996311746228</v>
      </c>
      <c r="AT98">
        <f t="shared" si="133"/>
        <v>26.112696647644043</v>
      </c>
      <c r="AU98">
        <f t="shared" si="134"/>
        <v>3.3968257621305047</v>
      </c>
      <c r="AV98">
        <f t="shared" si="135"/>
        <v>0.16943888853106517</v>
      </c>
      <c r="AW98">
        <f t="shared" si="136"/>
        <v>1.2926508527031402</v>
      </c>
      <c r="AX98">
        <f t="shared" si="137"/>
        <v>2.1041749094273645</v>
      </c>
      <c r="AY98">
        <f t="shared" si="138"/>
        <v>0.10681539174027992</v>
      </c>
      <c r="AZ98">
        <f t="shared" si="139"/>
        <v>15.853637773686875</v>
      </c>
      <c r="BA98">
        <f t="shared" si="140"/>
        <v>0.57379343983412834</v>
      </c>
      <c r="BB98">
        <f t="shared" si="141"/>
        <v>40.598251232342633</v>
      </c>
      <c r="BC98">
        <f t="shared" si="142"/>
        <v>370.06993868870154</v>
      </c>
      <c r="BD98">
        <f t="shared" si="143"/>
        <v>1.7269049725104384E-2</v>
      </c>
    </row>
    <row r="99" spans="1:114" x14ac:dyDescent="0.25">
      <c r="A99" s="1">
        <v>74</v>
      </c>
      <c r="B99" s="1" t="s">
        <v>122</v>
      </c>
      <c r="C99" s="1">
        <v>1755.5000113882124</v>
      </c>
      <c r="D99" s="1">
        <v>0</v>
      </c>
      <c r="E99">
        <f t="shared" si="116"/>
        <v>15.739778912018206</v>
      </c>
      <c r="F99">
        <f t="shared" si="117"/>
        <v>0.18011961508055005</v>
      </c>
      <c r="G99">
        <f t="shared" si="118"/>
        <v>216.59143140050753</v>
      </c>
      <c r="H99">
        <f t="shared" si="119"/>
        <v>4.8689482404096864</v>
      </c>
      <c r="I99">
        <f t="shared" si="120"/>
        <v>2.0372236362244092</v>
      </c>
      <c r="J99">
        <f t="shared" si="121"/>
        <v>25.776351928710937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26.451780319213867</v>
      </c>
      <c r="P99" s="1">
        <v>25.776351928710937</v>
      </c>
      <c r="Q99" s="1">
        <v>26.977849960327148</v>
      </c>
      <c r="R99" s="1">
        <v>398.64828491210937</v>
      </c>
      <c r="S99" s="1">
        <v>377.54666137695312</v>
      </c>
      <c r="T99" s="1">
        <v>11.921940803527832</v>
      </c>
      <c r="U99" s="1">
        <v>17.663646697998047</v>
      </c>
      <c r="V99" s="1">
        <v>25.17527961730957</v>
      </c>
      <c r="W99" s="1">
        <v>37.299907684326172</v>
      </c>
      <c r="X99" s="1">
        <v>499.81085205078125</v>
      </c>
      <c r="Y99" s="1">
        <v>1501.169189453125</v>
      </c>
      <c r="Z99" s="1">
        <v>155.94773864746094</v>
      </c>
      <c r="AA99" s="1">
        <v>73.180648803710938</v>
      </c>
      <c r="AB99" s="1">
        <v>-0.20921969413757324</v>
      </c>
      <c r="AC99" s="1">
        <v>0.23393756151199341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0.83301808675130196</v>
      </c>
      <c r="AL99">
        <f t="shared" si="125"/>
        <v>4.8689482404096866E-3</v>
      </c>
      <c r="AM99">
        <f t="shared" si="126"/>
        <v>298.92635192871091</v>
      </c>
      <c r="AN99">
        <f t="shared" si="127"/>
        <v>299.60178031921384</v>
      </c>
      <c r="AO99">
        <f t="shared" si="128"/>
        <v>240.18706494390062</v>
      </c>
      <c r="AP99">
        <f t="shared" si="129"/>
        <v>0.39370306262903848</v>
      </c>
      <c r="AQ99">
        <f t="shared" si="130"/>
        <v>3.3298607618234328</v>
      </c>
      <c r="AR99">
        <f t="shared" si="131"/>
        <v>45.50193003556123</v>
      </c>
      <c r="AS99">
        <f t="shared" si="132"/>
        <v>27.838283337563183</v>
      </c>
      <c r="AT99">
        <f t="shared" si="133"/>
        <v>26.114066123962402</v>
      </c>
      <c r="AU99">
        <f t="shared" si="134"/>
        <v>3.3971008062122858</v>
      </c>
      <c r="AV99">
        <f t="shared" si="135"/>
        <v>0.16937730036685392</v>
      </c>
      <c r="AW99">
        <f t="shared" si="136"/>
        <v>1.2926371255990234</v>
      </c>
      <c r="AX99">
        <f t="shared" si="137"/>
        <v>2.1044636806132626</v>
      </c>
      <c r="AY99">
        <f t="shared" si="138"/>
        <v>0.10677623041654409</v>
      </c>
      <c r="AZ99">
        <f t="shared" si="139"/>
        <v>15.850301475213591</v>
      </c>
      <c r="BA99">
        <f t="shared" si="140"/>
        <v>0.57368122554858614</v>
      </c>
      <c r="BB99">
        <f t="shared" si="141"/>
        <v>40.592082433980934</v>
      </c>
      <c r="BC99">
        <f t="shared" si="142"/>
        <v>370.06472430600667</v>
      </c>
      <c r="BD99">
        <f t="shared" si="143"/>
        <v>1.7264828586065459E-2</v>
      </c>
    </row>
    <row r="100" spans="1:114" x14ac:dyDescent="0.25">
      <c r="A100" s="1">
        <v>75</v>
      </c>
      <c r="B100" s="1" t="s">
        <v>123</v>
      </c>
      <c r="C100" s="1">
        <v>1756.0000113770366</v>
      </c>
      <c r="D100" s="1">
        <v>0</v>
      </c>
      <c r="E100">
        <f t="shared" si="116"/>
        <v>15.74514856204833</v>
      </c>
      <c r="F100">
        <f t="shared" si="117"/>
        <v>0.18015032296769434</v>
      </c>
      <c r="G100">
        <f t="shared" si="118"/>
        <v>216.56132719325095</v>
      </c>
      <c r="H100">
        <f t="shared" si="119"/>
        <v>4.8705141059417123</v>
      </c>
      <c r="I100">
        <f t="shared" si="120"/>
        <v>2.037555876985683</v>
      </c>
      <c r="J100">
        <f t="shared" si="121"/>
        <v>25.778470993041992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26.453956604003906</v>
      </c>
      <c r="P100" s="1">
        <v>25.778470993041992</v>
      </c>
      <c r="Q100" s="1">
        <v>26.977252960205078</v>
      </c>
      <c r="R100" s="1">
        <v>398.65383911132812</v>
      </c>
      <c r="S100" s="1">
        <v>377.54443359375</v>
      </c>
      <c r="T100" s="1">
        <v>11.92101001739502</v>
      </c>
      <c r="U100" s="1">
        <v>17.664730072021484</v>
      </c>
      <c r="V100" s="1">
        <v>25.170219421386719</v>
      </c>
      <c r="W100" s="1">
        <v>37.297603607177734</v>
      </c>
      <c r="X100" s="1">
        <v>499.79571533203125</v>
      </c>
      <c r="Y100" s="1">
        <v>1501.1256103515625</v>
      </c>
      <c r="Z100" s="1">
        <v>153.64463806152344</v>
      </c>
      <c r="AA100" s="1">
        <v>73.1810302734375</v>
      </c>
      <c r="AB100" s="1">
        <v>-0.20921969413757324</v>
      </c>
      <c r="AC100" s="1">
        <v>0.23393756151199341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0.8329928588867187</v>
      </c>
      <c r="AL100">
        <f t="shared" si="125"/>
        <v>4.8705141059417123E-3</v>
      </c>
      <c r="AM100">
        <f t="shared" si="126"/>
        <v>298.92847099304197</v>
      </c>
      <c r="AN100">
        <f t="shared" si="127"/>
        <v>299.60395660400388</v>
      </c>
      <c r="AO100">
        <f t="shared" si="128"/>
        <v>240.18009228780647</v>
      </c>
      <c r="AP100">
        <f t="shared" si="129"/>
        <v>0.39281198445909182</v>
      </c>
      <c r="AQ100">
        <f t="shared" si="130"/>
        <v>3.330279023158389</v>
      </c>
      <c r="AR100">
        <f t="shared" si="131"/>
        <v>45.507408282104763</v>
      </c>
      <c r="AS100">
        <f t="shared" si="132"/>
        <v>27.842678210083278</v>
      </c>
      <c r="AT100">
        <f t="shared" si="133"/>
        <v>26.116213798522949</v>
      </c>
      <c r="AU100">
        <f t="shared" si="134"/>
        <v>3.3975321819213318</v>
      </c>
      <c r="AV100">
        <f t="shared" si="135"/>
        <v>0.16940445437305032</v>
      </c>
      <c r="AW100">
        <f t="shared" si="136"/>
        <v>1.292723146172706</v>
      </c>
      <c r="AX100">
        <f t="shared" si="137"/>
        <v>2.1048090357486258</v>
      </c>
      <c r="AY100">
        <f t="shared" si="138"/>
        <v>0.10679349647685885</v>
      </c>
      <c r="AZ100">
        <f t="shared" si="139"/>
        <v>15.848181041385102</v>
      </c>
      <c r="BA100">
        <f t="shared" si="140"/>
        <v>0.57360487382070091</v>
      </c>
      <c r="BB100">
        <f t="shared" si="141"/>
        <v>40.590259147428853</v>
      </c>
      <c r="BC100">
        <f t="shared" si="142"/>
        <v>370.05994404834735</v>
      </c>
      <c r="BD100">
        <f t="shared" si="143"/>
        <v>1.7270165840072974E-2</v>
      </c>
    </row>
    <row r="101" spans="1:114" x14ac:dyDescent="0.25">
      <c r="A101" s="1">
        <v>76</v>
      </c>
      <c r="B101" s="1" t="s">
        <v>123</v>
      </c>
      <c r="C101" s="1">
        <v>1756.5000113658607</v>
      </c>
      <c r="D101" s="1">
        <v>0</v>
      </c>
      <c r="E101">
        <f t="shared" si="116"/>
        <v>15.750585654947656</v>
      </c>
      <c r="F101">
        <f t="shared" si="117"/>
        <v>0.18005346049419446</v>
      </c>
      <c r="G101">
        <f t="shared" si="118"/>
        <v>216.43339829047022</v>
      </c>
      <c r="H101">
        <f t="shared" si="119"/>
        <v>4.8694116824232196</v>
      </c>
      <c r="I101">
        <f t="shared" si="120"/>
        <v>2.0381121029318177</v>
      </c>
      <c r="J101">
        <f t="shared" si="121"/>
        <v>25.780834197998047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26.454763412475586</v>
      </c>
      <c r="P101" s="1">
        <v>25.780834197998047</v>
      </c>
      <c r="Q101" s="1">
        <v>26.977077484130859</v>
      </c>
      <c r="R101" s="1">
        <v>398.657958984375</v>
      </c>
      <c r="S101" s="1">
        <v>377.5435791015625</v>
      </c>
      <c r="T101" s="1">
        <v>11.921426773071289</v>
      </c>
      <c r="U101" s="1">
        <v>17.663568496704102</v>
      </c>
      <c r="V101" s="1">
        <v>25.169807434082031</v>
      </c>
      <c r="W101" s="1">
        <v>37.293239593505859</v>
      </c>
      <c r="X101" s="1">
        <v>499.82052612304687</v>
      </c>
      <c r="Y101" s="1">
        <v>1501.1414794921875</v>
      </c>
      <c r="Z101" s="1">
        <v>151.66033935546875</v>
      </c>
      <c r="AA101" s="1">
        <v>73.180763244628906</v>
      </c>
      <c r="AB101" s="1">
        <v>-0.20921969413757324</v>
      </c>
      <c r="AC101" s="1">
        <v>0.23393756151199341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0.83303421020507795</v>
      </c>
      <c r="AL101">
        <f t="shared" si="125"/>
        <v>4.8694116824232192E-3</v>
      </c>
      <c r="AM101">
        <f t="shared" si="126"/>
        <v>298.93083419799802</v>
      </c>
      <c r="AN101">
        <f t="shared" si="127"/>
        <v>299.60476341247556</v>
      </c>
      <c r="AO101">
        <f t="shared" si="128"/>
        <v>240.18263135024972</v>
      </c>
      <c r="AP101">
        <f t="shared" si="129"/>
        <v>0.39320484688161222</v>
      </c>
      <c r="AQ101">
        <f t="shared" si="130"/>
        <v>3.3307455271444062</v>
      </c>
      <c r="AR101">
        <f t="shared" si="131"/>
        <v>45.513949014311024</v>
      </c>
      <c r="AS101">
        <f t="shared" si="132"/>
        <v>27.850380517606922</v>
      </c>
      <c r="AT101">
        <f t="shared" si="133"/>
        <v>26.117798805236816</v>
      </c>
      <c r="AU101">
        <f t="shared" si="134"/>
        <v>3.3978505724723367</v>
      </c>
      <c r="AV101">
        <f t="shared" si="135"/>
        <v>0.16931880009771211</v>
      </c>
      <c r="AW101">
        <f t="shared" si="136"/>
        <v>1.2926334242125885</v>
      </c>
      <c r="AX101">
        <f t="shared" si="137"/>
        <v>2.1052171482597481</v>
      </c>
      <c r="AY101">
        <f t="shared" si="138"/>
        <v>0.10673903278349046</v>
      </c>
      <c r="AZ101">
        <f t="shared" si="139"/>
        <v>15.838761278525372</v>
      </c>
      <c r="BA101">
        <f t="shared" si="140"/>
        <v>0.57326732666336189</v>
      </c>
      <c r="BB101">
        <f t="shared" si="141"/>
        <v>40.580293531304136</v>
      </c>
      <c r="BC101">
        <f t="shared" si="142"/>
        <v>370.05650502259374</v>
      </c>
      <c r="BD101">
        <f t="shared" si="143"/>
        <v>1.727204847077881E-2</v>
      </c>
      <c r="BE101">
        <f>AVERAGE(E87:E101)</f>
        <v>15.734579653014318</v>
      </c>
      <c r="BF101">
        <f>AVERAGE(O87:O101)</f>
        <v>26.445221583048504</v>
      </c>
      <c r="BG101">
        <f>AVERAGE(P87:P101)</f>
        <v>25.761311721801757</v>
      </c>
      <c r="BH101" t="e">
        <f>AVERAGE(B87:B101)</f>
        <v>#DIV/0!</v>
      </c>
      <c r="BI101">
        <f t="shared" ref="BI101:DJ101" si="144">AVERAGE(C87:C101)</f>
        <v>1753.03334477668</v>
      </c>
      <c r="BJ101">
        <f t="shared" si="144"/>
        <v>0</v>
      </c>
      <c r="BK101">
        <f t="shared" si="144"/>
        <v>15.734579653014318</v>
      </c>
      <c r="BL101">
        <f t="shared" si="144"/>
        <v>0.1802629542769707</v>
      </c>
      <c r="BM101">
        <f t="shared" si="144"/>
        <v>216.7419006197218</v>
      </c>
      <c r="BN101">
        <f t="shared" si="144"/>
        <v>4.8662600405453178</v>
      </c>
      <c r="BO101">
        <f t="shared" si="144"/>
        <v>2.03464047617102</v>
      </c>
      <c r="BP101">
        <f t="shared" si="144"/>
        <v>25.761311721801757</v>
      </c>
      <c r="BQ101">
        <f t="shared" si="144"/>
        <v>6</v>
      </c>
      <c r="BR101">
        <f t="shared" si="144"/>
        <v>1.4200000166893005</v>
      </c>
      <c r="BS101">
        <f t="shared" si="144"/>
        <v>1</v>
      </c>
      <c r="BT101">
        <f t="shared" si="144"/>
        <v>2.8400000333786011</v>
      </c>
      <c r="BU101">
        <f t="shared" si="144"/>
        <v>26.445221583048504</v>
      </c>
      <c r="BV101">
        <f t="shared" si="144"/>
        <v>25.761311721801757</v>
      </c>
      <c r="BW101">
        <f t="shared" si="144"/>
        <v>26.977065658569337</v>
      </c>
      <c r="BX101">
        <f t="shared" si="144"/>
        <v>398.61624348958333</v>
      </c>
      <c r="BY101">
        <f t="shared" si="144"/>
        <v>377.52249959309898</v>
      </c>
      <c r="BZ101">
        <f t="shared" si="144"/>
        <v>11.919786389668783</v>
      </c>
      <c r="CA101">
        <f t="shared" si="144"/>
        <v>17.65827776590983</v>
      </c>
      <c r="CB101">
        <f t="shared" si="144"/>
        <v>25.180654398600261</v>
      </c>
      <c r="CC101">
        <f t="shared" si="144"/>
        <v>37.303265380859372</v>
      </c>
      <c r="CD101">
        <f t="shared" si="144"/>
        <v>499.81746012369791</v>
      </c>
      <c r="CE101">
        <f t="shared" si="144"/>
        <v>1501.0611653645833</v>
      </c>
      <c r="CF101">
        <f t="shared" si="144"/>
        <v>165.8598622639974</v>
      </c>
      <c r="CG101">
        <f t="shared" si="144"/>
        <v>73.18118031819661</v>
      </c>
      <c r="CH101">
        <f t="shared" si="144"/>
        <v>-0.20921969413757324</v>
      </c>
      <c r="CI101">
        <f t="shared" si="144"/>
        <v>0.23393756151199341</v>
      </c>
      <c r="CJ101">
        <f t="shared" si="144"/>
        <v>1</v>
      </c>
      <c r="CK101">
        <f t="shared" si="144"/>
        <v>-0.21956524252891541</v>
      </c>
      <c r="CL101">
        <f t="shared" si="144"/>
        <v>2.737391471862793</v>
      </c>
      <c r="CM101">
        <f t="shared" si="144"/>
        <v>1</v>
      </c>
      <c r="CN101">
        <f t="shared" si="144"/>
        <v>0</v>
      </c>
      <c r="CO101">
        <f t="shared" si="144"/>
        <v>0.15999999642372131</v>
      </c>
      <c r="CP101">
        <f t="shared" si="144"/>
        <v>111115</v>
      </c>
      <c r="CQ101">
        <f t="shared" si="144"/>
        <v>0.83302910020616305</v>
      </c>
      <c r="CR101">
        <f t="shared" si="144"/>
        <v>4.866260040545317E-3</v>
      </c>
      <c r="CS101">
        <f t="shared" si="144"/>
        <v>298.91131172180178</v>
      </c>
      <c r="CT101">
        <f t="shared" si="144"/>
        <v>299.5952215830485</v>
      </c>
      <c r="CU101">
        <f t="shared" si="144"/>
        <v>240.16978109012027</v>
      </c>
      <c r="CV101">
        <f t="shared" si="144"/>
        <v>0.39605876409057156</v>
      </c>
      <c r="CW101">
        <f t="shared" si="144"/>
        <v>3.3268940842095067</v>
      </c>
      <c r="CX101">
        <f t="shared" si="144"/>
        <v>45.461060874160317</v>
      </c>
      <c r="CY101">
        <f t="shared" si="144"/>
        <v>27.802783108250484</v>
      </c>
      <c r="CZ101">
        <f t="shared" si="144"/>
        <v>26.10326665242513</v>
      </c>
      <c r="DA101">
        <f t="shared" si="144"/>
        <v>3.3949327626939545</v>
      </c>
      <c r="DB101">
        <f t="shared" si="144"/>
        <v>0.16950404171031311</v>
      </c>
      <c r="DC101">
        <f t="shared" si="144"/>
        <v>1.2922536080384868</v>
      </c>
      <c r="DD101">
        <f t="shared" si="144"/>
        <v>2.1026791546554677</v>
      </c>
      <c r="DE101">
        <f t="shared" si="144"/>
        <v>0.10685682054057347</v>
      </c>
      <c r="DF101">
        <f t="shared" si="144"/>
        <v>15.861428139398823</v>
      </c>
      <c r="DG101">
        <f t="shared" si="144"/>
        <v>0.5741165225604008</v>
      </c>
      <c r="DH101">
        <f t="shared" si="144"/>
        <v>40.618747144625338</v>
      </c>
      <c r="DI101">
        <f t="shared" si="144"/>
        <v>370.04303400087531</v>
      </c>
      <c r="DJ101">
        <f t="shared" si="144"/>
        <v>1.7271475191215437E-2</v>
      </c>
    </row>
    <row r="102" spans="1:114" x14ac:dyDescent="0.25">
      <c r="A102" s="1" t="s">
        <v>9</v>
      </c>
      <c r="B102" s="1" t="s">
        <v>124</v>
      </c>
    </row>
    <row r="103" spans="1:114" x14ac:dyDescent="0.25">
      <c r="A103" s="1" t="s">
        <v>9</v>
      </c>
      <c r="B103" s="1" t="s">
        <v>125</v>
      </c>
    </row>
    <row r="104" spans="1:114" x14ac:dyDescent="0.25">
      <c r="A104" s="1">
        <v>77</v>
      </c>
      <c r="B104" s="1" t="s">
        <v>126</v>
      </c>
      <c r="C104" s="1">
        <v>1974.5000110976398</v>
      </c>
      <c r="D104" s="1">
        <v>0</v>
      </c>
      <c r="E104">
        <f t="shared" ref="E104:E118" si="145">(R104-S104*(1000-T104)/(1000-U104))*AK104</f>
        <v>15.279092670839921</v>
      </c>
      <c r="F104">
        <f t="shared" ref="F104:F118" si="146">IF(AV104&lt;&gt;0,1/(1/AV104-1/N104),0)</f>
        <v>0.16528199946261138</v>
      </c>
      <c r="G104">
        <f t="shared" ref="G104:G118" si="147">((AY104-AL104/2)*S104-E104)/(AY104+AL104/2)</f>
        <v>208.77749860721869</v>
      </c>
      <c r="H104">
        <f t="shared" ref="H104:H118" si="148">AL104*1000</f>
        <v>4.8682343911791355</v>
      </c>
      <c r="I104">
        <f t="shared" ref="I104:I118" si="149">(AQ104-AW104)</f>
        <v>2.197557764378149</v>
      </c>
      <c r="J104">
        <f t="shared" ref="J104:J118" si="150">(P104+AP104*D104)</f>
        <v>27.900857925415039</v>
      </c>
      <c r="K104" s="1">
        <v>6</v>
      </c>
      <c r="L104">
        <f t="shared" ref="L104:L118" si="151">(K104*AE104+AF104)</f>
        <v>1.4200000166893005</v>
      </c>
      <c r="M104" s="1">
        <v>1</v>
      </c>
      <c r="N104">
        <f t="shared" ref="N104:N118" si="152">L104*(M104+1)*(M104+1)/(M104*M104+1)</f>
        <v>2.8400000333786011</v>
      </c>
      <c r="O104" s="1">
        <v>30.512012481689453</v>
      </c>
      <c r="P104" s="1">
        <v>27.900857925415039</v>
      </c>
      <c r="Q104" s="1">
        <v>32.060646057128906</v>
      </c>
      <c r="R104" s="1">
        <v>399.14059448242187</v>
      </c>
      <c r="S104" s="1">
        <v>378.5860595703125</v>
      </c>
      <c r="T104" s="1">
        <v>15.809341430664063</v>
      </c>
      <c r="U104" s="1">
        <v>21.527677536010742</v>
      </c>
      <c r="V104" s="1">
        <v>26.369678497314453</v>
      </c>
      <c r="W104" s="1">
        <v>35.907756805419922</v>
      </c>
      <c r="X104" s="1">
        <v>499.80615234375</v>
      </c>
      <c r="Y104" s="1">
        <v>1500.067626953125</v>
      </c>
      <c r="Z104" s="1">
        <v>54.798854827880859</v>
      </c>
      <c r="AA104" s="1">
        <v>73.180412292480469</v>
      </c>
      <c r="AB104" s="1">
        <v>-8.8492155075073242E-2</v>
      </c>
      <c r="AC104" s="1">
        <v>0.17348796129226685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153">X104*0.000001/(K104*0.0001)</f>
        <v>0.83301025390624994</v>
      </c>
      <c r="AL104">
        <f t="shared" ref="AL104:AL118" si="154">(U104-T104)/(1000-U104)*AK104</f>
        <v>4.8682343911791359E-3</v>
      </c>
      <c r="AM104">
        <f t="shared" ref="AM104:AM118" si="155">(P104+273.15)</f>
        <v>301.05085792541502</v>
      </c>
      <c r="AN104">
        <f t="shared" ref="AN104:AN118" si="156">(O104+273.15)</f>
        <v>303.66201248168943</v>
      </c>
      <c r="AO104">
        <f t="shared" ref="AO104:AO118" si="157">(Y104*AG104+Z104*AH104)*AI104</f>
        <v>240.01081494784012</v>
      </c>
      <c r="AP104">
        <f t="shared" ref="AP104:AP118" si="158">((AO104+0.00000010773*(AN104^4-AM104^4))-AL104*44100)/(L104*51.4+0.00000043092*AM104^3)</f>
        <v>0.66580681839419509</v>
      </c>
      <c r="AQ104">
        <f t="shared" ref="AQ104:AQ118" si="159">0.61365*EXP(17.502*J104/(240.97+J104))</f>
        <v>3.772962082162985</v>
      </c>
      <c r="AR104">
        <f t="shared" ref="AR104:AR118" si="160">AQ104*1000/AA104</f>
        <v>51.556994063979459</v>
      </c>
      <c r="AS104">
        <f t="shared" ref="AS104:AS118" si="161">(AR104-U104)</f>
        <v>30.029316527968717</v>
      </c>
      <c r="AT104">
        <f t="shared" ref="AT104:AT118" si="162">IF(D104,P104,(O104+P104)/2)</f>
        <v>29.206435203552246</v>
      </c>
      <c r="AU104">
        <f t="shared" ref="AU104:AU118" si="163">0.61365*EXP(17.502*AT104/(240.97+AT104))</f>
        <v>4.070065694716396</v>
      </c>
      <c r="AV104">
        <f t="shared" ref="AV104:AV118" si="164">IF(AS104&lt;&gt;0,(1000-(AR104+U104)/2)/AS104*AL104,0)</f>
        <v>0.15619195764695792</v>
      </c>
      <c r="AW104">
        <f t="shared" ref="AW104:AW118" si="165">U104*AA104/1000</f>
        <v>1.5754043177848363</v>
      </c>
      <c r="AX104">
        <f t="shared" ref="AX104:AX118" si="166">(AU104-AW104)</f>
        <v>2.4946613769315595</v>
      </c>
      <c r="AY104">
        <f t="shared" ref="AY104:AY118" si="167">1/(1.6/F104+1.37/N104)</f>
        <v>9.8397891797069162E-2</v>
      </c>
      <c r="AZ104">
        <f t="shared" ref="AZ104:AZ118" si="168">G104*AA104*0.001</f>
        <v>15.278423425469031</v>
      </c>
      <c r="BA104">
        <f t="shared" ref="BA104:BA118" si="169">G104/S104</f>
        <v>0.55146641913909067</v>
      </c>
      <c r="BB104">
        <f t="shared" ref="BB104:BB118" si="170">(1-AL104*AA104/AQ104/F104)*100</f>
        <v>42.870774891713758</v>
      </c>
      <c r="BC104">
        <f t="shared" ref="BC104:BC118" si="171">(S104-E104/(N104/1.35))</f>
        <v>371.32311067481714</v>
      </c>
      <c r="BD104">
        <f t="shared" ref="BD104:BD118" si="172">E104*BB104/100/BC104</f>
        <v>1.7640338659525162E-2</v>
      </c>
    </row>
    <row r="105" spans="1:114" x14ac:dyDescent="0.25">
      <c r="A105" s="1">
        <v>78</v>
      </c>
      <c r="B105" s="1" t="s">
        <v>126</v>
      </c>
      <c r="C105" s="1">
        <v>1975.0000110864639</v>
      </c>
      <c r="D105" s="1">
        <v>0</v>
      </c>
      <c r="E105">
        <f t="shared" si="145"/>
        <v>15.269164971687463</v>
      </c>
      <c r="F105">
        <f t="shared" si="146"/>
        <v>0.16532293193152872</v>
      </c>
      <c r="G105">
        <f t="shared" si="147"/>
        <v>208.91774393444035</v>
      </c>
      <c r="H105">
        <f t="shared" si="148"/>
        <v>4.8689327348594853</v>
      </c>
      <c r="I105">
        <f t="shared" si="149"/>
        <v>2.1973614282759693</v>
      </c>
      <c r="J105">
        <f t="shared" si="150"/>
        <v>27.900230407714844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30.512468338012695</v>
      </c>
      <c r="P105" s="1">
        <v>27.900230407714844</v>
      </c>
      <c r="Q105" s="1">
        <v>32.060211181640625</v>
      </c>
      <c r="R105" s="1">
        <v>399.13430786132812</v>
      </c>
      <c r="S105" s="1">
        <v>378.591064453125</v>
      </c>
      <c r="T105" s="1">
        <v>15.809229850769043</v>
      </c>
      <c r="U105" s="1">
        <v>21.528459548950195</v>
      </c>
      <c r="V105" s="1">
        <v>26.36882209777832</v>
      </c>
      <c r="W105" s="1">
        <v>35.908145904541016</v>
      </c>
      <c r="X105" s="1">
        <v>499.79934692382812</v>
      </c>
      <c r="Y105" s="1">
        <v>1500.065673828125</v>
      </c>
      <c r="Z105" s="1">
        <v>54.568855285644531</v>
      </c>
      <c r="AA105" s="1">
        <v>73.180458068847656</v>
      </c>
      <c r="AB105" s="1">
        <v>-8.8492155075073242E-2</v>
      </c>
      <c r="AC105" s="1">
        <v>0.17348796129226685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0.83299891153971339</v>
      </c>
      <c r="AL105">
        <f t="shared" si="154"/>
        <v>4.8689327348594852E-3</v>
      </c>
      <c r="AM105">
        <f t="shared" si="155"/>
        <v>301.05023040771482</v>
      </c>
      <c r="AN105">
        <f t="shared" si="156"/>
        <v>303.66246833801267</v>
      </c>
      <c r="AO105">
        <f t="shared" si="157"/>
        <v>240.0105024478471</v>
      </c>
      <c r="AP105">
        <f t="shared" si="158"/>
        <v>0.66559226965836793</v>
      </c>
      <c r="AQ105">
        <f t="shared" si="159"/>
        <v>3.7728239595848021</v>
      </c>
      <c r="AR105">
        <f t="shared" si="160"/>
        <v>51.555074389331594</v>
      </c>
      <c r="AS105">
        <f t="shared" si="161"/>
        <v>30.026614840381399</v>
      </c>
      <c r="AT105">
        <f t="shared" si="162"/>
        <v>29.20634937286377</v>
      </c>
      <c r="AU105">
        <f t="shared" si="163"/>
        <v>4.0700455111085603</v>
      </c>
      <c r="AV105">
        <f t="shared" si="164"/>
        <v>0.15622851108627478</v>
      </c>
      <c r="AW105">
        <f t="shared" si="165"/>
        <v>1.5754625313088326</v>
      </c>
      <c r="AX105">
        <f t="shared" si="166"/>
        <v>2.4945829797997279</v>
      </c>
      <c r="AY105">
        <f t="shared" si="167"/>
        <v>9.8421103301486609E-2</v>
      </c>
      <c r="AZ105">
        <f t="shared" si="168"/>
        <v>15.288696199832565</v>
      </c>
      <c r="BA105">
        <f t="shared" si="169"/>
        <v>0.55182956902646962</v>
      </c>
      <c r="BB105">
        <f t="shared" si="170"/>
        <v>42.874599459452597</v>
      </c>
      <c r="BC105">
        <f t="shared" si="171"/>
        <v>371.33283471034031</v>
      </c>
      <c r="BD105">
        <f t="shared" si="172"/>
        <v>1.762998773733741E-2</v>
      </c>
    </row>
    <row r="106" spans="1:114" x14ac:dyDescent="0.25">
      <c r="A106" s="1">
        <v>79</v>
      </c>
      <c r="B106" s="1" t="s">
        <v>127</v>
      </c>
      <c r="C106" s="1">
        <v>1975.0000110864639</v>
      </c>
      <c r="D106" s="1">
        <v>0</v>
      </c>
      <c r="E106">
        <f t="shared" si="145"/>
        <v>15.269164971687463</v>
      </c>
      <c r="F106">
        <f t="shared" si="146"/>
        <v>0.16532293193152872</v>
      </c>
      <c r="G106">
        <f t="shared" si="147"/>
        <v>208.91774393444035</v>
      </c>
      <c r="H106">
        <f t="shared" si="148"/>
        <v>4.8689327348594853</v>
      </c>
      <c r="I106">
        <f t="shared" si="149"/>
        <v>2.1973614282759693</v>
      </c>
      <c r="J106">
        <f t="shared" si="150"/>
        <v>27.900230407714844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30.512468338012695</v>
      </c>
      <c r="P106" s="1">
        <v>27.900230407714844</v>
      </c>
      <c r="Q106" s="1">
        <v>32.060211181640625</v>
      </c>
      <c r="R106" s="1">
        <v>399.13430786132812</v>
      </c>
      <c r="S106" s="1">
        <v>378.591064453125</v>
      </c>
      <c r="T106" s="1">
        <v>15.809229850769043</v>
      </c>
      <c r="U106" s="1">
        <v>21.528459548950195</v>
      </c>
      <c r="V106" s="1">
        <v>26.36882209777832</v>
      </c>
      <c r="W106" s="1">
        <v>35.908145904541016</v>
      </c>
      <c r="X106" s="1">
        <v>499.79934692382812</v>
      </c>
      <c r="Y106" s="1">
        <v>1500.065673828125</v>
      </c>
      <c r="Z106" s="1">
        <v>54.568855285644531</v>
      </c>
      <c r="AA106" s="1">
        <v>73.180458068847656</v>
      </c>
      <c r="AB106" s="1">
        <v>-8.8492155075073242E-2</v>
      </c>
      <c r="AC106" s="1">
        <v>0.17348796129226685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0.83299891153971339</v>
      </c>
      <c r="AL106">
        <f t="shared" si="154"/>
        <v>4.8689327348594852E-3</v>
      </c>
      <c r="AM106">
        <f t="shared" si="155"/>
        <v>301.05023040771482</v>
      </c>
      <c r="AN106">
        <f t="shared" si="156"/>
        <v>303.66246833801267</v>
      </c>
      <c r="AO106">
        <f t="shared" si="157"/>
        <v>240.0105024478471</v>
      </c>
      <c r="AP106">
        <f t="shared" si="158"/>
        <v>0.66559226965836793</v>
      </c>
      <c r="AQ106">
        <f t="shared" si="159"/>
        <v>3.7728239595848021</v>
      </c>
      <c r="AR106">
        <f t="shared" si="160"/>
        <v>51.555074389331594</v>
      </c>
      <c r="AS106">
        <f t="shared" si="161"/>
        <v>30.026614840381399</v>
      </c>
      <c r="AT106">
        <f t="shared" si="162"/>
        <v>29.20634937286377</v>
      </c>
      <c r="AU106">
        <f t="shared" si="163"/>
        <v>4.0700455111085603</v>
      </c>
      <c r="AV106">
        <f t="shared" si="164"/>
        <v>0.15622851108627478</v>
      </c>
      <c r="AW106">
        <f t="shared" si="165"/>
        <v>1.5754625313088326</v>
      </c>
      <c r="AX106">
        <f t="shared" si="166"/>
        <v>2.4945829797997279</v>
      </c>
      <c r="AY106">
        <f t="shared" si="167"/>
        <v>9.8421103301486609E-2</v>
      </c>
      <c r="AZ106">
        <f t="shared" si="168"/>
        <v>15.288696199832565</v>
      </c>
      <c r="BA106">
        <f t="shared" si="169"/>
        <v>0.55182956902646962</v>
      </c>
      <c r="BB106">
        <f t="shared" si="170"/>
        <v>42.874599459452597</v>
      </c>
      <c r="BC106">
        <f t="shared" si="171"/>
        <v>371.33283471034031</v>
      </c>
      <c r="BD106">
        <f t="shared" si="172"/>
        <v>1.762998773733741E-2</v>
      </c>
    </row>
    <row r="107" spans="1:114" x14ac:dyDescent="0.25">
      <c r="A107" s="1">
        <v>80</v>
      </c>
      <c r="B107" s="1" t="s">
        <v>127</v>
      </c>
      <c r="C107" s="1">
        <v>1975.5000110752881</v>
      </c>
      <c r="D107" s="1">
        <v>0</v>
      </c>
      <c r="E107">
        <f t="shared" si="145"/>
        <v>15.266192451611781</v>
      </c>
      <c r="F107">
        <f t="shared" si="146"/>
        <v>0.1653336256235462</v>
      </c>
      <c r="G107">
        <f t="shared" si="147"/>
        <v>208.96371864728931</v>
      </c>
      <c r="H107">
        <f t="shared" si="148"/>
        <v>4.869870136303649</v>
      </c>
      <c r="I107">
        <f t="shared" si="149"/>
        <v>2.1976414624173746</v>
      </c>
      <c r="J107">
        <f t="shared" si="150"/>
        <v>27.901681900024414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30.512563705444336</v>
      </c>
      <c r="P107" s="1">
        <v>27.901681900024414</v>
      </c>
      <c r="Q107" s="1">
        <v>32.060184478759766</v>
      </c>
      <c r="R107" s="1">
        <v>399.14157104492188</v>
      </c>
      <c r="S107" s="1">
        <v>378.60055541992187</v>
      </c>
      <c r="T107" s="1">
        <v>15.80846118927002</v>
      </c>
      <c r="U107" s="1">
        <v>21.529027938842773</v>
      </c>
      <c r="V107" s="1">
        <v>26.367361068725586</v>
      </c>
      <c r="W107" s="1">
        <v>35.908847808837891</v>
      </c>
      <c r="X107" s="1">
        <v>499.7784423828125</v>
      </c>
      <c r="Y107" s="1">
        <v>1500.083984375</v>
      </c>
      <c r="Z107" s="1">
        <v>54.465946197509766</v>
      </c>
      <c r="AA107" s="1">
        <v>73.18035888671875</v>
      </c>
      <c r="AB107" s="1">
        <v>-8.8492155075073242E-2</v>
      </c>
      <c r="AC107" s="1">
        <v>0.17348796129226685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0.83296407063802069</v>
      </c>
      <c r="AL107">
        <f t="shared" si="154"/>
        <v>4.869870136303649E-3</v>
      </c>
      <c r="AM107">
        <f t="shared" si="155"/>
        <v>301.05168190002439</v>
      </c>
      <c r="AN107">
        <f t="shared" si="156"/>
        <v>303.66256370544431</v>
      </c>
      <c r="AO107">
        <f t="shared" si="157"/>
        <v>240.01343213528162</v>
      </c>
      <c r="AP107">
        <f t="shared" si="158"/>
        <v>0.66494989819624029</v>
      </c>
      <c r="AQ107">
        <f t="shared" si="159"/>
        <v>3.7731434534640838</v>
      </c>
      <c r="AR107">
        <f t="shared" si="160"/>
        <v>51.559510104409433</v>
      </c>
      <c r="AS107">
        <f t="shared" si="161"/>
        <v>30.03048216556666</v>
      </c>
      <c r="AT107">
        <f t="shared" si="162"/>
        <v>29.207122802734375</v>
      </c>
      <c r="AU107">
        <f t="shared" si="163"/>
        <v>4.0702273909913043</v>
      </c>
      <c r="AV107">
        <f t="shared" si="164"/>
        <v>0.15623806058372197</v>
      </c>
      <c r="AW107">
        <f t="shared" si="165"/>
        <v>1.575501991046709</v>
      </c>
      <c r="AX107">
        <f t="shared" si="166"/>
        <v>2.4947253999445955</v>
      </c>
      <c r="AY107">
        <f t="shared" si="167"/>
        <v>9.8427167265034185E-2</v>
      </c>
      <c r="AZ107">
        <f t="shared" si="168"/>
        <v>15.292039924911954</v>
      </c>
      <c r="BA107">
        <f t="shared" si="169"/>
        <v>0.55193716875433219</v>
      </c>
      <c r="BB107">
        <f t="shared" si="170"/>
        <v>42.872212006970798</v>
      </c>
      <c r="BC107">
        <f t="shared" si="171"/>
        <v>371.34373867081854</v>
      </c>
      <c r="BD107">
        <f t="shared" si="172"/>
        <v>1.7625056549153285E-2</v>
      </c>
    </row>
    <row r="108" spans="1:114" x14ac:dyDescent="0.25">
      <c r="A108" s="1">
        <v>81</v>
      </c>
      <c r="B108" s="1" t="s">
        <v>128</v>
      </c>
      <c r="C108" s="1">
        <v>1976.0000110641122</v>
      </c>
      <c r="D108" s="1">
        <v>0</v>
      </c>
      <c r="E108">
        <f t="shared" si="145"/>
        <v>15.277265405641401</v>
      </c>
      <c r="F108">
        <f t="shared" si="146"/>
        <v>0.16526901131005242</v>
      </c>
      <c r="G108">
        <f t="shared" si="147"/>
        <v>208.8082941455327</v>
      </c>
      <c r="H108">
        <f t="shared" si="148"/>
        <v>4.8693669045643171</v>
      </c>
      <c r="I108">
        <f t="shared" si="149"/>
        <v>2.1982191593094078</v>
      </c>
      <c r="J108">
        <f t="shared" si="150"/>
        <v>27.904230117797852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30.5123291015625</v>
      </c>
      <c r="P108" s="1">
        <v>27.904230117797852</v>
      </c>
      <c r="Q108" s="1">
        <v>32.060596466064453</v>
      </c>
      <c r="R108" s="1">
        <v>399.17013549804687</v>
      </c>
      <c r="S108" s="1">
        <v>378.61587524414062</v>
      </c>
      <c r="T108" s="1">
        <v>15.808783531188965</v>
      </c>
      <c r="U108" s="1">
        <v>21.528785705566406</v>
      </c>
      <c r="V108" s="1">
        <v>26.368270874023438</v>
      </c>
      <c r="W108" s="1">
        <v>35.908950805664062</v>
      </c>
      <c r="X108" s="1">
        <v>499.7762451171875</v>
      </c>
      <c r="Y108" s="1">
        <v>1500.1143798828125</v>
      </c>
      <c r="Z108" s="1">
        <v>54.248805999755859</v>
      </c>
      <c r="AA108" s="1">
        <v>73.180404663085937</v>
      </c>
      <c r="AB108" s="1">
        <v>-8.8492155075073242E-2</v>
      </c>
      <c r="AC108" s="1">
        <v>0.17348796129226685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0.83296040852864572</v>
      </c>
      <c r="AL108">
        <f t="shared" si="154"/>
        <v>4.8693669045643175E-3</v>
      </c>
      <c r="AM108">
        <f t="shared" si="155"/>
        <v>301.05423011779783</v>
      </c>
      <c r="AN108">
        <f t="shared" si="156"/>
        <v>303.66232910156248</v>
      </c>
      <c r="AO108">
        <f t="shared" si="157"/>
        <v>240.01829541642292</v>
      </c>
      <c r="AP108">
        <f t="shared" si="158"/>
        <v>0.66487986665035015</v>
      </c>
      <c r="AQ108">
        <f t="shared" si="159"/>
        <v>3.7737044091476175</v>
      </c>
      <c r="AR108">
        <f t="shared" si="160"/>
        <v>51.567143233510571</v>
      </c>
      <c r="AS108">
        <f t="shared" si="161"/>
        <v>30.038357527944164</v>
      </c>
      <c r="AT108">
        <f t="shared" si="162"/>
        <v>29.208279609680176</v>
      </c>
      <c r="AU108">
        <f t="shared" si="163"/>
        <v>4.0704994391096294</v>
      </c>
      <c r="AV108">
        <f t="shared" si="164"/>
        <v>0.15618035878236103</v>
      </c>
      <c r="AW108">
        <f t="shared" si="165"/>
        <v>1.5754852498382097</v>
      </c>
      <c r="AX108">
        <f t="shared" si="166"/>
        <v>2.4950141892714197</v>
      </c>
      <c r="AY108">
        <f t="shared" si="167"/>
        <v>9.8390526513789434E-2</v>
      </c>
      <c r="AZ108">
        <f t="shared" si="168"/>
        <v>15.280675462578762</v>
      </c>
      <c r="BA108">
        <f t="shared" si="169"/>
        <v>0.55150432878940459</v>
      </c>
      <c r="BB108">
        <f t="shared" si="170"/>
        <v>42.86424138734025</v>
      </c>
      <c r="BC108">
        <f t="shared" si="171"/>
        <v>371.35379494300759</v>
      </c>
      <c r="BD108">
        <f t="shared" si="172"/>
        <v>1.7634083749874605E-2</v>
      </c>
    </row>
    <row r="109" spans="1:114" x14ac:dyDescent="0.25">
      <c r="A109" s="1">
        <v>82</v>
      </c>
      <c r="B109" s="1" t="s">
        <v>128</v>
      </c>
      <c r="C109" s="1">
        <v>1976.5000110529363</v>
      </c>
      <c r="D109" s="1">
        <v>0</v>
      </c>
      <c r="E109">
        <f t="shared" si="145"/>
        <v>15.245114030637813</v>
      </c>
      <c r="F109">
        <f t="shared" si="146"/>
        <v>0.1651958445565205</v>
      </c>
      <c r="G109">
        <f t="shared" si="147"/>
        <v>209.07301635037607</v>
      </c>
      <c r="H109">
        <f t="shared" si="148"/>
        <v>4.8682339281662141</v>
      </c>
      <c r="I109">
        <f t="shared" si="149"/>
        <v>2.1986266692965981</v>
      </c>
      <c r="J109">
        <f t="shared" si="150"/>
        <v>27.90545654296875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30.513055801391602</v>
      </c>
      <c r="P109" s="1">
        <v>27.90545654296875</v>
      </c>
      <c r="Q109" s="1">
        <v>32.060417175292969</v>
      </c>
      <c r="R109" s="1">
        <v>399.14437866210937</v>
      </c>
      <c r="S109" s="1">
        <v>378.62881469726562</v>
      </c>
      <c r="T109" s="1">
        <v>15.808117866516113</v>
      </c>
      <c r="U109" s="1">
        <v>21.526895523071289</v>
      </c>
      <c r="V109" s="1">
        <v>26.36607551574707</v>
      </c>
      <c r="W109" s="1">
        <v>35.904323577880859</v>
      </c>
      <c r="X109" s="1">
        <v>499.76791381835937</v>
      </c>
      <c r="Y109" s="1">
        <v>1500.1396484375</v>
      </c>
      <c r="Z109" s="1">
        <v>54.127487182617188</v>
      </c>
      <c r="AA109" s="1">
        <v>73.180442810058594</v>
      </c>
      <c r="AB109" s="1">
        <v>-8.8492155075073242E-2</v>
      </c>
      <c r="AC109" s="1">
        <v>0.17348796129226685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0.8329465230305988</v>
      </c>
      <c r="AL109">
        <f t="shared" si="154"/>
        <v>4.8682339281662145E-3</v>
      </c>
      <c r="AM109">
        <f t="shared" si="155"/>
        <v>301.05545654296873</v>
      </c>
      <c r="AN109">
        <f t="shared" si="156"/>
        <v>303.66305580139158</v>
      </c>
      <c r="AO109">
        <f t="shared" si="157"/>
        <v>240.02233838508255</v>
      </c>
      <c r="AP109">
        <f t="shared" si="158"/>
        <v>0.6654493312798816</v>
      </c>
      <c r="AQ109">
        <f t="shared" si="159"/>
        <v>3.7739744160008231</v>
      </c>
      <c r="AR109">
        <f t="shared" si="160"/>
        <v>51.570805956944731</v>
      </c>
      <c r="AS109">
        <f t="shared" si="161"/>
        <v>30.043910433873442</v>
      </c>
      <c r="AT109">
        <f t="shared" si="162"/>
        <v>29.209256172180176</v>
      </c>
      <c r="AU109">
        <f t="shared" si="163"/>
        <v>4.0707291111972959</v>
      </c>
      <c r="AV109">
        <f t="shared" si="164"/>
        <v>0.15611501649499232</v>
      </c>
      <c r="AW109">
        <f t="shared" si="165"/>
        <v>1.5753477467042249</v>
      </c>
      <c r="AX109">
        <f t="shared" si="166"/>
        <v>2.4953813644930709</v>
      </c>
      <c r="AY109">
        <f t="shared" si="167"/>
        <v>9.8349034300185531E-2</v>
      </c>
      <c r="AZ109">
        <f t="shared" si="168"/>
        <v>15.300055916155141</v>
      </c>
      <c r="BA109">
        <f t="shared" si="169"/>
        <v>0.55218464161936898</v>
      </c>
      <c r="BB109">
        <f t="shared" si="170"/>
        <v>42.856294162144458</v>
      </c>
      <c r="BC109">
        <f t="shared" si="171"/>
        <v>371.38201761998636</v>
      </c>
      <c r="BD109">
        <f t="shared" si="172"/>
        <v>1.7592372824604127E-2</v>
      </c>
    </row>
    <row r="110" spans="1:114" x14ac:dyDescent="0.25">
      <c r="A110" s="1">
        <v>83</v>
      </c>
      <c r="B110" s="1" t="s">
        <v>129</v>
      </c>
      <c r="C110" s="1">
        <v>1977.0000110417604</v>
      </c>
      <c r="D110" s="1">
        <v>0</v>
      </c>
      <c r="E110">
        <f t="shared" si="145"/>
        <v>15.237898809550067</v>
      </c>
      <c r="F110">
        <f t="shared" si="146"/>
        <v>0.16521525882661078</v>
      </c>
      <c r="G110">
        <f t="shared" si="147"/>
        <v>209.16780854677768</v>
      </c>
      <c r="H110">
        <f t="shared" si="148"/>
        <v>4.8696144170994806</v>
      </c>
      <c r="I110">
        <f t="shared" si="149"/>
        <v>2.1990017570458775</v>
      </c>
      <c r="J110">
        <f t="shared" si="150"/>
        <v>27.90760612487793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30.514150619506836</v>
      </c>
      <c r="P110" s="1">
        <v>27.90760612487793</v>
      </c>
      <c r="Q110" s="1">
        <v>32.060863494873047</v>
      </c>
      <c r="R110" s="1">
        <v>399.14483642578125</v>
      </c>
      <c r="S110" s="1">
        <v>378.63796997070312</v>
      </c>
      <c r="T110" s="1">
        <v>15.808000564575195</v>
      </c>
      <c r="U110" s="1">
        <v>21.528192520141602</v>
      </c>
      <c r="V110" s="1">
        <v>26.364284515380859</v>
      </c>
      <c r="W110" s="1">
        <v>35.904312133789063</v>
      </c>
      <c r="X110" s="1">
        <v>499.78536987304687</v>
      </c>
      <c r="Y110" s="1">
        <v>1500.112060546875</v>
      </c>
      <c r="Z110" s="1">
        <v>54.221782684326172</v>
      </c>
      <c r="AA110" s="1">
        <v>73.180595397949219</v>
      </c>
      <c r="AB110" s="1">
        <v>-8.8492155075073242E-2</v>
      </c>
      <c r="AC110" s="1">
        <v>0.17348796129226685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0.83297561645507812</v>
      </c>
      <c r="AL110">
        <f t="shared" si="154"/>
        <v>4.8696144170994804E-3</v>
      </c>
      <c r="AM110">
        <f t="shared" si="155"/>
        <v>301.05760612487791</v>
      </c>
      <c r="AN110">
        <f t="shared" si="156"/>
        <v>303.66415061950681</v>
      </c>
      <c r="AO110">
        <f t="shared" si="157"/>
        <v>240.01792432268121</v>
      </c>
      <c r="AP110">
        <f t="shared" si="158"/>
        <v>0.66453453040382404</v>
      </c>
      <c r="AQ110">
        <f t="shared" si="159"/>
        <v>3.7744477035115165</v>
      </c>
      <c r="AR110">
        <f t="shared" si="160"/>
        <v>51.577165818157447</v>
      </c>
      <c r="AS110">
        <f t="shared" si="161"/>
        <v>30.048973298015845</v>
      </c>
      <c r="AT110">
        <f t="shared" si="162"/>
        <v>29.210878372192383</v>
      </c>
      <c r="AU110">
        <f t="shared" si="163"/>
        <v>4.071110652010911</v>
      </c>
      <c r="AV110">
        <f t="shared" si="164"/>
        <v>0.15613235490956254</v>
      </c>
      <c r="AW110">
        <f t="shared" si="165"/>
        <v>1.5754459464656392</v>
      </c>
      <c r="AX110">
        <f t="shared" si="166"/>
        <v>2.4956647055452716</v>
      </c>
      <c r="AY110">
        <f t="shared" si="167"/>
        <v>9.8360044129622889E-2</v>
      </c>
      <c r="AZ110">
        <f t="shared" si="168"/>
        <v>15.307024767537442</v>
      </c>
      <c r="BA110">
        <f t="shared" si="169"/>
        <v>0.55242164055274723</v>
      </c>
      <c r="BB110">
        <f t="shared" si="170"/>
        <v>42.853854105216513</v>
      </c>
      <c r="BC110">
        <f t="shared" si="171"/>
        <v>371.39460266397106</v>
      </c>
      <c r="BD110">
        <f t="shared" si="172"/>
        <v>1.7582449711724329E-2</v>
      </c>
    </row>
    <row r="111" spans="1:114" x14ac:dyDescent="0.25">
      <c r="A111" s="1">
        <v>84</v>
      </c>
      <c r="B111" s="1" t="s">
        <v>129</v>
      </c>
      <c r="C111" s="1">
        <v>1977.5000110305846</v>
      </c>
      <c r="D111" s="1">
        <v>0</v>
      </c>
      <c r="E111">
        <f t="shared" si="145"/>
        <v>15.299894366029259</v>
      </c>
      <c r="F111">
        <f t="shared" si="146"/>
        <v>0.16532727045135889</v>
      </c>
      <c r="G111">
        <f t="shared" si="147"/>
        <v>208.64227388981055</v>
      </c>
      <c r="H111">
        <f t="shared" si="148"/>
        <v>4.8722429058686609</v>
      </c>
      <c r="I111">
        <f t="shared" si="149"/>
        <v>2.1987799487598569</v>
      </c>
      <c r="J111">
        <f t="shared" si="150"/>
        <v>27.906764984130859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30.514497756958008</v>
      </c>
      <c r="P111" s="1">
        <v>27.906764984130859</v>
      </c>
      <c r="Q111" s="1">
        <v>32.060344696044922</v>
      </c>
      <c r="R111" s="1">
        <v>399.20867919921875</v>
      </c>
      <c r="S111" s="1">
        <v>378.62753295898437</v>
      </c>
      <c r="T111" s="1">
        <v>15.805794715881348</v>
      </c>
      <c r="U111" s="1">
        <v>21.528715133666992</v>
      </c>
      <c r="V111" s="1">
        <v>26.360054016113281</v>
      </c>
      <c r="W111" s="1">
        <v>35.904434204101563</v>
      </c>
      <c r="X111" s="1">
        <v>499.81646728515625</v>
      </c>
      <c r="Y111" s="1">
        <v>1500.1207275390625</v>
      </c>
      <c r="Z111" s="1">
        <v>54.119823455810547</v>
      </c>
      <c r="AA111" s="1">
        <v>73.180519104003906</v>
      </c>
      <c r="AB111" s="1">
        <v>-8.8492155075073242E-2</v>
      </c>
      <c r="AC111" s="1">
        <v>0.17348796129226685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0.83302744547526031</v>
      </c>
      <c r="AL111">
        <f t="shared" si="154"/>
        <v>4.8722429058686611E-3</v>
      </c>
      <c r="AM111">
        <f t="shared" si="155"/>
        <v>301.05676498413084</v>
      </c>
      <c r="AN111">
        <f t="shared" si="156"/>
        <v>303.66449775695799</v>
      </c>
      <c r="AO111">
        <f t="shared" si="157"/>
        <v>240.01931104140021</v>
      </c>
      <c r="AP111">
        <f t="shared" si="158"/>
        <v>0.66334999301074704</v>
      </c>
      <c r="AQ111">
        <f t="shared" si="159"/>
        <v>3.7742624978838322</v>
      </c>
      <c r="AR111">
        <f t="shared" si="160"/>
        <v>51.574688784591196</v>
      </c>
      <c r="AS111">
        <f t="shared" si="161"/>
        <v>30.045973650924203</v>
      </c>
      <c r="AT111">
        <f t="shared" si="162"/>
        <v>29.210631370544434</v>
      </c>
      <c r="AU111">
        <f t="shared" si="163"/>
        <v>4.071052555306915</v>
      </c>
      <c r="AV111">
        <f t="shared" si="164"/>
        <v>0.15623238540504006</v>
      </c>
      <c r="AW111">
        <f t="shared" si="165"/>
        <v>1.5754825491239752</v>
      </c>
      <c r="AX111">
        <f t="shared" si="166"/>
        <v>2.4955700061829398</v>
      </c>
      <c r="AY111">
        <f t="shared" si="167"/>
        <v>9.8423563506444212E-2</v>
      </c>
      <c r="AZ111">
        <f t="shared" si="168"/>
        <v>15.268549910296096</v>
      </c>
      <c r="BA111">
        <f t="shared" si="169"/>
        <v>0.55104886921261531</v>
      </c>
      <c r="BB111">
        <f t="shared" si="170"/>
        <v>42.859002131339288</v>
      </c>
      <c r="BC111">
        <f t="shared" si="171"/>
        <v>371.35469593384971</v>
      </c>
      <c r="BD111">
        <f t="shared" si="172"/>
        <v>1.7658002239447166E-2</v>
      </c>
    </row>
    <row r="112" spans="1:114" x14ac:dyDescent="0.25">
      <c r="A112" s="1">
        <v>85</v>
      </c>
      <c r="B112" s="1" t="s">
        <v>130</v>
      </c>
      <c r="C112" s="1">
        <v>1978.0000110194087</v>
      </c>
      <c r="D112" s="1">
        <v>0</v>
      </c>
      <c r="E112">
        <f t="shared" si="145"/>
        <v>15.315639391086858</v>
      </c>
      <c r="F112">
        <f t="shared" si="146"/>
        <v>0.16532141096604061</v>
      </c>
      <c r="G112">
        <f t="shared" si="147"/>
        <v>208.46517757444246</v>
      </c>
      <c r="H112">
        <f t="shared" si="148"/>
        <v>4.8723691567260978</v>
      </c>
      <c r="I112">
        <f t="shared" si="149"/>
        <v>2.1989129299402688</v>
      </c>
      <c r="J112">
        <f t="shared" si="150"/>
        <v>27.906896591186523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30.515171051025391</v>
      </c>
      <c r="P112" s="1">
        <v>27.906896591186523</v>
      </c>
      <c r="Q112" s="1">
        <v>32.059970855712891</v>
      </c>
      <c r="R112" s="1">
        <v>399.2110595703125</v>
      </c>
      <c r="S112" s="1">
        <v>378.61175537109375</v>
      </c>
      <c r="T112" s="1">
        <v>15.804402351379395</v>
      </c>
      <c r="U112" s="1">
        <v>21.52728271484375</v>
      </c>
      <c r="V112" s="1">
        <v>26.356727600097656</v>
      </c>
      <c r="W112" s="1">
        <v>35.900676727294922</v>
      </c>
      <c r="X112" s="1">
        <v>499.83364868164062</v>
      </c>
      <c r="Y112" s="1">
        <v>1500.156982421875</v>
      </c>
      <c r="Z112" s="1">
        <v>54.020210266113281</v>
      </c>
      <c r="AA112" s="1">
        <v>73.180557250976563</v>
      </c>
      <c r="AB112" s="1">
        <v>-8.8492155075073242E-2</v>
      </c>
      <c r="AC112" s="1">
        <v>0.17348796129226685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0.83305608113606766</v>
      </c>
      <c r="AL112">
        <f t="shared" si="154"/>
        <v>4.8723691567260979E-3</v>
      </c>
      <c r="AM112">
        <f t="shared" si="155"/>
        <v>301.0568965911865</v>
      </c>
      <c r="AN112">
        <f t="shared" si="156"/>
        <v>303.66517105102537</v>
      </c>
      <c r="AO112">
        <f t="shared" si="157"/>
        <v>240.02511182252056</v>
      </c>
      <c r="AP112">
        <f t="shared" si="158"/>
        <v>0.66343022906087401</v>
      </c>
      <c r="AQ112">
        <f t="shared" si="159"/>
        <v>3.7742914751118501</v>
      </c>
      <c r="AR112">
        <f t="shared" si="160"/>
        <v>51.575057869096561</v>
      </c>
      <c r="AS112">
        <f t="shared" si="161"/>
        <v>30.047775154252811</v>
      </c>
      <c r="AT112">
        <f t="shared" si="162"/>
        <v>29.211033821105957</v>
      </c>
      <c r="AU112">
        <f t="shared" si="163"/>
        <v>4.0711472151720711</v>
      </c>
      <c r="AV112">
        <f t="shared" si="164"/>
        <v>0.15622715285423902</v>
      </c>
      <c r="AW112">
        <f t="shared" si="165"/>
        <v>1.5753785451715812</v>
      </c>
      <c r="AX112">
        <f t="shared" si="166"/>
        <v>2.4957686700004897</v>
      </c>
      <c r="AY112">
        <f t="shared" si="167"/>
        <v>9.8420240819977439E-2</v>
      </c>
      <c r="AZ112">
        <f t="shared" si="168"/>
        <v>15.255597862321482</v>
      </c>
      <c r="BA112">
        <f t="shared" si="169"/>
        <v>0.5506040808746594</v>
      </c>
      <c r="BB112">
        <f t="shared" si="170"/>
        <v>42.855905119106808</v>
      </c>
      <c r="BC112">
        <f t="shared" si="171"/>
        <v>371.33143391512181</v>
      </c>
      <c r="BD112">
        <f t="shared" si="172"/>
        <v>1.7676003931649475E-2</v>
      </c>
    </row>
    <row r="113" spans="1:114" x14ac:dyDescent="0.25">
      <c r="A113" s="1">
        <v>86</v>
      </c>
      <c r="B113" s="1" t="s">
        <v>130</v>
      </c>
      <c r="C113" s="1">
        <v>1978.5000110082328</v>
      </c>
      <c r="D113" s="1">
        <v>0</v>
      </c>
      <c r="E113">
        <f t="shared" si="145"/>
        <v>15.325493721665337</v>
      </c>
      <c r="F113">
        <f t="shared" si="146"/>
        <v>0.16529400986667939</v>
      </c>
      <c r="G113">
        <f t="shared" si="147"/>
        <v>208.3482355903069</v>
      </c>
      <c r="H113">
        <f t="shared" si="148"/>
        <v>4.8724198921773434</v>
      </c>
      <c r="I113">
        <f t="shared" si="149"/>
        <v>2.1992826678831676</v>
      </c>
      <c r="J113">
        <f t="shared" si="150"/>
        <v>27.908187866210937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30.516057968139648</v>
      </c>
      <c r="P113" s="1">
        <v>27.908187866210937</v>
      </c>
      <c r="Q113" s="1">
        <v>32.060409545898437</v>
      </c>
      <c r="R113" s="1">
        <v>399.22930908203125</v>
      </c>
      <c r="S113" s="1">
        <v>378.6192626953125</v>
      </c>
      <c r="T113" s="1">
        <v>15.803437232971191</v>
      </c>
      <c r="U113" s="1">
        <v>21.526063919067383</v>
      </c>
      <c r="V113" s="1">
        <v>26.353845596313477</v>
      </c>
      <c r="W113" s="1">
        <v>35.89691162109375</v>
      </c>
      <c r="X113" s="1">
        <v>499.86163330078125</v>
      </c>
      <c r="Y113" s="1">
        <v>1500.181396484375</v>
      </c>
      <c r="Z113" s="1">
        <v>54.117107391357422</v>
      </c>
      <c r="AA113" s="1">
        <v>73.180732727050781</v>
      </c>
      <c r="AB113" s="1">
        <v>-8.8492155075073242E-2</v>
      </c>
      <c r="AC113" s="1">
        <v>0.17348796129226685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0.83310272216796866</v>
      </c>
      <c r="AL113">
        <f t="shared" si="154"/>
        <v>4.8724198921773435E-3</v>
      </c>
      <c r="AM113">
        <f t="shared" si="155"/>
        <v>301.05818786621091</v>
      </c>
      <c r="AN113">
        <f t="shared" si="156"/>
        <v>303.66605796813963</v>
      </c>
      <c r="AO113">
        <f t="shared" si="157"/>
        <v>240.02901807243325</v>
      </c>
      <c r="AP113">
        <f t="shared" si="158"/>
        <v>0.66339585895733122</v>
      </c>
      <c r="AQ113">
        <f t="shared" si="159"/>
        <v>3.7745757982098489</v>
      </c>
      <c r="AR113">
        <f t="shared" si="160"/>
        <v>51.578819418059773</v>
      </c>
      <c r="AS113">
        <f t="shared" si="161"/>
        <v>30.05275549899239</v>
      </c>
      <c r="AT113">
        <f t="shared" si="162"/>
        <v>29.212122917175293</v>
      </c>
      <c r="AU113">
        <f t="shared" si="163"/>
        <v>4.0714033896438639</v>
      </c>
      <c r="AV113">
        <f t="shared" si="164"/>
        <v>0.15620268325948258</v>
      </c>
      <c r="AW113">
        <f t="shared" si="165"/>
        <v>1.5752931303266815</v>
      </c>
      <c r="AX113">
        <f t="shared" si="166"/>
        <v>2.4961102593171827</v>
      </c>
      <c r="AY113">
        <f t="shared" si="167"/>
        <v>9.8404702572719591E-2</v>
      </c>
      <c r="AZ113">
        <f t="shared" si="168"/>
        <v>15.247076542886859</v>
      </c>
      <c r="BA113">
        <f t="shared" si="169"/>
        <v>0.55028429907955223</v>
      </c>
      <c r="BB113">
        <f t="shared" si="170"/>
        <v>42.850005249530156</v>
      </c>
      <c r="BC113">
        <f t="shared" si="171"/>
        <v>371.33425696253613</v>
      </c>
      <c r="BD113">
        <f t="shared" si="172"/>
        <v>1.7684807531540385E-2</v>
      </c>
    </row>
    <row r="114" spans="1:114" x14ac:dyDescent="0.25">
      <c r="A114" s="1">
        <v>87</v>
      </c>
      <c r="B114" s="1" t="s">
        <v>131</v>
      </c>
      <c r="C114" s="1">
        <v>1979.000010997057</v>
      </c>
      <c r="D114" s="1">
        <v>0</v>
      </c>
      <c r="E114">
        <f t="shared" si="145"/>
        <v>15.337354175405304</v>
      </c>
      <c r="F114">
        <f t="shared" si="146"/>
        <v>0.16530109927717951</v>
      </c>
      <c r="G114">
        <f t="shared" si="147"/>
        <v>208.22976421350305</v>
      </c>
      <c r="H114">
        <f t="shared" si="148"/>
        <v>4.8740304130158361</v>
      </c>
      <c r="I114">
        <f t="shared" si="149"/>
        <v>2.1999132620446566</v>
      </c>
      <c r="J114">
        <f t="shared" si="150"/>
        <v>27.911046981811523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30.516191482543945</v>
      </c>
      <c r="P114" s="1">
        <v>27.911046981811523</v>
      </c>
      <c r="Q114" s="1">
        <v>32.061290740966797</v>
      </c>
      <c r="R114" s="1">
        <v>399.2415771484375</v>
      </c>
      <c r="S114" s="1">
        <v>378.61614990234375</v>
      </c>
      <c r="T114" s="1">
        <v>15.801387786865234</v>
      </c>
      <c r="U114" s="1">
        <v>21.526025772094727</v>
      </c>
      <c r="V114" s="1">
        <v>26.350257873535156</v>
      </c>
      <c r="W114" s="1">
        <v>35.896614074707031</v>
      </c>
      <c r="X114" s="1">
        <v>499.8511962890625</v>
      </c>
      <c r="Y114" s="1">
        <v>1500.18212890625</v>
      </c>
      <c r="Z114" s="1">
        <v>54.111179351806641</v>
      </c>
      <c r="AA114" s="1">
        <v>73.180816650390625</v>
      </c>
      <c r="AB114" s="1">
        <v>-8.8492155075073242E-2</v>
      </c>
      <c r="AC114" s="1">
        <v>0.17348796129226685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0.83308532714843742</v>
      </c>
      <c r="AL114">
        <f t="shared" si="154"/>
        <v>4.8740304130158356E-3</v>
      </c>
      <c r="AM114">
        <f t="shared" si="155"/>
        <v>301.0610469818115</v>
      </c>
      <c r="AN114">
        <f t="shared" si="156"/>
        <v>303.66619148254392</v>
      </c>
      <c r="AO114">
        <f t="shared" si="157"/>
        <v>240.02913525993063</v>
      </c>
      <c r="AP114">
        <f t="shared" si="158"/>
        <v>0.66217885575381974</v>
      </c>
      <c r="AQ114">
        <f t="shared" si="159"/>
        <v>3.7752054072839041</v>
      </c>
      <c r="AR114">
        <f t="shared" si="160"/>
        <v>51.587363739316139</v>
      </c>
      <c r="AS114">
        <f t="shared" si="161"/>
        <v>30.061337967221412</v>
      </c>
      <c r="AT114">
        <f t="shared" si="162"/>
        <v>29.213619232177734</v>
      </c>
      <c r="AU114">
        <f t="shared" si="163"/>
        <v>4.0717553720605784</v>
      </c>
      <c r="AV114">
        <f t="shared" si="164"/>
        <v>0.15620901425270897</v>
      </c>
      <c r="AW114">
        <f t="shared" si="165"/>
        <v>1.5752921452392474</v>
      </c>
      <c r="AX114">
        <f t="shared" si="166"/>
        <v>2.4964632268213309</v>
      </c>
      <c r="AY114">
        <f t="shared" si="167"/>
        <v>9.8408722763821344E-2</v>
      </c>
      <c r="AZ114">
        <f t="shared" si="168"/>
        <v>15.238424196062438</v>
      </c>
      <c r="BA114">
        <f t="shared" si="169"/>
        <v>0.5499759169470495</v>
      </c>
      <c r="BB114">
        <f t="shared" si="170"/>
        <v>42.84303521741549</v>
      </c>
      <c r="BC114">
        <f t="shared" si="171"/>
        <v>371.32550627789107</v>
      </c>
      <c r="BD114">
        <f t="shared" si="172"/>
        <v>1.7696032024988529E-2</v>
      </c>
    </row>
    <row r="115" spans="1:114" x14ac:dyDescent="0.25">
      <c r="A115" s="1">
        <v>88</v>
      </c>
      <c r="B115" s="1" t="s">
        <v>131</v>
      </c>
      <c r="C115" s="1">
        <v>1979.5000109858811</v>
      </c>
      <c r="D115" s="1">
        <v>0</v>
      </c>
      <c r="E115">
        <f t="shared" si="145"/>
        <v>15.31374400873475</v>
      </c>
      <c r="F115">
        <f t="shared" si="146"/>
        <v>0.16524179169027675</v>
      </c>
      <c r="G115">
        <f t="shared" si="147"/>
        <v>208.41543868811462</v>
      </c>
      <c r="H115">
        <f t="shared" si="148"/>
        <v>4.8729391993766109</v>
      </c>
      <c r="I115">
        <f t="shared" si="149"/>
        <v>2.2001654528067238</v>
      </c>
      <c r="J115">
        <f t="shared" si="150"/>
        <v>27.911596298217773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30.517536163330078</v>
      </c>
      <c r="P115" s="1">
        <v>27.911596298217773</v>
      </c>
      <c r="Q115" s="1">
        <v>32.062015533447266</v>
      </c>
      <c r="R115" s="1">
        <v>399.21759033203125</v>
      </c>
      <c r="S115" s="1">
        <v>378.62155151367187</v>
      </c>
      <c r="T115" s="1">
        <v>15.801041603088379</v>
      </c>
      <c r="U115" s="1">
        <v>21.524246215820312</v>
      </c>
      <c r="V115" s="1">
        <v>26.347635269165039</v>
      </c>
      <c r="W115" s="1">
        <v>35.890861511230469</v>
      </c>
      <c r="X115" s="1">
        <v>499.8653564453125</v>
      </c>
      <c r="Y115" s="1">
        <v>1500.2042236328125</v>
      </c>
      <c r="Z115" s="1">
        <v>53.946529388427734</v>
      </c>
      <c r="AA115" s="1">
        <v>73.180770874023438</v>
      </c>
      <c r="AB115" s="1">
        <v>-8.8492155075073242E-2</v>
      </c>
      <c r="AC115" s="1">
        <v>0.17348796129226685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0.83310892740885401</v>
      </c>
      <c r="AL115">
        <f t="shared" si="154"/>
        <v>4.8729391993766113E-3</v>
      </c>
      <c r="AM115">
        <f t="shared" si="155"/>
        <v>301.06159629821775</v>
      </c>
      <c r="AN115">
        <f t="shared" si="156"/>
        <v>303.66753616333006</v>
      </c>
      <c r="AO115">
        <f t="shared" si="157"/>
        <v>240.03267041610161</v>
      </c>
      <c r="AP115">
        <f t="shared" si="158"/>
        <v>0.66290315040337255</v>
      </c>
      <c r="AQ115">
        <f t="shared" si="159"/>
        <v>3.7753263833627364</v>
      </c>
      <c r="AR115">
        <f t="shared" si="160"/>
        <v>51.58904912141125</v>
      </c>
      <c r="AS115">
        <f t="shared" si="161"/>
        <v>30.064802905590938</v>
      </c>
      <c r="AT115">
        <f t="shared" si="162"/>
        <v>29.214566230773926</v>
      </c>
      <c r="AU115">
        <f t="shared" si="163"/>
        <v>4.0719781509316544</v>
      </c>
      <c r="AV115">
        <f t="shared" si="164"/>
        <v>0.15615605040541791</v>
      </c>
      <c r="AW115">
        <f t="shared" si="165"/>
        <v>1.5751609305560124</v>
      </c>
      <c r="AX115">
        <f t="shared" si="166"/>
        <v>2.4968172203756422</v>
      </c>
      <c r="AY115">
        <f t="shared" si="167"/>
        <v>9.8375090713779173E-2</v>
      </c>
      <c r="AZ115">
        <f t="shared" si="168"/>
        <v>15.252002465243995</v>
      </c>
      <c r="BA115">
        <f t="shared" si="169"/>
        <v>0.55045846665331422</v>
      </c>
      <c r="BB115">
        <f t="shared" si="170"/>
        <v>42.837189397234056</v>
      </c>
      <c r="BC115">
        <f t="shared" si="171"/>
        <v>371.34213103169475</v>
      </c>
      <c r="BD115">
        <f t="shared" si="172"/>
        <v>1.7665589160604515E-2</v>
      </c>
    </row>
    <row r="116" spans="1:114" x14ac:dyDescent="0.25">
      <c r="A116" s="1">
        <v>89</v>
      </c>
      <c r="B116" s="1" t="s">
        <v>132</v>
      </c>
      <c r="C116" s="1">
        <v>1980.0000109747052</v>
      </c>
      <c r="D116" s="1">
        <v>0</v>
      </c>
      <c r="E116">
        <f t="shared" si="145"/>
        <v>15.268386893541392</v>
      </c>
      <c r="F116">
        <f t="shared" si="146"/>
        <v>0.16523090617097219</v>
      </c>
      <c r="G116">
        <f t="shared" si="147"/>
        <v>208.87094361601751</v>
      </c>
      <c r="H116">
        <f t="shared" si="148"/>
        <v>4.8724483511152092</v>
      </c>
      <c r="I116">
        <f t="shared" si="149"/>
        <v>2.2000830412866561</v>
      </c>
      <c r="J116">
        <f t="shared" si="150"/>
        <v>27.910528182983398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30.518556594848633</v>
      </c>
      <c r="P116" s="1">
        <v>27.910528182983398</v>
      </c>
      <c r="Q116" s="1">
        <v>32.060970306396484</v>
      </c>
      <c r="R116" s="1">
        <v>399.17703247070312</v>
      </c>
      <c r="S116" s="1">
        <v>378.6368408203125</v>
      </c>
      <c r="T116" s="1">
        <v>15.799907684326172</v>
      </c>
      <c r="U116" s="1">
        <v>21.522193908691406</v>
      </c>
      <c r="V116" s="1">
        <v>26.344161987304687</v>
      </c>
      <c r="W116" s="1">
        <v>35.885280609130859</v>
      </c>
      <c r="X116" s="1">
        <v>499.89627075195312</v>
      </c>
      <c r="Y116" s="1">
        <v>1500.223388671875</v>
      </c>
      <c r="Z116" s="1">
        <v>53.782230377197266</v>
      </c>
      <c r="AA116" s="1">
        <v>73.180648803710938</v>
      </c>
      <c r="AB116" s="1">
        <v>-8.8492155075073242E-2</v>
      </c>
      <c r="AC116" s="1">
        <v>0.17348796129226685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0.83316045125325511</v>
      </c>
      <c r="AL116">
        <f t="shared" si="154"/>
        <v>4.8724483511152095E-3</v>
      </c>
      <c r="AM116">
        <f t="shared" si="155"/>
        <v>301.06052818298338</v>
      </c>
      <c r="AN116">
        <f t="shared" si="156"/>
        <v>303.66855659484861</v>
      </c>
      <c r="AO116">
        <f t="shared" si="157"/>
        <v>240.03573682228307</v>
      </c>
      <c r="AP116">
        <f t="shared" si="158"/>
        <v>0.66348923660583392</v>
      </c>
      <c r="AQ116">
        <f t="shared" si="159"/>
        <v>3.7750911552039685</v>
      </c>
      <c r="AR116">
        <f t="shared" si="160"/>
        <v>51.585920826279093</v>
      </c>
      <c r="AS116">
        <f t="shared" si="161"/>
        <v>30.063726917587687</v>
      </c>
      <c r="AT116">
        <f t="shared" si="162"/>
        <v>29.214542388916016</v>
      </c>
      <c r="AU116">
        <f t="shared" si="163"/>
        <v>4.0719725420683419</v>
      </c>
      <c r="AV116">
        <f t="shared" si="164"/>
        <v>0.15614632901093117</v>
      </c>
      <c r="AW116">
        <f t="shared" si="165"/>
        <v>1.5750081139173127</v>
      </c>
      <c r="AX116">
        <f t="shared" si="166"/>
        <v>2.4969644281510295</v>
      </c>
      <c r="AY116">
        <f t="shared" si="167"/>
        <v>9.8368917646735554E-2</v>
      </c>
      <c r="AZ116">
        <f t="shared" si="168"/>
        <v>15.285311170063487</v>
      </c>
      <c r="BA116">
        <f t="shared" si="169"/>
        <v>0.55163925191088359</v>
      </c>
      <c r="BB116">
        <f t="shared" si="170"/>
        <v>42.835715458962099</v>
      </c>
      <c r="BC116">
        <f t="shared" si="171"/>
        <v>371.37898093861401</v>
      </c>
      <c r="BD116">
        <f t="shared" si="172"/>
        <v>1.7610912573352976E-2</v>
      </c>
    </row>
    <row r="117" spans="1:114" x14ac:dyDescent="0.25">
      <c r="A117" s="1">
        <v>90</v>
      </c>
      <c r="B117" s="1" t="s">
        <v>132</v>
      </c>
      <c r="C117" s="1">
        <v>1980.5000109635293</v>
      </c>
      <c r="D117" s="1">
        <v>0</v>
      </c>
      <c r="E117">
        <f t="shared" si="145"/>
        <v>15.279963642061169</v>
      </c>
      <c r="F117">
        <f t="shared" si="146"/>
        <v>0.16527578256429573</v>
      </c>
      <c r="G117">
        <f t="shared" si="147"/>
        <v>208.7799256072355</v>
      </c>
      <c r="H117">
        <f t="shared" si="148"/>
        <v>4.8737642670088865</v>
      </c>
      <c r="I117">
        <f t="shared" si="149"/>
        <v>2.200097460144149</v>
      </c>
      <c r="J117">
        <f t="shared" si="150"/>
        <v>27.910711288452148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30.518930435180664</v>
      </c>
      <c r="P117" s="1">
        <v>27.910711288452148</v>
      </c>
      <c r="Q117" s="1">
        <v>32.060646057128906</v>
      </c>
      <c r="R117" s="1">
        <v>399.17507934570312</v>
      </c>
      <c r="S117" s="1">
        <v>378.620849609375</v>
      </c>
      <c r="T117" s="1">
        <v>15.798952102661133</v>
      </c>
      <c r="U117" s="1">
        <v>21.522680282592773</v>
      </c>
      <c r="V117" s="1">
        <v>26.341846466064453</v>
      </c>
      <c r="W117" s="1">
        <v>35.885108947753906</v>
      </c>
      <c r="X117" s="1">
        <v>499.90505981445312</v>
      </c>
      <c r="Y117" s="1">
        <v>1500.2076416015625</v>
      </c>
      <c r="Z117" s="1">
        <v>53.666053771972656</v>
      </c>
      <c r="AA117" s="1">
        <v>73.180198669433594</v>
      </c>
      <c r="AB117" s="1">
        <v>-8.8492155075073242E-2</v>
      </c>
      <c r="AC117" s="1">
        <v>0.17348796129226685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0.83317509969075509</v>
      </c>
      <c r="AL117">
        <f t="shared" si="154"/>
        <v>4.8737642670088864E-3</v>
      </c>
      <c r="AM117">
        <f t="shared" si="155"/>
        <v>301.06071128845213</v>
      </c>
      <c r="AN117">
        <f t="shared" si="156"/>
        <v>303.66893043518064</v>
      </c>
      <c r="AO117">
        <f t="shared" si="157"/>
        <v>240.03321729108939</v>
      </c>
      <c r="AP117">
        <f t="shared" si="158"/>
        <v>0.66280239409751684</v>
      </c>
      <c r="AQ117">
        <f t="shared" si="159"/>
        <v>3.7751314791229893</v>
      </c>
      <c r="AR117">
        <f t="shared" si="160"/>
        <v>51.586789155572653</v>
      </c>
      <c r="AS117">
        <f t="shared" si="161"/>
        <v>30.06410887297988</v>
      </c>
      <c r="AT117">
        <f t="shared" si="162"/>
        <v>29.214820861816406</v>
      </c>
      <c r="AU117">
        <f t="shared" si="163"/>
        <v>4.0720380540119701</v>
      </c>
      <c r="AV117">
        <f t="shared" si="164"/>
        <v>0.15618640575657333</v>
      </c>
      <c r="AW117">
        <f t="shared" si="165"/>
        <v>1.5750340189788403</v>
      </c>
      <c r="AX117">
        <f t="shared" si="166"/>
        <v>2.4970040350331297</v>
      </c>
      <c r="AY117">
        <f t="shared" si="167"/>
        <v>9.8394366343547895E-2</v>
      </c>
      <c r="AZ117">
        <f t="shared" si="168"/>
        <v>15.27855643412706</v>
      </c>
      <c r="BA117">
        <f t="shared" si="169"/>
        <v>0.55142215708045339</v>
      </c>
      <c r="BB117">
        <f t="shared" si="170"/>
        <v>42.836764834578624</v>
      </c>
      <c r="BC117">
        <f t="shared" si="171"/>
        <v>371.3574866958744</v>
      </c>
      <c r="BD117">
        <f t="shared" si="172"/>
        <v>1.7625717338827451E-2</v>
      </c>
    </row>
    <row r="118" spans="1:114" x14ac:dyDescent="0.25">
      <c r="A118" s="1">
        <v>91</v>
      </c>
      <c r="B118" s="1" t="s">
        <v>133</v>
      </c>
      <c r="C118" s="1">
        <v>1981.0000109523535</v>
      </c>
      <c r="D118" s="1">
        <v>0</v>
      </c>
      <c r="E118">
        <f t="shared" si="145"/>
        <v>15.288895023564331</v>
      </c>
      <c r="F118">
        <f t="shared" si="146"/>
        <v>0.16517466484905424</v>
      </c>
      <c r="G118">
        <f t="shared" si="147"/>
        <v>208.59838736368101</v>
      </c>
      <c r="H118">
        <f t="shared" si="148"/>
        <v>4.8715157988373843</v>
      </c>
      <c r="I118">
        <f t="shared" si="149"/>
        <v>2.2003341657745059</v>
      </c>
      <c r="J118">
        <f t="shared" si="150"/>
        <v>27.911184310913086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30.520357131958008</v>
      </c>
      <c r="P118" s="1">
        <v>27.911184310913086</v>
      </c>
      <c r="Q118" s="1">
        <v>32.060958862304687</v>
      </c>
      <c r="R118" s="1">
        <v>399.1815185546875</v>
      </c>
      <c r="S118" s="1">
        <v>378.61788940429687</v>
      </c>
      <c r="T118" s="1">
        <v>15.800047874450684</v>
      </c>
      <c r="U118" s="1">
        <v>21.521066665649414</v>
      </c>
      <c r="V118" s="1">
        <v>26.341279983520508</v>
      </c>
      <c r="W118" s="1">
        <v>35.879158020019531</v>
      </c>
      <c r="X118" s="1">
        <v>499.91189575195312</v>
      </c>
      <c r="Y118" s="1">
        <v>1500.2144775390625</v>
      </c>
      <c r="Z118" s="1">
        <v>53.495243072509766</v>
      </c>
      <c r="AA118" s="1">
        <v>73.179527282714844</v>
      </c>
      <c r="AB118" s="1">
        <v>-8.8492155075073242E-2</v>
      </c>
      <c r="AC118" s="1">
        <v>0.17348796129226685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0.83318649291992175</v>
      </c>
      <c r="AL118">
        <f t="shared" si="154"/>
        <v>4.8715157988373841E-3</v>
      </c>
      <c r="AM118">
        <f t="shared" si="155"/>
        <v>301.06118431091306</v>
      </c>
      <c r="AN118">
        <f t="shared" si="156"/>
        <v>303.67035713195799</v>
      </c>
      <c r="AO118">
        <f t="shared" si="157"/>
        <v>240.03431104106494</v>
      </c>
      <c r="AP118">
        <f t="shared" si="158"/>
        <v>0.6641224251092559</v>
      </c>
      <c r="AQ118">
        <f t="shared" si="159"/>
        <v>3.7752356509865224</v>
      </c>
      <c r="AR118">
        <f t="shared" si="160"/>
        <v>51.588685950397505</v>
      </c>
      <c r="AS118">
        <f t="shared" si="161"/>
        <v>30.067619284748091</v>
      </c>
      <c r="AT118">
        <f t="shared" si="162"/>
        <v>29.215770721435547</v>
      </c>
      <c r="AU118">
        <f t="shared" si="163"/>
        <v>4.0722615194725043</v>
      </c>
      <c r="AV118">
        <f t="shared" si="164"/>
        <v>0.15609610115553993</v>
      </c>
      <c r="AW118">
        <f t="shared" si="165"/>
        <v>1.5749014852120162</v>
      </c>
      <c r="AX118">
        <f t="shared" si="166"/>
        <v>2.4973600342604882</v>
      </c>
      <c r="AY118">
        <f t="shared" si="167"/>
        <v>9.8337023151468334E-2</v>
      </c>
      <c r="AZ118">
        <f t="shared" si="168"/>
        <v>15.265131379210814</v>
      </c>
      <c r="BA118">
        <f t="shared" si="169"/>
        <v>0.55094699220864041</v>
      </c>
      <c r="BB118">
        <f t="shared" si="170"/>
        <v>42.830260241737719</v>
      </c>
      <c r="BC118">
        <f t="shared" si="171"/>
        <v>371.35028093977951</v>
      </c>
      <c r="BD118">
        <f t="shared" si="172"/>
        <v>1.7633684051906236E-2</v>
      </c>
      <c r="BE118">
        <f>AVERAGE(E104:E118)</f>
        <v>15.284884302249619</v>
      </c>
      <c r="BF118">
        <f>AVERAGE(O104:O118)</f>
        <v>30.515089797973634</v>
      </c>
      <c r="BG118">
        <f>AVERAGE(P104:P118)</f>
        <v>27.906480662027995</v>
      </c>
      <c r="BH118" t="e">
        <f>AVERAGE(B104:B118)</f>
        <v>#DIV/0!</v>
      </c>
      <c r="BI118">
        <f t="shared" ref="BI118:DJ118" si="173">AVERAGE(C104:C118)</f>
        <v>1977.5666776957612</v>
      </c>
      <c r="BJ118">
        <f t="shared" si="173"/>
        <v>0</v>
      </c>
      <c r="BK118">
        <f t="shared" si="173"/>
        <v>15.284884302249619</v>
      </c>
      <c r="BL118">
        <f t="shared" si="173"/>
        <v>0.16527390263188377</v>
      </c>
      <c r="BM118">
        <f t="shared" si="173"/>
        <v>208.73173138061244</v>
      </c>
      <c r="BN118">
        <f t="shared" si="173"/>
        <v>4.8709943487438521</v>
      </c>
      <c r="BO118">
        <f t="shared" si="173"/>
        <v>2.1988892398426221</v>
      </c>
      <c r="BP118">
        <f t="shared" si="173"/>
        <v>27.906480662027995</v>
      </c>
      <c r="BQ118">
        <f t="shared" si="173"/>
        <v>6</v>
      </c>
      <c r="BR118">
        <f t="shared" si="173"/>
        <v>1.4200000166893005</v>
      </c>
      <c r="BS118">
        <f t="shared" si="173"/>
        <v>1</v>
      </c>
      <c r="BT118">
        <f t="shared" si="173"/>
        <v>2.8400000333786011</v>
      </c>
      <c r="BU118">
        <f t="shared" si="173"/>
        <v>30.515089797973634</v>
      </c>
      <c r="BV118">
        <f t="shared" si="173"/>
        <v>27.906480662027995</v>
      </c>
      <c r="BW118">
        <f t="shared" si="173"/>
        <v>32.060649108886722</v>
      </c>
      <c r="BX118">
        <f t="shared" si="173"/>
        <v>399.17679850260419</v>
      </c>
      <c r="BY118">
        <f t="shared" si="173"/>
        <v>378.61488240559896</v>
      </c>
      <c r="BZ118">
        <f t="shared" si="173"/>
        <v>15.805075709025065</v>
      </c>
      <c r="CA118">
        <f t="shared" si="173"/>
        <v>21.526384862263999</v>
      </c>
      <c r="CB118">
        <f t="shared" si="173"/>
        <v>26.357941563924154</v>
      </c>
      <c r="CC118">
        <f t="shared" si="173"/>
        <v>35.899301910400389</v>
      </c>
      <c r="CD118">
        <f t="shared" si="173"/>
        <v>499.83028971354167</v>
      </c>
      <c r="CE118">
        <f t="shared" si="173"/>
        <v>1500.1426676432291</v>
      </c>
      <c r="CF118">
        <f t="shared" si="173"/>
        <v>54.150597635904951</v>
      </c>
      <c r="CG118">
        <f t="shared" si="173"/>
        <v>73.180460103352871</v>
      </c>
      <c r="CH118">
        <f t="shared" si="173"/>
        <v>-8.8492155075073242E-2</v>
      </c>
      <c r="CI118">
        <f t="shared" si="173"/>
        <v>0.17348796129226685</v>
      </c>
      <c r="CJ118">
        <f t="shared" si="173"/>
        <v>1</v>
      </c>
      <c r="CK118">
        <f t="shared" si="173"/>
        <v>-0.21956524252891541</v>
      </c>
      <c r="CL118">
        <f t="shared" si="173"/>
        <v>2.737391471862793</v>
      </c>
      <c r="CM118">
        <f t="shared" si="173"/>
        <v>1</v>
      </c>
      <c r="CN118">
        <f t="shared" si="173"/>
        <v>0</v>
      </c>
      <c r="CO118">
        <f t="shared" si="173"/>
        <v>0.15999999642372131</v>
      </c>
      <c r="CP118">
        <f t="shared" si="173"/>
        <v>111115</v>
      </c>
      <c r="CQ118">
        <f t="shared" si="173"/>
        <v>0.83305048285590277</v>
      </c>
      <c r="CR118">
        <f t="shared" si="173"/>
        <v>4.8709943487438533E-3</v>
      </c>
      <c r="CS118">
        <f t="shared" si="173"/>
        <v>301.05648066202798</v>
      </c>
      <c r="CT118">
        <f t="shared" si="173"/>
        <v>303.66508979797362</v>
      </c>
      <c r="CU118">
        <f t="shared" si="173"/>
        <v>240.02282145798841</v>
      </c>
      <c r="CV118">
        <f t="shared" si="173"/>
        <v>0.66416514181599851</v>
      </c>
      <c r="CW118">
        <f t="shared" si="173"/>
        <v>3.7741999887081521</v>
      </c>
      <c r="CX118">
        <f t="shared" si="173"/>
        <v>51.573876188025935</v>
      </c>
      <c r="CY118">
        <f t="shared" si="173"/>
        <v>30.047491325761936</v>
      </c>
      <c r="CZ118">
        <f t="shared" si="173"/>
        <v>29.210785230000813</v>
      </c>
      <c r="DA118">
        <f t="shared" si="173"/>
        <v>4.0710888072607041</v>
      </c>
      <c r="DB118">
        <f t="shared" si="173"/>
        <v>0.15618472617933851</v>
      </c>
      <c r="DC118">
        <f t="shared" si="173"/>
        <v>1.57531074886553</v>
      </c>
      <c r="DD118">
        <f t="shared" si="173"/>
        <v>2.4957780583951741</v>
      </c>
      <c r="DE118">
        <f t="shared" si="173"/>
        <v>9.839329987514453E-2</v>
      </c>
      <c r="DF118">
        <f t="shared" si="173"/>
        <v>15.275084123768647</v>
      </c>
      <c r="DG118">
        <f t="shared" si="173"/>
        <v>0.55130355805833675</v>
      </c>
      <c r="DH118">
        <f t="shared" si="173"/>
        <v>42.854296874813024</v>
      </c>
      <c r="DI118">
        <f t="shared" si="173"/>
        <v>371.34918044590955</v>
      </c>
      <c r="DJ118">
        <f t="shared" si="173"/>
        <v>1.7639001721458207E-2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stm-rvaoc2_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2015-06-25T23:17:03Z</dcterms:created>
  <dcterms:modified xsi:type="dcterms:W3CDTF">2015-07-22T14:57:24Z</dcterms:modified>
</cp:coreProperties>
</file>