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\2016\LICOR data\"/>
    </mc:Choice>
  </mc:AlternateContent>
  <bookViews>
    <workbookView xWindow="0" yWindow="0" windowWidth="24750" windowHeight="15480"/>
  </bookViews>
  <sheets>
    <sheet name="062216-stm-taof2_" sheetId="1" r:id="rId1"/>
  </sheets>
  <calcPr calcId="152511"/>
</workbook>
</file>

<file path=xl/calcChain.xml><?xml version="1.0" encoding="utf-8"?>
<calcChain xmlns="http://schemas.openxmlformats.org/spreadsheetml/2006/main">
  <c r="DD99" i="1" l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L10" i="1"/>
  <c r="N10" i="1" s="1"/>
  <c r="AK10" i="1"/>
  <c r="E10" i="1" s="1"/>
  <c r="AM10" i="1"/>
  <c r="AN10" i="1"/>
  <c r="AO10" i="1"/>
  <c r="AT10" i="1"/>
  <c r="AU10" i="1"/>
  <c r="AX10" i="1" s="1"/>
  <c r="AW10" i="1"/>
  <c r="E11" i="1"/>
  <c r="BC11" i="1" s="1"/>
  <c r="H11" i="1"/>
  <c r="L11" i="1"/>
  <c r="N11" i="1" s="1"/>
  <c r="AK11" i="1"/>
  <c r="AL11" i="1"/>
  <c r="AM11" i="1"/>
  <c r="AN11" i="1"/>
  <c r="AO11" i="1"/>
  <c r="AT11" i="1"/>
  <c r="AU11" i="1"/>
  <c r="AW11" i="1"/>
  <c r="AX11" i="1"/>
  <c r="E12" i="1"/>
  <c r="BC12" i="1" s="1"/>
  <c r="H12" i="1"/>
  <c r="L12" i="1"/>
  <c r="N12" i="1" s="1"/>
  <c r="AK12" i="1"/>
  <c r="AL12" i="1"/>
  <c r="AM12" i="1"/>
  <c r="AN12" i="1"/>
  <c r="AO12" i="1"/>
  <c r="AP12" i="1" s="1"/>
  <c r="J12" i="1" s="1"/>
  <c r="AQ12" i="1" s="1"/>
  <c r="AT12" i="1"/>
  <c r="AU12" i="1"/>
  <c r="AW12" i="1"/>
  <c r="AX12" i="1"/>
  <c r="L13" i="1"/>
  <c r="N13" i="1" s="1"/>
  <c r="AK13" i="1"/>
  <c r="E13" i="1" s="1"/>
  <c r="AM13" i="1"/>
  <c r="AN13" i="1"/>
  <c r="AO13" i="1"/>
  <c r="AT13" i="1"/>
  <c r="AU13" i="1" s="1"/>
  <c r="AX13" i="1" s="1"/>
  <c r="AW13" i="1"/>
  <c r="BC13" i="1"/>
  <c r="E14" i="1"/>
  <c r="H14" i="1"/>
  <c r="J14" i="1"/>
  <c r="AQ14" i="1" s="1"/>
  <c r="L14" i="1"/>
  <c r="AP14" i="1" s="1"/>
  <c r="N14" i="1"/>
  <c r="AK14" i="1"/>
  <c r="AL14" i="1"/>
  <c r="AM14" i="1"/>
  <c r="AN14" i="1"/>
  <c r="AO14" i="1"/>
  <c r="AT14" i="1"/>
  <c r="AU14" i="1"/>
  <c r="AX14" i="1" s="1"/>
  <c r="AW14" i="1"/>
  <c r="L15" i="1"/>
  <c r="N15" i="1" s="1"/>
  <c r="AK15" i="1"/>
  <c r="AM15" i="1"/>
  <c r="AN15" i="1"/>
  <c r="AO15" i="1"/>
  <c r="AT15" i="1"/>
  <c r="AU15" i="1"/>
  <c r="AX15" i="1" s="1"/>
  <c r="AW15" i="1"/>
  <c r="E16" i="1"/>
  <c r="H16" i="1"/>
  <c r="L16" i="1"/>
  <c r="N16" i="1"/>
  <c r="BC16" i="1" s="1"/>
  <c r="AK16" i="1"/>
  <c r="AL16" i="1"/>
  <c r="AM16" i="1"/>
  <c r="AN16" i="1"/>
  <c r="AO16" i="1"/>
  <c r="AT16" i="1"/>
  <c r="AU16" i="1"/>
  <c r="AW16" i="1"/>
  <c r="AX16" i="1"/>
  <c r="E17" i="1"/>
  <c r="H17" i="1"/>
  <c r="L17" i="1"/>
  <c r="N17" i="1" s="1"/>
  <c r="AK17" i="1"/>
  <c r="AL17" i="1"/>
  <c r="AM17" i="1"/>
  <c r="AN17" i="1"/>
  <c r="AO17" i="1"/>
  <c r="AP17" i="1" s="1"/>
  <c r="J17" i="1" s="1"/>
  <c r="AQ17" i="1" s="1"/>
  <c r="AT17" i="1"/>
  <c r="AU17" i="1" s="1"/>
  <c r="AX17" i="1" s="1"/>
  <c r="AW17" i="1"/>
  <c r="L18" i="1"/>
  <c r="N18" i="1"/>
  <c r="AK18" i="1"/>
  <c r="AM18" i="1"/>
  <c r="AN18" i="1"/>
  <c r="AO18" i="1"/>
  <c r="AT18" i="1"/>
  <c r="AU18" i="1" s="1"/>
  <c r="AX18" i="1" s="1"/>
  <c r="AW18" i="1"/>
  <c r="E19" i="1"/>
  <c r="H19" i="1"/>
  <c r="L19" i="1"/>
  <c r="AP19" i="1" s="1"/>
  <c r="J19" i="1" s="1"/>
  <c r="AQ19" i="1" s="1"/>
  <c r="AK19" i="1"/>
  <c r="AL19" i="1"/>
  <c r="AM19" i="1"/>
  <c r="AN19" i="1"/>
  <c r="AO19" i="1"/>
  <c r="AT19" i="1"/>
  <c r="AU19" i="1"/>
  <c r="AW19" i="1"/>
  <c r="AX19" i="1" s="1"/>
  <c r="L20" i="1"/>
  <c r="N20" i="1" s="1"/>
  <c r="AK20" i="1"/>
  <c r="E20" i="1" s="1"/>
  <c r="AL20" i="1"/>
  <c r="AM20" i="1"/>
  <c r="AN20" i="1"/>
  <c r="AO20" i="1"/>
  <c r="AT20" i="1"/>
  <c r="AU20" i="1"/>
  <c r="AX20" i="1" s="1"/>
  <c r="AW20" i="1"/>
  <c r="E21" i="1"/>
  <c r="BC21" i="1" s="1"/>
  <c r="L21" i="1"/>
  <c r="N21" i="1" s="1"/>
  <c r="AK21" i="1"/>
  <c r="AL21" i="1"/>
  <c r="H21" i="1" s="1"/>
  <c r="AM21" i="1"/>
  <c r="AN21" i="1"/>
  <c r="AO21" i="1"/>
  <c r="AT21" i="1"/>
  <c r="AU21" i="1"/>
  <c r="AW21" i="1"/>
  <c r="AX21" i="1"/>
  <c r="E22" i="1"/>
  <c r="BC22" i="1" s="1"/>
  <c r="H22" i="1"/>
  <c r="L22" i="1"/>
  <c r="N22" i="1" s="1"/>
  <c r="AK22" i="1"/>
  <c r="AL22" i="1"/>
  <c r="AM22" i="1"/>
  <c r="AN22" i="1"/>
  <c r="AO22" i="1"/>
  <c r="AP22" i="1" s="1"/>
  <c r="J22" i="1" s="1"/>
  <c r="AQ22" i="1" s="1"/>
  <c r="AT22" i="1"/>
  <c r="AU22" i="1"/>
  <c r="AW22" i="1"/>
  <c r="AX22" i="1"/>
  <c r="L23" i="1"/>
  <c r="N23" i="1" s="1"/>
  <c r="AK23" i="1"/>
  <c r="E23" i="1" s="1"/>
  <c r="AL23" i="1"/>
  <c r="H23" i="1" s="1"/>
  <c r="AM23" i="1"/>
  <c r="AN23" i="1"/>
  <c r="AO23" i="1"/>
  <c r="AT23" i="1"/>
  <c r="AU23" i="1" s="1"/>
  <c r="AX23" i="1" s="1"/>
  <c r="AW23" i="1"/>
  <c r="BC23" i="1"/>
  <c r="E24" i="1"/>
  <c r="BC24" i="1" s="1"/>
  <c r="H24" i="1"/>
  <c r="J24" i="1"/>
  <c r="AQ24" i="1" s="1"/>
  <c r="L24" i="1"/>
  <c r="AP24" i="1" s="1"/>
  <c r="N24" i="1"/>
  <c r="AK24" i="1"/>
  <c r="AL24" i="1"/>
  <c r="AM24" i="1"/>
  <c r="AN24" i="1"/>
  <c r="AO24" i="1"/>
  <c r="AT24" i="1"/>
  <c r="AU24" i="1"/>
  <c r="AW24" i="1"/>
  <c r="AX24" i="1"/>
  <c r="L25" i="1"/>
  <c r="N25" i="1" s="1"/>
  <c r="AK25" i="1"/>
  <c r="AM25" i="1"/>
  <c r="AN25" i="1"/>
  <c r="AO25" i="1"/>
  <c r="AT25" i="1"/>
  <c r="AU25" i="1"/>
  <c r="AX25" i="1" s="1"/>
  <c r="AW25" i="1"/>
  <c r="E26" i="1"/>
  <c r="H26" i="1"/>
  <c r="L26" i="1"/>
  <c r="N26" i="1"/>
  <c r="BC26" i="1" s="1"/>
  <c r="AK26" i="1"/>
  <c r="AL26" i="1"/>
  <c r="AM26" i="1"/>
  <c r="AN26" i="1"/>
  <c r="AO26" i="1"/>
  <c r="AT26" i="1"/>
  <c r="AU26" i="1"/>
  <c r="AW26" i="1"/>
  <c r="AX26" i="1"/>
  <c r="E27" i="1"/>
  <c r="H27" i="1"/>
  <c r="L27" i="1"/>
  <c r="N27" i="1" s="1"/>
  <c r="AK27" i="1"/>
  <c r="AL27" i="1"/>
  <c r="AM27" i="1"/>
  <c r="AN27" i="1"/>
  <c r="AO27" i="1"/>
  <c r="AP27" i="1" s="1"/>
  <c r="J27" i="1" s="1"/>
  <c r="AQ27" i="1" s="1"/>
  <c r="AT27" i="1"/>
  <c r="AU27" i="1"/>
  <c r="AW27" i="1"/>
  <c r="AX27" i="1"/>
  <c r="L28" i="1"/>
  <c r="N28" i="1" s="1"/>
  <c r="AK28" i="1"/>
  <c r="AM28" i="1"/>
  <c r="AN28" i="1"/>
  <c r="AO28" i="1"/>
  <c r="AT28" i="1"/>
  <c r="AU28" i="1" s="1"/>
  <c r="AX28" i="1" s="1"/>
  <c r="AW28" i="1"/>
  <c r="E29" i="1"/>
  <c r="BC29" i="1" s="1"/>
  <c r="H29" i="1"/>
  <c r="L29" i="1"/>
  <c r="N29" i="1" s="1"/>
  <c r="AK29" i="1"/>
  <c r="AL29" i="1" s="1"/>
  <c r="AM29" i="1"/>
  <c r="AN29" i="1"/>
  <c r="AO29" i="1"/>
  <c r="AT29" i="1"/>
  <c r="AU29" i="1" s="1"/>
  <c r="AX29" i="1" s="1"/>
  <c r="AW29" i="1"/>
  <c r="L30" i="1"/>
  <c r="N30" i="1" s="1"/>
  <c r="AK30" i="1"/>
  <c r="E30" i="1" s="1"/>
  <c r="AL30" i="1"/>
  <c r="AM30" i="1"/>
  <c r="AN30" i="1"/>
  <c r="AO30" i="1"/>
  <c r="AT30" i="1"/>
  <c r="AU30" i="1" s="1"/>
  <c r="AX30" i="1" s="1"/>
  <c r="AW30" i="1"/>
  <c r="E31" i="1"/>
  <c r="L31" i="1"/>
  <c r="N31" i="1" s="1"/>
  <c r="BC31" i="1" s="1"/>
  <c r="AK31" i="1"/>
  <c r="AL31" i="1"/>
  <c r="AM31" i="1"/>
  <c r="AN31" i="1"/>
  <c r="AO31" i="1"/>
  <c r="AT31" i="1"/>
  <c r="AU31" i="1" s="1"/>
  <c r="AW31" i="1"/>
  <c r="AX31" i="1"/>
  <c r="H32" i="1"/>
  <c r="L32" i="1"/>
  <c r="N32" i="1" s="1"/>
  <c r="AK32" i="1"/>
  <c r="E32" i="1" s="1"/>
  <c r="AL32" i="1"/>
  <c r="AM32" i="1"/>
  <c r="AN32" i="1"/>
  <c r="AO32" i="1"/>
  <c r="AP32" i="1" s="1"/>
  <c r="J32" i="1" s="1"/>
  <c r="AQ32" i="1" s="1"/>
  <c r="AT32" i="1"/>
  <c r="AU32" i="1" s="1"/>
  <c r="AX32" i="1" s="1"/>
  <c r="AW32" i="1"/>
  <c r="L33" i="1"/>
  <c r="N33" i="1"/>
  <c r="AK33" i="1"/>
  <c r="E33" i="1" s="1"/>
  <c r="AL33" i="1"/>
  <c r="AM33" i="1"/>
  <c r="AN33" i="1"/>
  <c r="AO33" i="1"/>
  <c r="AP33" i="1"/>
  <c r="J33" i="1" s="1"/>
  <c r="AQ33" i="1" s="1"/>
  <c r="AT33" i="1"/>
  <c r="AU33" i="1" s="1"/>
  <c r="AX33" i="1" s="1"/>
  <c r="AW33" i="1"/>
  <c r="E34" i="1"/>
  <c r="L34" i="1"/>
  <c r="N34" i="1" s="1"/>
  <c r="BC34" i="1" s="1"/>
  <c r="AK34" i="1"/>
  <c r="AL34" i="1" s="1"/>
  <c r="AM34" i="1"/>
  <c r="AN34" i="1"/>
  <c r="AO34" i="1"/>
  <c r="AT34" i="1"/>
  <c r="AU34" i="1"/>
  <c r="AX34" i="1" s="1"/>
  <c r="AW34" i="1"/>
  <c r="L35" i="1"/>
  <c r="N35" i="1" s="1"/>
  <c r="AK35" i="1"/>
  <c r="E35" i="1" s="1"/>
  <c r="AL35" i="1"/>
  <c r="AM35" i="1"/>
  <c r="AN35" i="1"/>
  <c r="AO35" i="1"/>
  <c r="AP35" i="1"/>
  <c r="J35" i="1" s="1"/>
  <c r="AQ35" i="1" s="1"/>
  <c r="AT35" i="1"/>
  <c r="AU35" i="1" s="1"/>
  <c r="AX35" i="1" s="1"/>
  <c r="AW35" i="1"/>
  <c r="E36" i="1"/>
  <c r="L36" i="1"/>
  <c r="N36" i="1" s="1"/>
  <c r="AK36" i="1"/>
  <c r="AL36" i="1"/>
  <c r="H36" i="1" s="1"/>
  <c r="AM36" i="1"/>
  <c r="AN36" i="1"/>
  <c r="AO36" i="1"/>
  <c r="AT36" i="1"/>
  <c r="AU36" i="1" s="1"/>
  <c r="AX36" i="1" s="1"/>
  <c r="AW36" i="1"/>
  <c r="H37" i="1"/>
  <c r="L37" i="1"/>
  <c r="N37" i="1" s="1"/>
  <c r="AK37" i="1"/>
  <c r="E37" i="1" s="1"/>
  <c r="AL37" i="1"/>
  <c r="AM37" i="1"/>
  <c r="AN37" i="1"/>
  <c r="AO37" i="1"/>
  <c r="AP37" i="1"/>
  <c r="J37" i="1" s="1"/>
  <c r="AQ37" i="1"/>
  <c r="AT37" i="1"/>
  <c r="AU37" i="1"/>
  <c r="AX37" i="1" s="1"/>
  <c r="AW37" i="1"/>
  <c r="L38" i="1"/>
  <c r="N38" i="1"/>
  <c r="AK38" i="1"/>
  <c r="E38" i="1" s="1"/>
  <c r="AM38" i="1"/>
  <c r="AN38" i="1"/>
  <c r="AO38" i="1"/>
  <c r="AT38" i="1"/>
  <c r="AU38" i="1" s="1"/>
  <c r="AX38" i="1" s="1"/>
  <c r="AW38" i="1"/>
  <c r="BC38" i="1"/>
  <c r="E39" i="1"/>
  <c r="L39" i="1"/>
  <c r="N39" i="1" s="1"/>
  <c r="AK39" i="1"/>
  <c r="AL39" i="1" s="1"/>
  <c r="AM39" i="1"/>
  <c r="AN39" i="1"/>
  <c r="AO39" i="1"/>
  <c r="AT39" i="1"/>
  <c r="AU39" i="1"/>
  <c r="AW39" i="1"/>
  <c r="AX39" i="1"/>
  <c r="BC39" i="1"/>
  <c r="L40" i="1"/>
  <c r="N40" i="1" s="1"/>
  <c r="AK40" i="1"/>
  <c r="E40" i="1" s="1"/>
  <c r="AL40" i="1"/>
  <c r="AM40" i="1"/>
  <c r="AN40" i="1"/>
  <c r="AO40" i="1"/>
  <c r="AP40" i="1"/>
  <c r="J40" i="1" s="1"/>
  <c r="AQ40" i="1"/>
  <c r="I40" i="1" s="1"/>
  <c r="AT40" i="1"/>
  <c r="AU40" i="1" s="1"/>
  <c r="AX40" i="1" s="1"/>
  <c r="AW40" i="1"/>
  <c r="E41" i="1"/>
  <c r="BC41" i="1" s="1"/>
  <c r="H41" i="1"/>
  <c r="L41" i="1"/>
  <c r="N41" i="1" s="1"/>
  <c r="AK41" i="1"/>
  <c r="AL41" i="1"/>
  <c r="AM41" i="1"/>
  <c r="AN41" i="1"/>
  <c r="AO41" i="1"/>
  <c r="AT41" i="1"/>
  <c r="AU41" i="1" s="1"/>
  <c r="AW41" i="1"/>
  <c r="AX41" i="1"/>
  <c r="H42" i="1"/>
  <c r="L42" i="1"/>
  <c r="N42" i="1" s="1"/>
  <c r="AK42" i="1"/>
  <c r="E42" i="1" s="1"/>
  <c r="AL42" i="1"/>
  <c r="AM42" i="1"/>
  <c r="AN42" i="1"/>
  <c r="AO42" i="1"/>
  <c r="AP42" i="1" s="1"/>
  <c r="J42" i="1" s="1"/>
  <c r="AQ42" i="1" s="1"/>
  <c r="AT42" i="1"/>
  <c r="AU42" i="1"/>
  <c r="AX42" i="1" s="1"/>
  <c r="AW42" i="1"/>
  <c r="L43" i="1"/>
  <c r="N43" i="1"/>
  <c r="AK43" i="1"/>
  <c r="E43" i="1" s="1"/>
  <c r="AM43" i="1"/>
  <c r="AN43" i="1"/>
  <c r="AO43" i="1"/>
  <c r="AT43" i="1"/>
  <c r="AU43" i="1" s="1"/>
  <c r="AX43" i="1" s="1"/>
  <c r="AW43" i="1"/>
  <c r="BC43" i="1"/>
  <c r="E44" i="1"/>
  <c r="BC44" i="1" s="1"/>
  <c r="H44" i="1"/>
  <c r="L44" i="1"/>
  <c r="N44" i="1" s="1"/>
  <c r="AK44" i="1"/>
  <c r="AL44" i="1" s="1"/>
  <c r="AM44" i="1"/>
  <c r="AN44" i="1"/>
  <c r="AO44" i="1"/>
  <c r="AT44" i="1"/>
  <c r="AU44" i="1"/>
  <c r="AW44" i="1"/>
  <c r="AX44" i="1"/>
  <c r="L45" i="1"/>
  <c r="N45" i="1" s="1"/>
  <c r="AK45" i="1"/>
  <c r="E45" i="1" s="1"/>
  <c r="AL45" i="1"/>
  <c r="AM45" i="1"/>
  <c r="AN45" i="1"/>
  <c r="AO45" i="1"/>
  <c r="AT45" i="1"/>
  <c r="AU45" i="1" s="1"/>
  <c r="AX45" i="1" s="1"/>
  <c r="AW45" i="1"/>
  <c r="E46" i="1"/>
  <c r="L46" i="1"/>
  <c r="N46" i="1" s="1"/>
  <c r="AK46" i="1"/>
  <c r="AL46" i="1"/>
  <c r="AM46" i="1"/>
  <c r="AN46" i="1"/>
  <c r="AO46" i="1"/>
  <c r="AT46" i="1"/>
  <c r="AU46" i="1" s="1"/>
  <c r="AW46" i="1"/>
  <c r="AX46" i="1"/>
  <c r="H47" i="1"/>
  <c r="L47" i="1"/>
  <c r="N47" i="1" s="1"/>
  <c r="AK47" i="1"/>
  <c r="E47" i="1" s="1"/>
  <c r="AL47" i="1"/>
  <c r="AM47" i="1"/>
  <c r="AN47" i="1"/>
  <c r="AO47" i="1"/>
  <c r="AP47" i="1" s="1"/>
  <c r="J47" i="1" s="1"/>
  <c r="AQ47" i="1" s="1"/>
  <c r="AT47" i="1"/>
  <c r="AU47" i="1" s="1"/>
  <c r="AX47" i="1" s="1"/>
  <c r="AW47" i="1"/>
  <c r="L48" i="1"/>
  <c r="N48" i="1" s="1"/>
  <c r="AK48" i="1"/>
  <c r="AM48" i="1"/>
  <c r="AN48" i="1"/>
  <c r="AO48" i="1"/>
  <c r="AT48" i="1"/>
  <c r="AU48" i="1" s="1"/>
  <c r="AX48" i="1" s="1"/>
  <c r="AW48" i="1"/>
  <c r="E49" i="1"/>
  <c r="BC49" i="1" s="1"/>
  <c r="H49" i="1"/>
  <c r="L49" i="1"/>
  <c r="N49" i="1" s="1"/>
  <c r="AK49" i="1"/>
  <c r="AL49" i="1" s="1"/>
  <c r="AM49" i="1"/>
  <c r="AN49" i="1"/>
  <c r="AO49" i="1"/>
  <c r="AP49" i="1" s="1"/>
  <c r="J49" i="1" s="1"/>
  <c r="AQ49" i="1" s="1"/>
  <c r="AT49" i="1"/>
  <c r="AU49" i="1" s="1"/>
  <c r="AX49" i="1" s="1"/>
  <c r="AW49" i="1"/>
  <c r="L50" i="1"/>
  <c r="N50" i="1" s="1"/>
  <c r="AK50" i="1"/>
  <c r="E50" i="1" s="1"/>
  <c r="AM50" i="1"/>
  <c r="AN50" i="1"/>
  <c r="AO50" i="1"/>
  <c r="AT50" i="1"/>
  <c r="AU50" i="1" s="1"/>
  <c r="AX50" i="1" s="1"/>
  <c r="AW50" i="1"/>
  <c r="E51" i="1"/>
  <c r="L51" i="1"/>
  <c r="N51" i="1" s="1"/>
  <c r="BC51" i="1" s="1"/>
  <c r="AK51" i="1"/>
  <c r="AL51" i="1"/>
  <c r="AM51" i="1"/>
  <c r="AN51" i="1"/>
  <c r="AO51" i="1"/>
  <c r="AT51" i="1"/>
  <c r="AU51" i="1" s="1"/>
  <c r="AX51" i="1" s="1"/>
  <c r="AW51" i="1"/>
  <c r="L52" i="1"/>
  <c r="N52" i="1" s="1"/>
  <c r="AK52" i="1"/>
  <c r="AL52" i="1" s="1"/>
  <c r="AM52" i="1"/>
  <c r="AN52" i="1"/>
  <c r="AO52" i="1"/>
  <c r="AP52" i="1" s="1"/>
  <c r="J52" i="1" s="1"/>
  <c r="AQ52" i="1" s="1"/>
  <c r="AT52" i="1"/>
  <c r="AU52" i="1"/>
  <c r="AX52" i="1" s="1"/>
  <c r="AW52" i="1"/>
  <c r="L53" i="1"/>
  <c r="N53" i="1"/>
  <c r="AK53" i="1"/>
  <c r="E53" i="1" s="1"/>
  <c r="AL53" i="1"/>
  <c r="AM53" i="1"/>
  <c r="AN53" i="1"/>
  <c r="AP53" i="1" s="1"/>
  <c r="J53" i="1" s="1"/>
  <c r="AQ53" i="1" s="1"/>
  <c r="AO53" i="1"/>
  <c r="AT53" i="1"/>
  <c r="AU53" i="1" s="1"/>
  <c r="AX53" i="1" s="1"/>
  <c r="AW53" i="1"/>
  <c r="E54" i="1"/>
  <c r="L54" i="1"/>
  <c r="N54" i="1" s="1"/>
  <c r="BC54" i="1" s="1"/>
  <c r="AK54" i="1"/>
  <c r="AL54" i="1" s="1"/>
  <c r="AM54" i="1"/>
  <c r="AN54" i="1"/>
  <c r="AO54" i="1"/>
  <c r="AT54" i="1"/>
  <c r="AU54" i="1" s="1"/>
  <c r="AW54" i="1"/>
  <c r="AX54" i="1"/>
  <c r="L55" i="1"/>
  <c r="N55" i="1" s="1"/>
  <c r="AK55" i="1"/>
  <c r="E55" i="1" s="1"/>
  <c r="AL55" i="1"/>
  <c r="AM55" i="1"/>
  <c r="AN55" i="1"/>
  <c r="AO55" i="1"/>
  <c r="AP55" i="1"/>
  <c r="J55" i="1" s="1"/>
  <c r="AQ55" i="1"/>
  <c r="I55" i="1" s="1"/>
  <c r="AR55" i="1"/>
  <c r="AS55" i="1" s="1"/>
  <c r="AV55" i="1" s="1"/>
  <c r="F55" i="1" s="1"/>
  <c r="AY55" i="1" s="1"/>
  <c r="G55" i="1" s="1"/>
  <c r="AT55" i="1"/>
  <c r="AU55" i="1" s="1"/>
  <c r="AX55" i="1" s="1"/>
  <c r="AW55" i="1"/>
  <c r="E56" i="1"/>
  <c r="L56" i="1"/>
  <c r="N56" i="1" s="1"/>
  <c r="AK56" i="1"/>
  <c r="AL56" i="1"/>
  <c r="H56" i="1" s="1"/>
  <c r="AM56" i="1"/>
  <c r="AN56" i="1"/>
  <c r="AO56" i="1"/>
  <c r="AP56" i="1" s="1"/>
  <c r="J56" i="1" s="1"/>
  <c r="AQ56" i="1" s="1"/>
  <c r="AT56" i="1"/>
  <c r="AU56" i="1" s="1"/>
  <c r="AX56" i="1" s="1"/>
  <c r="AW56" i="1"/>
  <c r="L57" i="1"/>
  <c r="N57" i="1" s="1"/>
  <c r="AK57" i="1"/>
  <c r="AM57" i="1"/>
  <c r="AN57" i="1"/>
  <c r="AO57" i="1"/>
  <c r="AT57" i="1"/>
  <c r="AU57" i="1"/>
  <c r="AX57" i="1" s="1"/>
  <c r="AW57" i="1"/>
  <c r="E58" i="1"/>
  <c r="BC58" i="1" s="1"/>
  <c r="L58" i="1"/>
  <c r="N58" i="1"/>
  <c r="AK58" i="1"/>
  <c r="AL58" i="1" s="1"/>
  <c r="H58" i="1" s="1"/>
  <c r="AM58" i="1"/>
  <c r="AN58" i="1"/>
  <c r="AO58" i="1"/>
  <c r="AT58" i="1"/>
  <c r="AU58" i="1" s="1"/>
  <c r="AX58" i="1" s="1"/>
  <c r="AW58" i="1"/>
  <c r="E59" i="1"/>
  <c r="L59" i="1"/>
  <c r="N59" i="1"/>
  <c r="AK59" i="1"/>
  <c r="AL59" i="1" s="1"/>
  <c r="H59" i="1" s="1"/>
  <c r="AM59" i="1"/>
  <c r="AN59" i="1"/>
  <c r="AO59" i="1"/>
  <c r="AP59" i="1"/>
  <c r="J59" i="1" s="1"/>
  <c r="AQ59" i="1" s="1"/>
  <c r="AT59" i="1"/>
  <c r="AU59" i="1" s="1"/>
  <c r="AX59" i="1" s="1"/>
  <c r="AW59" i="1"/>
  <c r="BC59" i="1"/>
  <c r="L60" i="1"/>
  <c r="N60" i="1" s="1"/>
  <c r="AK60" i="1"/>
  <c r="E60" i="1" s="1"/>
  <c r="AM60" i="1"/>
  <c r="AN60" i="1"/>
  <c r="AO60" i="1"/>
  <c r="AT60" i="1"/>
  <c r="AU60" i="1"/>
  <c r="AX60" i="1" s="1"/>
  <c r="AW60" i="1"/>
  <c r="E61" i="1"/>
  <c r="L61" i="1"/>
  <c r="N61" i="1" s="1"/>
  <c r="AK61" i="1"/>
  <c r="AL61" i="1"/>
  <c r="H61" i="1" s="1"/>
  <c r="AM61" i="1"/>
  <c r="AN61" i="1"/>
  <c r="AO61" i="1"/>
  <c r="AT61" i="1"/>
  <c r="AU61" i="1" s="1"/>
  <c r="AX61" i="1" s="1"/>
  <c r="AW61" i="1"/>
  <c r="L62" i="1"/>
  <c r="N62" i="1" s="1"/>
  <c r="AK62" i="1"/>
  <c r="E62" i="1" s="1"/>
  <c r="AM62" i="1"/>
  <c r="AN62" i="1"/>
  <c r="AO62" i="1"/>
  <c r="AT62" i="1"/>
  <c r="AU62" i="1" s="1"/>
  <c r="AX62" i="1" s="1"/>
  <c r="AW62" i="1"/>
  <c r="L63" i="1"/>
  <c r="N63" i="1" s="1"/>
  <c r="AK63" i="1"/>
  <c r="E63" i="1" s="1"/>
  <c r="AL63" i="1"/>
  <c r="H63" i="1" s="1"/>
  <c r="AM63" i="1"/>
  <c r="AN63" i="1"/>
  <c r="AO63" i="1"/>
  <c r="AP63" i="1"/>
  <c r="J63" i="1" s="1"/>
  <c r="AQ63" i="1"/>
  <c r="I63" i="1" s="1"/>
  <c r="AR63" i="1"/>
  <c r="AS63" i="1" s="1"/>
  <c r="AV63" i="1" s="1"/>
  <c r="F63" i="1" s="1"/>
  <c r="AY63" i="1" s="1"/>
  <c r="G63" i="1" s="1"/>
  <c r="AT63" i="1"/>
  <c r="AU63" i="1" s="1"/>
  <c r="AX63" i="1" s="1"/>
  <c r="AW63" i="1"/>
  <c r="BB63" i="1"/>
  <c r="L64" i="1"/>
  <c r="N64" i="1"/>
  <c r="AK64" i="1"/>
  <c r="AM64" i="1"/>
  <c r="AN64" i="1"/>
  <c r="AO64" i="1"/>
  <c r="AT64" i="1"/>
  <c r="AU64" i="1" s="1"/>
  <c r="AX64" i="1" s="1"/>
  <c r="AW64" i="1"/>
  <c r="L65" i="1"/>
  <c r="N65" i="1" s="1"/>
  <c r="AK65" i="1"/>
  <c r="E65" i="1" s="1"/>
  <c r="AL65" i="1"/>
  <c r="AM65" i="1"/>
  <c r="AN65" i="1"/>
  <c r="AP65" i="1" s="1"/>
  <c r="J65" i="1" s="1"/>
  <c r="AQ65" i="1" s="1"/>
  <c r="AO65" i="1"/>
  <c r="AT65" i="1"/>
  <c r="AU65" i="1"/>
  <c r="AX65" i="1" s="1"/>
  <c r="AW65" i="1"/>
  <c r="E66" i="1"/>
  <c r="L66" i="1"/>
  <c r="N66" i="1"/>
  <c r="AK66" i="1"/>
  <c r="AL66" i="1"/>
  <c r="AM66" i="1"/>
  <c r="AN66" i="1"/>
  <c r="AO66" i="1"/>
  <c r="AT66" i="1"/>
  <c r="AU66" i="1"/>
  <c r="AX66" i="1" s="1"/>
  <c r="AW66" i="1"/>
  <c r="H67" i="1"/>
  <c r="I67" i="1"/>
  <c r="L67" i="1"/>
  <c r="N67" i="1" s="1"/>
  <c r="AK67" i="1"/>
  <c r="E67" i="1" s="1"/>
  <c r="AL67" i="1"/>
  <c r="AM67" i="1"/>
  <c r="AN67" i="1"/>
  <c r="AO67" i="1"/>
  <c r="AP67" i="1"/>
  <c r="J67" i="1" s="1"/>
  <c r="AQ67" i="1" s="1"/>
  <c r="AR67" i="1" s="1"/>
  <c r="AS67" i="1" s="1"/>
  <c r="AV67" i="1" s="1"/>
  <c r="AT67" i="1"/>
  <c r="AU67" i="1"/>
  <c r="AX67" i="1" s="1"/>
  <c r="AW67" i="1"/>
  <c r="L68" i="1"/>
  <c r="N68" i="1" s="1"/>
  <c r="AK68" i="1"/>
  <c r="E68" i="1" s="1"/>
  <c r="AL68" i="1"/>
  <c r="AM68" i="1"/>
  <c r="AN68" i="1"/>
  <c r="AO68" i="1"/>
  <c r="AT68" i="1"/>
  <c r="AU68" i="1" s="1"/>
  <c r="AW68" i="1"/>
  <c r="AX68" i="1"/>
  <c r="E69" i="1"/>
  <c r="H69" i="1"/>
  <c r="L69" i="1"/>
  <c r="N69" i="1" s="1"/>
  <c r="AK69" i="1"/>
  <c r="AL69" i="1" s="1"/>
  <c r="AM69" i="1"/>
  <c r="AN69" i="1"/>
  <c r="AO69" i="1"/>
  <c r="AT69" i="1"/>
  <c r="AU69" i="1"/>
  <c r="AW69" i="1"/>
  <c r="AX69" i="1"/>
  <c r="E70" i="1"/>
  <c r="L70" i="1"/>
  <c r="N70" i="1" s="1"/>
  <c r="AK70" i="1"/>
  <c r="AL70" i="1" s="1"/>
  <c r="AP70" i="1" s="1"/>
  <c r="J70" i="1" s="1"/>
  <c r="AQ70" i="1" s="1"/>
  <c r="AM70" i="1"/>
  <c r="AN70" i="1"/>
  <c r="AO70" i="1"/>
  <c r="AT70" i="1"/>
  <c r="AU70" i="1" s="1"/>
  <c r="AX70" i="1" s="1"/>
  <c r="AW70" i="1"/>
  <c r="E71" i="1"/>
  <c r="L71" i="1"/>
  <c r="N71" i="1" s="1"/>
  <c r="BC71" i="1" s="1"/>
  <c r="AK71" i="1"/>
  <c r="AL71" i="1"/>
  <c r="AM71" i="1"/>
  <c r="AN71" i="1"/>
  <c r="AO71" i="1"/>
  <c r="AT71" i="1"/>
  <c r="AU71" i="1"/>
  <c r="AX71" i="1" s="1"/>
  <c r="AW71" i="1"/>
  <c r="L72" i="1"/>
  <c r="N72" i="1" s="1"/>
  <c r="AK72" i="1"/>
  <c r="E72" i="1" s="1"/>
  <c r="AM72" i="1"/>
  <c r="AN72" i="1"/>
  <c r="AO72" i="1"/>
  <c r="AT72" i="1"/>
  <c r="AU72" i="1"/>
  <c r="AX72" i="1" s="1"/>
  <c r="AW72" i="1"/>
  <c r="BC72" i="1"/>
  <c r="E73" i="1"/>
  <c r="BC73" i="1" s="1"/>
  <c r="L73" i="1"/>
  <c r="N73" i="1" s="1"/>
  <c r="AK73" i="1"/>
  <c r="AL73" i="1" s="1"/>
  <c r="AM73" i="1"/>
  <c r="AN73" i="1"/>
  <c r="AO73" i="1"/>
  <c r="AT73" i="1"/>
  <c r="AU73" i="1"/>
  <c r="AW73" i="1"/>
  <c r="AX73" i="1"/>
  <c r="E74" i="1"/>
  <c r="L74" i="1"/>
  <c r="N74" i="1"/>
  <c r="AK74" i="1"/>
  <c r="AL74" i="1" s="1"/>
  <c r="AM74" i="1"/>
  <c r="AN74" i="1"/>
  <c r="AO74" i="1"/>
  <c r="AP74" i="1" s="1"/>
  <c r="J74" i="1" s="1"/>
  <c r="AQ74" i="1" s="1"/>
  <c r="AT74" i="1"/>
  <c r="AU74" i="1"/>
  <c r="AW74" i="1"/>
  <c r="AX74" i="1"/>
  <c r="L75" i="1"/>
  <c r="N75" i="1" s="1"/>
  <c r="AK75" i="1"/>
  <c r="E75" i="1" s="1"/>
  <c r="AL75" i="1"/>
  <c r="AM75" i="1"/>
  <c r="AP75" i="1" s="1"/>
  <c r="J75" i="1" s="1"/>
  <c r="AQ75" i="1" s="1"/>
  <c r="AN75" i="1"/>
  <c r="AO75" i="1"/>
  <c r="AT75" i="1"/>
  <c r="AU75" i="1"/>
  <c r="AX75" i="1" s="1"/>
  <c r="AW75" i="1"/>
  <c r="E76" i="1"/>
  <c r="L76" i="1"/>
  <c r="N76" i="1" s="1"/>
  <c r="BC76" i="1" s="1"/>
  <c r="AK76" i="1"/>
  <c r="AL76" i="1"/>
  <c r="AM76" i="1"/>
  <c r="AN76" i="1"/>
  <c r="AO76" i="1"/>
  <c r="AT76" i="1"/>
  <c r="AU76" i="1"/>
  <c r="AW76" i="1"/>
  <c r="AX76" i="1" s="1"/>
  <c r="L77" i="1"/>
  <c r="N77" i="1" s="1"/>
  <c r="AK77" i="1"/>
  <c r="AM77" i="1"/>
  <c r="AN77" i="1"/>
  <c r="AO77" i="1"/>
  <c r="AT77" i="1"/>
  <c r="AU77" i="1"/>
  <c r="AX77" i="1" s="1"/>
  <c r="AW77" i="1"/>
  <c r="E78" i="1"/>
  <c r="L78" i="1"/>
  <c r="N78" i="1"/>
  <c r="AK78" i="1"/>
  <c r="AL78" i="1" s="1"/>
  <c r="AM78" i="1"/>
  <c r="AN78" i="1"/>
  <c r="AO78" i="1"/>
  <c r="AP78" i="1"/>
  <c r="J78" i="1" s="1"/>
  <c r="AQ78" i="1" s="1"/>
  <c r="AT78" i="1"/>
  <c r="AU78" i="1"/>
  <c r="AW78" i="1"/>
  <c r="L79" i="1"/>
  <c r="N79" i="1"/>
  <c r="AK79" i="1"/>
  <c r="E79" i="1" s="1"/>
  <c r="AL79" i="1"/>
  <c r="AM79" i="1"/>
  <c r="AN79" i="1"/>
  <c r="AO79" i="1"/>
  <c r="AP79" i="1"/>
  <c r="J79" i="1" s="1"/>
  <c r="AQ79" i="1" s="1"/>
  <c r="AT79" i="1"/>
  <c r="AU79" i="1"/>
  <c r="AX79" i="1" s="1"/>
  <c r="AW79" i="1"/>
  <c r="L80" i="1"/>
  <c r="N80" i="1" s="1"/>
  <c r="AK80" i="1"/>
  <c r="E80" i="1" s="1"/>
  <c r="AM80" i="1"/>
  <c r="AN80" i="1"/>
  <c r="AO80" i="1"/>
  <c r="AT80" i="1"/>
  <c r="AU80" i="1"/>
  <c r="AX80" i="1" s="1"/>
  <c r="AW80" i="1"/>
  <c r="BC80" i="1"/>
  <c r="E81" i="1"/>
  <c r="L81" i="1"/>
  <c r="N81" i="1" s="1"/>
  <c r="AK81" i="1"/>
  <c r="AL81" i="1"/>
  <c r="H81" i="1" s="1"/>
  <c r="AM81" i="1"/>
  <c r="AN81" i="1"/>
  <c r="AO81" i="1"/>
  <c r="AP81" i="1" s="1"/>
  <c r="J81" i="1" s="1"/>
  <c r="AQ81" i="1" s="1"/>
  <c r="AT81" i="1"/>
  <c r="AU81" i="1"/>
  <c r="AX81" i="1" s="1"/>
  <c r="AW81" i="1"/>
  <c r="L82" i="1"/>
  <c r="N82" i="1"/>
  <c r="AK82" i="1"/>
  <c r="E82" i="1" s="1"/>
  <c r="AM82" i="1"/>
  <c r="AN82" i="1"/>
  <c r="AO82" i="1"/>
  <c r="AT82" i="1"/>
  <c r="AU82" i="1"/>
  <c r="AX82" i="1" s="1"/>
  <c r="AW82" i="1"/>
  <c r="E83" i="1"/>
  <c r="H83" i="1"/>
  <c r="L83" i="1"/>
  <c r="N83" i="1"/>
  <c r="AK83" i="1"/>
  <c r="AL83" i="1"/>
  <c r="AM83" i="1"/>
  <c r="AN83" i="1"/>
  <c r="AO83" i="1"/>
  <c r="AT83" i="1"/>
  <c r="AU83" i="1" s="1"/>
  <c r="AW83" i="1"/>
  <c r="AX83" i="1"/>
  <c r="BC83" i="1"/>
  <c r="H84" i="1"/>
  <c r="L84" i="1"/>
  <c r="N84" i="1"/>
  <c r="AK84" i="1"/>
  <c r="E84" i="1" s="1"/>
  <c r="AL84" i="1"/>
  <c r="AM84" i="1"/>
  <c r="AN84" i="1"/>
  <c r="AO84" i="1"/>
  <c r="AP84" i="1"/>
  <c r="J84" i="1" s="1"/>
  <c r="AQ84" i="1" s="1"/>
  <c r="AT84" i="1"/>
  <c r="AU84" i="1"/>
  <c r="AX84" i="1" s="1"/>
  <c r="AW84" i="1"/>
  <c r="L85" i="1"/>
  <c r="AP85" i="1" s="1"/>
  <c r="J85" i="1" s="1"/>
  <c r="AQ85" i="1" s="1"/>
  <c r="N85" i="1"/>
  <c r="AK85" i="1"/>
  <c r="E85" i="1" s="1"/>
  <c r="AL85" i="1"/>
  <c r="AM85" i="1"/>
  <c r="AN85" i="1"/>
  <c r="AO85" i="1"/>
  <c r="AT85" i="1"/>
  <c r="AU85" i="1" s="1"/>
  <c r="AX85" i="1" s="1"/>
  <c r="AW85" i="1"/>
  <c r="E86" i="1"/>
  <c r="L86" i="1"/>
  <c r="N86" i="1" s="1"/>
  <c r="BC86" i="1" s="1"/>
  <c r="AK86" i="1"/>
  <c r="AL86" i="1"/>
  <c r="H86" i="1" s="1"/>
  <c r="AM86" i="1"/>
  <c r="AN86" i="1"/>
  <c r="AO86" i="1"/>
  <c r="AT86" i="1"/>
  <c r="AU86" i="1"/>
  <c r="AW86" i="1"/>
  <c r="AX86" i="1"/>
  <c r="L87" i="1"/>
  <c r="N87" i="1"/>
  <c r="AK87" i="1"/>
  <c r="E87" i="1" s="1"/>
  <c r="BC87" i="1" s="1"/>
  <c r="AM87" i="1"/>
  <c r="AN87" i="1"/>
  <c r="AO87" i="1"/>
  <c r="AT87" i="1"/>
  <c r="AU87" i="1"/>
  <c r="AW87" i="1"/>
  <c r="AX87" i="1"/>
  <c r="L88" i="1"/>
  <c r="N88" i="1"/>
  <c r="AK88" i="1"/>
  <c r="E88" i="1" s="1"/>
  <c r="BC88" i="1" s="1"/>
  <c r="AL88" i="1"/>
  <c r="AM88" i="1"/>
  <c r="AN88" i="1"/>
  <c r="AO88" i="1"/>
  <c r="AT88" i="1"/>
  <c r="AU88" i="1"/>
  <c r="AW88" i="1"/>
  <c r="AX88" i="1" s="1"/>
  <c r="L89" i="1"/>
  <c r="N89" i="1"/>
  <c r="AK89" i="1"/>
  <c r="AL89" i="1" s="1"/>
  <c r="AM89" i="1"/>
  <c r="AN89" i="1"/>
  <c r="AO89" i="1"/>
  <c r="AT89" i="1"/>
  <c r="AU89" i="1"/>
  <c r="AX89" i="1" s="1"/>
  <c r="AW89" i="1"/>
  <c r="E90" i="1"/>
  <c r="L90" i="1"/>
  <c r="N90" i="1" s="1"/>
  <c r="AK90" i="1"/>
  <c r="AL90" i="1"/>
  <c r="H90" i="1" s="1"/>
  <c r="AM90" i="1"/>
  <c r="AN90" i="1"/>
  <c r="AO90" i="1"/>
  <c r="AP90" i="1" s="1"/>
  <c r="J90" i="1" s="1"/>
  <c r="AQ90" i="1" s="1"/>
  <c r="AT90" i="1"/>
  <c r="AU90" i="1"/>
  <c r="AW90" i="1"/>
  <c r="AX90" i="1"/>
  <c r="E91" i="1"/>
  <c r="L91" i="1"/>
  <c r="N91" i="1" s="1"/>
  <c r="BC91" i="1" s="1"/>
  <c r="AK91" i="1"/>
  <c r="AL91" i="1"/>
  <c r="AM91" i="1"/>
  <c r="AN91" i="1"/>
  <c r="AO91" i="1"/>
  <c r="AP91" i="1" s="1"/>
  <c r="J91" i="1" s="1"/>
  <c r="AQ91" i="1" s="1"/>
  <c r="AT91" i="1"/>
  <c r="AU91" i="1"/>
  <c r="AX91" i="1" s="1"/>
  <c r="AW91" i="1"/>
  <c r="L92" i="1"/>
  <c r="N92" i="1"/>
  <c r="BC92" i="1" s="1"/>
  <c r="AK92" i="1"/>
  <c r="E92" i="1" s="1"/>
  <c r="AM92" i="1"/>
  <c r="AN92" i="1"/>
  <c r="AO92" i="1"/>
  <c r="AT92" i="1"/>
  <c r="AU92" i="1" s="1"/>
  <c r="AX92" i="1" s="1"/>
  <c r="AW92" i="1"/>
  <c r="L93" i="1"/>
  <c r="N93" i="1"/>
  <c r="AK93" i="1"/>
  <c r="E93" i="1" s="1"/>
  <c r="AL93" i="1"/>
  <c r="AM93" i="1"/>
  <c r="AP93" i="1" s="1"/>
  <c r="J93" i="1" s="1"/>
  <c r="AQ93" i="1" s="1"/>
  <c r="AN93" i="1"/>
  <c r="AO93" i="1"/>
  <c r="AT93" i="1"/>
  <c r="AU93" i="1" s="1"/>
  <c r="AX93" i="1" s="1"/>
  <c r="AW93" i="1"/>
  <c r="L94" i="1"/>
  <c r="N94" i="1"/>
  <c r="AK94" i="1"/>
  <c r="AM94" i="1"/>
  <c r="AN94" i="1"/>
  <c r="AO94" i="1"/>
  <c r="AT94" i="1"/>
  <c r="AU94" i="1" s="1"/>
  <c r="AW94" i="1"/>
  <c r="AX94" i="1"/>
  <c r="E95" i="1"/>
  <c r="H95" i="1"/>
  <c r="L95" i="1"/>
  <c r="N95" i="1" s="1"/>
  <c r="AK95" i="1"/>
  <c r="AL95" i="1"/>
  <c r="AM95" i="1"/>
  <c r="AP95" i="1" s="1"/>
  <c r="J95" i="1" s="1"/>
  <c r="AN95" i="1"/>
  <c r="AO95" i="1"/>
  <c r="AQ95" i="1"/>
  <c r="AT95" i="1"/>
  <c r="AU95" i="1"/>
  <c r="AW95" i="1"/>
  <c r="AX95" i="1"/>
  <c r="BC95" i="1"/>
  <c r="L96" i="1"/>
  <c r="N96" i="1"/>
  <c r="AK96" i="1"/>
  <c r="E96" i="1" s="1"/>
  <c r="AL96" i="1"/>
  <c r="AM96" i="1"/>
  <c r="AN96" i="1"/>
  <c r="AO96" i="1"/>
  <c r="AP96" i="1" s="1"/>
  <c r="J96" i="1" s="1"/>
  <c r="AQ96" i="1" s="1"/>
  <c r="AT96" i="1"/>
  <c r="AU96" i="1"/>
  <c r="AX96" i="1" s="1"/>
  <c r="AW96" i="1"/>
  <c r="E97" i="1"/>
  <c r="L97" i="1"/>
  <c r="N97" i="1" s="1"/>
  <c r="AK97" i="1"/>
  <c r="AL97" i="1" s="1"/>
  <c r="H97" i="1" s="1"/>
  <c r="AM97" i="1"/>
  <c r="AN97" i="1"/>
  <c r="AO97" i="1"/>
  <c r="AT97" i="1"/>
  <c r="AU97" i="1"/>
  <c r="AW97" i="1"/>
  <c r="AX97" i="1" s="1"/>
  <c r="E98" i="1"/>
  <c r="L98" i="1"/>
  <c r="N98" i="1"/>
  <c r="AK98" i="1"/>
  <c r="AL98" i="1" s="1"/>
  <c r="AM98" i="1"/>
  <c r="AN98" i="1"/>
  <c r="AO98" i="1"/>
  <c r="AP98" i="1"/>
  <c r="J98" i="1" s="1"/>
  <c r="AQ98" i="1"/>
  <c r="I98" i="1" s="1"/>
  <c r="AR98" i="1"/>
  <c r="AS98" i="1" s="1"/>
  <c r="AV98" i="1" s="1"/>
  <c r="F98" i="1" s="1"/>
  <c r="AY98" i="1" s="1"/>
  <c r="G98" i="1" s="1"/>
  <c r="AT98" i="1"/>
  <c r="AU98" i="1" s="1"/>
  <c r="AW98" i="1"/>
  <c r="AX98" i="1"/>
  <c r="L99" i="1"/>
  <c r="N99" i="1"/>
  <c r="AK99" i="1"/>
  <c r="E99" i="1" s="1"/>
  <c r="AM99" i="1"/>
  <c r="AN99" i="1"/>
  <c r="AO99" i="1"/>
  <c r="AT99" i="1"/>
  <c r="AU99" i="1"/>
  <c r="AX99" i="1" s="1"/>
  <c r="AW99" i="1"/>
  <c r="BC99" i="1"/>
  <c r="I93" i="1" l="1"/>
  <c r="AR93" i="1"/>
  <c r="AS93" i="1" s="1"/>
  <c r="AV93" i="1" s="1"/>
  <c r="F93" i="1" s="1"/>
  <c r="AY93" i="1" s="1"/>
  <c r="G93" i="1" s="1"/>
  <c r="I65" i="1"/>
  <c r="AR65" i="1"/>
  <c r="AS65" i="1" s="1"/>
  <c r="AV65" i="1" s="1"/>
  <c r="F65" i="1" s="1"/>
  <c r="AY65" i="1" s="1"/>
  <c r="G65" i="1" s="1"/>
  <c r="AR49" i="1"/>
  <c r="AS49" i="1" s="1"/>
  <c r="AV49" i="1" s="1"/>
  <c r="F49" i="1" s="1"/>
  <c r="AY49" i="1" s="1"/>
  <c r="G49" i="1" s="1"/>
  <c r="I49" i="1"/>
  <c r="AR91" i="1"/>
  <c r="AS91" i="1" s="1"/>
  <c r="AV91" i="1" s="1"/>
  <c r="F91" i="1" s="1"/>
  <c r="AY91" i="1" s="1"/>
  <c r="G91" i="1" s="1"/>
  <c r="I91" i="1"/>
  <c r="AZ98" i="1"/>
  <c r="BA98" i="1"/>
  <c r="I96" i="1"/>
  <c r="AR96" i="1"/>
  <c r="AS96" i="1" s="1"/>
  <c r="AV96" i="1" s="1"/>
  <c r="F96" i="1" s="1"/>
  <c r="AY96" i="1" s="1"/>
  <c r="G96" i="1" s="1"/>
  <c r="I90" i="1"/>
  <c r="AR90" i="1"/>
  <c r="AS90" i="1" s="1"/>
  <c r="AV90" i="1" s="1"/>
  <c r="F90" i="1" s="1"/>
  <c r="AY90" i="1" s="1"/>
  <c r="G90" i="1" s="1"/>
  <c r="I78" i="1"/>
  <c r="AR78" i="1"/>
  <c r="AS78" i="1" s="1"/>
  <c r="AV78" i="1" s="1"/>
  <c r="F78" i="1" s="1"/>
  <c r="AY78" i="1" s="1"/>
  <c r="G78" i="1" s="1"/>
  <c r="I70" i="1"/>
  <c r="AR70" i="1"/>
  <c r="AS70" i="1" s="1"/>
  <c r="AV70" i="1" s="1"/>
  <c r="F70" i="1" s="1"/>
  <c r="AY70" i="1" s="1"/>
  <c r="G70" i="1" s="1"/>
  <c r="BC68" i="1"/>
  <c r="BC90" i="1"/>
  <c r="I85" i="1"/>
  <c r="AR85" i="1"/>
  <c r="AS85" i="1" s="1"/>
  <c r="AV85" i="1" s="1"/>
  <c r="F85" i="1" s="1"/>
  <c r="AY85" i="1" s="1"/>
  <c r="G85" i="1" s="1"/>
  <c r="BC69" i="1"/>
  <c r="I37" i="1"/>
  <c r="AR37" i="1"/>
  <c r="AS37" i="1" s="1"/>
  <c r="AV37" i="1" s="1"/>
  <c r="F37" i="1" s="1"/>
  <c r="AY37" i="1" s="1"/>
  <c r="G37" i="1" s="1"/>
  <c r="I35" i="1"/>
  <c r="AR35" i="1"/>
  <c r="AS35" i="1" s="1"/>
  <c r="AV35" i="1" s="1"/>
  <c r="F35" i="1" s="1"/>
  <c r="AY35" i="1" s="1"/>
  <c r="G35" i="1" s="1"/>
  <c r="BB91" i="1"/>
  <c r="BD91" i="1" s="1"/>
  <c r="AZ63" i="1"/>
  <c r="BA63" i="1"/>
  <c r="BC81" i="1"/>
  <c r="AP54" i="1"/>
  <c r="J54" i="1" s="1"/>
  <c r="AQ54" i="1" s="1"/>
  <c r="I52" i="1"/>
  <c r="AR52" i="1"/>
  <c r="AS52" i="1" s="1"/>
  <c r="AV52" i="1" s="1"/>
  <c r="F52" i="1" s="1"/>
  <c r="AY52" i="1" s="1"/>
  <c r="BC74" i="1"/>
  <c r="H46" i="1"/>
  <c r="I22" i="1"/>
  <c r="AR22" i="1"/>
  <c r="AS22" i="1" s="1"/>
  <c r="AV22" i="1" s="1"/>
  <c r="F22" i="1" s="1"/>
  <c r="AY22" i="1" s="1"/>
  <c r="G22" i="1" s="1"/>
  <c r="I12" i="1"/>
  <c r="AR12" i="1"/>
  <c r="AS12" i="1" s="1"/>
  <c r="AV12" i="1" s="1"/>
  <c r="F12" i="1" s="1"/>
  <c r="AY12" i="1" s="1"/>
  <c r="G12" i="1" s="1"/>
  <c r="I95" i="1"/>
  <c r="AR95" i="1"/>
  <c r="AS95" i="1" s="1"/>
  <c r="AV95" i="1" s="1"/>
  <c r="F95" i="1" s="1"/>
  <c r="AY95" i="1" s="1"/>
  <c r="G95" i="1" s="1"/>
  <c r="BC75" i="1"/>
  <c r="AZ55" i="1"/>
  <c r="BA55" i="1"/>
  <c r="I32" i="1"/>
  <c r="AR32" i="1"/>
  <c r="AS32" i="1" s="1"/>
  <c r="AV32" i="1" s="1"/>
  <c r="F32" i="1" s="1"/>
  <c r="AY32" i="1" s="1"/>
  <c r="G32" i="1" s="1"/>
  <c r="E89" i="1"/>
  <c r="I47" i="1"/>
  <c r="AR47" i="1"/>
  <c r="AS47" i="1" s="1"/>
  <c r="AV47" i="1" s="1"/>
  <c r="F47" i="1" s="1"/>
  <c r="AY47" i="1" s="1"/>
  <c r="G47" i="1" s="1"/>
  <c r="H93" i="1"/>
  <c r="BB93" i="1"/>
  <c r="BD93" i="1" s="1"/>
  <c r="H88" i="1"/>
  <c r="BC93" i="1"/>
  <c r="AR79" i="1"/>
  <c r="AS79" i="1" s="1"/>
  <c r="AV79" i="1" s="1"/>
  <c r="F79" i="1" s="1"/>
  <c r="AY79" i="1" s="1"/>
  <c r="G79" i="1" s="1"/>
  <c r="I79" i="1"/>
  <c r="I33" i="1"/>
  <c r="AR33" i="1"/>
  <c r="AS33" i="1" s="1"/>
  <c r="AV33" i="1" s="1"/>
  <c r="F33" i="1" s="1"/>
  <c r="AY33" i="1" s="1"/>
  <c r="G33" i="1" s="1"/>
  <c r="I27" i="1"/>
  <c r="AR27" i="1"/>
  <c r="AS27" i="1" s="1"/>
  <c r="AV27" i="1" s="1"/>
  <c r="F27" i="1" s="1"/>
  <c r="AY27" i="1" s="1"/>
  <c r="G27" i="1" s="1"/>
  <c r="I42" i="1"/>
  <c r="AR42" i="1"/>
  <c r="AS42" i="1" s="1"/>
  <c r="AV42" i="1" s="1"/>
  <c r="F42" i="1" s="1"/>
  <c r="AY42" i="1" s="1"/>
  <c r="G42" i="1" s="1"/>
  <c r="I17" i="1"/>
  <c r="AR17" i="1"/>
  <c r="AS17" i="1" s="1"/>
  <c r="AV17" i="1" s="1"/>
  <c r="F17" i="1" s="1"/>
  <c r="AY17" i="1" s="1"/>
  <c r="G17" i="1" s="1"/>
  <c r="AP89" i="1"/>
  <c r="J89" i="1" s="1"/>
  <c r="AQ89" i="1" s="1"/>
  <c r="H89" i="1"/>
  <c r="H70" i="1"/>
  <c r="BB70" i="1"/>
  <c r="BC56" i="1"/>
  <c r="BC46" i="1"/>
  <c r="AL94" i="1"/>
  <c r="AP94" i="1" s="1"/>
  <c r="J94" i="1" s="1"/>
  <c r="AQ94" i="1" s="1"/>
  <c r="E94" i="1"/>
  <c r="I84" i="1"/>
  <c r="AR84" i="1"/>
  <c r="AS84" i="1" s="1"/>
  <c r="AV84" i="1" s="1"/>
  <c r="F84" i="1" s="1"/>
  <c r="E77" i="1"/>
  <c r="AL77" i="1"/>
  <c r="I75" i="1"/>
  <c r="AR75" i="1"/>
  <c r="AS75" i="1" s="1"/>
  <c r="AV75" i="1" s="1"/>
  <c r="F75" i="1" s="1"/>
  <c r="AY75" i="1" s="1"/>
  <c r="G75" i="1" s="1"/>
  <c r="H68" i="1"/>
  <c r="H75" i="1"/>
  <c r="BC61" i="1"/>
  <c r="AP71" i="1"/>
  <c r="J71" i="1" s="1"/>
  <c r="AQ71" i="1" s="1"/>
  <c r="I53" i="1"/>
  <c r="AR53" i="1"/>
  <c r="AS53" i="1" s="1"/>
  <c r="AV53" i="1" s="1"/>
  <c r="F53" i="1" s="1"/>
  <c r="AY53" i="1" s="1"/>
  <c r="G53" i="1" s="1"/>
  <c r="H45" i="1"/>
  <c r="BB32" i="1"/>
  <c r="AP76" i="1"/>
  <c r="J76" i="1" s="1"/>
  <c r="AQ76" i="1" s="1"/>
  <c r="AP69" i="1"/>
  <c r="J69" i="1" s="1"/>
  <c r="AQ69" i="1" s="1"/>
  <c r="BC45" i="1"/>
  <c r="AP34" i="1"/>
  <c r="J34" i="1" s="1"/>
  <c r="AQ34" i="1" s="1"/>
  <c r="H34" i="1"/>
  <c r="H30" i="1"/>
  <c r="BC97" i="1"/>
  <c r="BC30" i="1"/>
  <c r="AP23" i="1"/>
  <c r="J23" i="1" s="1"/>
  <c r="AQ23" i="1" s="1"/>
  <c r="AL64" i="1"/>
  <c r="E64" i="1"/>
  <c r="AP62" i="1"/>
  <c r="J62" i="1" s="1"/>
  <c r="AQ62" i="1" s="1"/>
  <c r="H65" i="1"/>
  <c r="BB65" i="1"/>
  <c r="BD65" i="1" s="1"/>
  <c r="I81" i="1"/>
  <c r="AR81" i="1"/>
  <c r="AS81" i="1" s="1"/>
  <c r="AV81" i="1" s="1"/>
  <c r="F81" i="1" s="1"/>
  <c r="H76" i="1"/>
  <c r="AR74" i="1"/>
  <c r="AS74" i="1" s="1"/>
  <c r="AV74" i="1" s="1"/>
  <c r="F74" i="1" s="1"/>
  <c r="AY74" i="1" s="1"/>
  <c r="G74" i="1" s="1"/>
  <c r="I74" i="1"/>
  <c r="AP88" i="1"/>
  <c r="J88" i="1" s="1"/>
  <c r="AQ88" i="1" s="1"/>
  <c r="H78" i="1"/>
  <c r="F67" i="1"/>
  <c r="AY67" i="1" s="1"/>
  <c r="G67" i="1" s="1"/>
  <c r="BC36" i="1"/>
  <c r="AP18" i="1"/>
  <c r="J18" i="1" s="1"/>
  <c r="AQ18" i="1" s="1"/>
  <c r="H54" i="1"/>
  <c r="BC32" i="1"/>
  <c r="BD32" i="1"/>
  <c r="BB22" i="1"/>
  <c r="BD22" i="1" s="1"/>
  <c r="AP58" i="1"/>
  <c r="J58" i="1" s="1"/>
  <c r="AQ58" i="1" s="1"/>
  <c r="AP30" i="1"/>
  <c r="J30" i="1" s="1"/>
  <c r="AQ30" i="1" s="1"/>
  <c r="H71" i="1"/>
  <c r="BD70" i="1"/>
  <c r="BC70" i="1"/>
  <c r="BC65" i="1"/>
  <c r="AR59" i="1"/>
  <c r="AS59" i="1" s="1"/>
  <c r="AV59" i="1" s="1"/>
  <c r="F59" i="1" s="1"/>
  <c r="I59" i="1"/>
  <c r="BB52" i="1"/>
  <c r="BC17" i="1"/>
  <c r="H79" i="1"/>
  <c r="H35" i="1"/>
  <c r="AP28" i="1"/>
  <c r="J28" i="1" s="1"/>
  <c r="AQ28" i="1" s="1"/>
  <c r="H91" i="1"/>
  <c r="BC79" i="1"/>
  <c r="H52" i="1"/>
  <c r="AP97" i="1"/>
  <c r="J97" i="1" s="1"/>
  <c r="AQ97" i="1" s="1"/>
  <c r="H96" i="1"/>
  <c r="BC78" i="1"/>
  <c r="H66" i="1"/>
  <c r="BC47" i="1"/>
  <c r="H33" i="1"/>
  <c r="E28" i="1"/>
  <c r="AL28" i="1"/>
  <c r="BC27" i="1"/>
  <c r="BC96" i="1"/>
  <c r="AP83" i="1"/>
  <c r="J83" i="1" s="1"/>
  <c r="AQ83" i="1" s="1"/>
  <c r="AL80" i="1"/>
  <c r="AL72" i="1"/>
  <c r="AL50" i="1"/>
  <c r="BC33" i="1"/>
  <c r="H31" i="1"/>
  <c r="H98" i="1"/>
  <c r="BB98" i="1"/>
  <c r="BD98" i="1" s="1"/>
  <c r="H73" i="1"/>
  <c r="AP73" i="1"/>
  <c r="J73" i="1" s="1"/>
  <c r="AQ73" i="1" s="1"/>
  <c r="BC50" i="1"/>
  <c r="AP20" i="1"/>
  <c r="J20" i="1" s="1"/>
  <c r="AQ20" i="1" s="1"/>
  <c r="AL99" i="1"/>
  <c r="AL82" i="1"/>
  <c r="AP82" i="1" s="1"/>
  <c r="J82" i="1" s="1"/>
  <c r="AQ82" i="1" s="1"/>
  <c r="BC63" i="1"/>
  <c r="BD63" i="1"/>
  <c r="AR40" i="1"/>
  <c r="AS40" i="1" s="1"/>
  <c r="AV40" i="1" s="1"/>
  <c r="F40" i="1" s="1"/>
  <c r="AY40" i="1" s="1"/>
  <c r="G40" i="1" s="1"/>
  <c r="AP36" i="1"/>
  <c r="J36" i="1" s="1"/>
  <c r="AQ36" i="1" s="1"/>
  <c r="AP25" i="1"/>
  <c r="J25" i="1" s="1"/>
  <c r="AQ25" i="1" s="1"/>
  <c r="N19" i="1"/>
  <c r="BC19" i="1" s="1"/>
  <c r="BC82" i="1"/>
  <c r="AR56" i="1"/>
  <c r="AS56" i="1" s="1"/>
  <c r="AV56" i="1" s="1"/>
  <c r="F56" i="1" s="1"/>
  <c r="I56" i="1"/>
  <c r="H53" i="1"/>
  <c r="AR24" i="1"/>
  <c r="AS24" i="1" s="1"/>
  <c r="AV24" i="1" s="1"/>
  <c r="F24" i="1" s="1"/>
  <c r="I24" i="1"/>
  <c r="AR19" i="1"/>
  <c r="AS19" i="1" s="1"/>
  <c r="AV19" i="1" s="1"/>
  <c r="I19" i="1"/>
  <c r="AR14" i="1"/>
  <c r="AS14" i="1" s="1"/>
  <c r="AV14" i="1" s="1"/>
  <c r="F14" i="1" s="1"/>
  <c r="I14" i="1"/>
  <c r="BC84" i="1"/>
  <c r="H74" i="1"/>
  <c r="BC53" i="1"/>
  <c r="AP45" i="1"/>
  <c r="J45" i="1" s="1"/>
  <c r="AQ45" i="1" s="1"/>
  <c r="H20" i="1"/>
  <c r="E18" i="1"/>
  <c r="AL18" i="1"/>
  <c r="H85" i="1"/>
  <c r="BB85" i="1"/>
  <c r="BD85" i="1" s="1"/>
  <c r="AX78" i="1"/>
  <c r="AP68" i="1"/>
  <c r="J68" i="1" s="1"/>
  <c r="AQ68" i="1" s="1"/>
  <c r="BB67" i="1"/>
  <c r="BD67" i="1" s="1"/>
  <c r="BC66" i="1"/>
  <c r="H51" i="1"/>
  <c r="E48" i="1"/>
  <c r="AL48" i="1"/>
  <c r="E25" i="1"/>
  <c r="AL25" i="1"/>
  <c r="BC14" i="1"/>
  <c r="BC98" i="1"/>
  <c r="AP86" i="1"/>
  <c r="J86" i="1" s="1"/>
  <c r="AQ86" i="1" s="1"/>
  <c r="BC85" i="1"/>
  <c r="BC67" i="1"/>
  <c r="AP61" i="1"/>
  <c r="J61" i="1" s="1"/>
  <c r="AQ61" i="1" s="1"/>
  <c r="AP26" i="1"/>
  <c r="J26" i="1" s="1"/>
  <c r="AQ26" i="1" s="1"/>
  <c r="E15" i="1"/>
  <c r="AL15" i="1"/>
  <c r="BC20" i="1"/>
  <c r="AP66" i="1"/>
  <c r="J66" i="1" s="1"/>
  <c r="AQ66" i="1" s="1"/>
  <c r="AP51" i="1"/>
  <c r="J51" i="1" s="1"/>
  <c r="AQ51" i="1" s="1"/>
  <c r="BB47" i="1"/>
  <c r="BD47" i="1" s="1"/>
  <c r="AP31" i="1"/>
  <c r="J31" i="1" s="1"/>
  <c r="AQ31" i="1" s="1"/>
  <c r="AP29" i="1"/>
  <c r="J29" i="1" s="1"/>
  <c r="AQ29" i="1" s="1"/>
  <c r="H55" i="1"/>
  <c r="BB55" i="1"/>
  <c r="BC35" i="1"/>
  <c r="AL62" i="1"/>
  <c r="BC55" i="1"/>
  <c r="BD55" i="1"/>
  <c r="AP41" i="1"/>
  <c r="J41" i="1" s="1"/>
  <c r="AQ41" i="1" s="1"/>
  <c r="AP39" i="1"/>
  <c r="J39" i="1" s="1"/>
  <c r="AQ39" i="1" s="1"/>
  <c r="AL38" i="1"/>
  <c r="BB37" i="1"/>
  <c r="BD37" i="1" s="1"/>
  <c r="AL87" i="1"/>
  <c r="BC62" i="1"/>
  <c r="AL60" i="1"/>
  <c r="BC37" i="1"/>
  <c r="AP11" i="1"/>
  <c r="J11" i="1" s="1"/>
  <c r="AQ11" i="1" s="1"/>
  <c r="BC60" i="1"/>
  <c r="AL57" i="1"/>
  <c r="E57" i="1"/>
  <c r="H40" i="1"/>
  <c r="BB90" i="1"/>
  <c r="BD90" i="1" s="1"/>
  <c r="BC40" i="1"/>
  <c r="H39" i="1"/>
  <c r="AP16" i="1"/>
  <c r="J16" i="1" s="1"/>
  <c r="AQ16" i="1" s="1"/>
  <c r="AL13" i="1"/>
  <c r="BB12" i="1"/>
  <c r="BD12" i="1" s="1"/>
  <c r="AL10" i="1"/>
  <c r="AP10" i="1" s="1"/>
  <c r="J10" i="1" s="1"/>
  <c r="AQ10" i="1" s="1"/>
  <c r="AL92" i="1"/>
  <c r="AP46" i="1"/>
  <c r="J46" i="1" s="1"/>
  <c r="AQ46" i="1" s="1"/>
  <c r="AP44" i="1"/>
  <c r="J44" i="1" s="1"/>
  <c r="AQ44" i="1" s="1"/>
  <c r="AL43" i="1"/>
  <c r="AP21" i="1"/>
  <c r="J21" i="1" s="1"/>
  <c r="AQ21" i="1" s="1"/>
  <c r="BC10" i="1"/>
  <c r="BC42" i="1"/>
  <c r="BB17" i="1"/>
  <c r="E52" i="1"/>
  <c r="BD17" i="1"/>
  <c r="I82" i="1" l="1"/>
  <c r="AR82" i="1"/>
  <c r="AS82" i="1" s="1"/>
  <c r="AV82" i="1" s="1"/>
  <c r="F82" i="1" s="1"/>
  <c r="AY82" i="1" s="1"/>
  <c r="G82" i="1" s="1"/>
  <c r="I10" i="1"/>
  <c r="AR10" i="1"/>
  <c r="AS10" i="1" s="1"/>
  <c r="AV10" i="1" s="1"/>
  <c r="F10" i="1" s="1"/>
  <c r="AY10" i="1" s="1"/>
  <c r="G10" i="1" s="1"/>
  <c r="I94" i="1"/>
  <c r="AR94" i="1"/>
  <c r="AS94" i="1" s="1"/>
  <c r="AV94" i="1" s="1"/>
  <c r="F94" i="1" s="1"/>
  <c r="AY94" i="1" s="1"/>
  <c r="G94" i="1" s="1"/>
  <c r="AZ40" i="1"/>
  <c r="BA40" i="1"/>
  <c r="BB81" i="1"/>
  <c r="BD81" i="1" s="1"/>
  <c r="AY81" i="1"/>
  <c r="G81" i="1" s="1"/>
  <c r="AP87" i="1"/>
  <c r="J87" i="1" s="1"/>
  <c r="AQ87" i="1" s="1"/>
  <c r="H87" i="1"/>
  <c r="AZ96" i="1"/>
  <c r="BA96" i="1"/>
  <c r="AR76" i="1"/>
  <c r="AS76" i="1" s="1"/>
  <c r="AV76" i="1" s="1"/>
  <c r="F76" i="1" s="1"/>
  <c r="AY76" i="1" s="1"/>
  <c r="G76" i="1" s="1"/>
  <c r="I76" i="1"/>
  <c r="BC77" i="1"/>
  <c r="H38" i="1"/>
  <c r="AZ35" i="1"/>
  <c r="BA35" i="1"/>
  <c r="H43" i="1"/>
  <c r="AP43" i="1"/>
  <c r="J43" i="1" s="1"/>
  <c r="AQ43" i="1" s="1"/>
  <c r="BC89" i="1"/>
  <c r="AR54" i="1"/>
  <c r="AS54" i="1" s="1"/>
  <c r="AV54" i="1" s="1"/>
  <c r="F54" i="1" s="1"/>
  <c r="AY54" i="1" s="1"/>
  <c r="G54" i="1" s="1"/>
  <c r="I54" i="1"/>
  <c r="AR44" i="1"/>
  <c r="AS44" i="1" s="1"/>
  <c r="AV44" i="1" s="1"/>
  <c r="F44" i="1" s="1"/>
  <c r="AY44" i="1" s="1"/>
  <c r="G44" i="1" s="1"/>
  <c r="I44" i="1"/>
  <c r="BB44" i="1"/>
  <c r="BD44" i="1" s="1"/>
  <c r="AR51" i="1"/>
  <c r="AS51" i="1" s="1"/>
  <c r="AV51" i="1" s="1"/>
  <c r="F51" i="1" s="1"/>
  <c r="I51" i="1"/>
  <c r="H48" i="1"/>
  <c r="H50" i="1"/>
  <c r="AP50" i="1"/>
  <c r="J50" i="1" s="1"/>
  <c r="AQ50" i="1" s="1"/>
  <c r="I30" i="1"/>
  <c r="AR30" i="1"/>
  <c r="AS30" i="1" s="1"/>
  <c r="AV30" i="1" s="1"/>
  <c r="F30" i="1" s="1"/>
  <c r="AY30" i="1" s="1"/>
  <c r="G30" i="1" s="1"/>
  <c r="BA74" i="1"/>
  <c r="AZ74" i="1"/>
  <c r="BA42" i="1"/>
  <c r="AZ42" i="1"/>
  <c r="BA32" i="1"/>
  <c r="AZ32" i="1"/>
  <c r="AZ78" i="1"/>
  <c r="BA78" i="1"/>
  <c r="AR46" i="1"/>
  <c r="AS46" i="1" s="1"/>
  <c r="AV46" i="1" s="1"/>
  <c r="F46" i="1" s="1"/>
  <c r="AY46" i="1" s="1"/>
  <c r="G46" i="1" s="1"/>
  <c r="I46" i="1"/>
  <c r="H60" i="1"/>
  <c r="AP60" i="1"/>
  <c r="J60" i="1" s="1"/>
  <c r="AQ60" i="1" s="1"/>
  <c r="AR66" i="1"/>
  <c r="AS66" i="1" s="1"/>
  <c r="AV66" i="1" s="1"/>
  <c r="F66" i="1" s="1"/>
  <c r="AY66" i="1" s="1"/>
  <c r="G66" i="1" s="1"/>
  <c r="I66" i="1"/>
  <c r="BC48" i="1"/>
  <c r="BB74" i="1"/>
  <c r="BD74" i="1" s="1"/>
  <c r="I25" i="1"/>
  <c r="AR25" i="1"/>
  <c r="AS25" i="1" s="1"/>
  <c r="AV25" i="1" s="1"/>
  <c r="F25" i="1" s="1"/>
  <c r="AY25" i="1" s="1"/>
  <c r="G25" i="1" s="1"/>
  <c r="H72" i="1"/>
  <c r="AP72" i="1"/>
  <c r="J72" i="1" s="1"/>
  <c r="AQ72" i="1" s="1"/>
  <c r="AR34" i="1"/>
  <c r="AS34" i="1" s="1"/>
  <c r="AV34" i="1" s="1"/>
  <c r="F34" i="1" s="1"/>
  <c r="I34" i="1"/>
  <c r="H92" i="1"/>
  <c r="AR36" i="1"/>
  <c r="AS36" i="1" s="1"/>
  <c r="AV36" i="1" s="1"/>
  <c r="F36" i="1" s="1"/>
  <c r="AY36" i="1" s="1"/>
  <c r="G36" i="1" s="1"/>
  <c r="I36" i="1"/>
  <c r="BB36" i="1"/>
  <c r="BD36" i="1" s="1"/>
  <c r="H80" i="1"/>
  <c r="AP80" i="1"/>
  <c r="J80" i="1" s="1"/>
  <c r="AQ80" i="1" s="1"/>
  <c r="I58" i="1"/>
  <c r="AR58" i="1"/>
  <c r="AS58" i="1" s="1"/>
  <c r="AV58" i="1" s="1"/>
  <c r="F58" i="1" s="1"/>
  <c r="AZ75" i="1"/>
  <c r="BA75" i="1"/>
  <c r="AZ90" i="1"/>
  <c r="BA90" i="1"/>
  <c r="BC28" i="1"/>
  <c r="BA79" i="1"/>
  <c r="AZ79" i="1"/>
  <c r="H64" i="1"/>
  <c r="AP64" i="1"/>
  <c r="J64" i="1" s="1"/>
  <c r="AQ64" i="1" s="1"/>
  <c r="H99" i="1"/>
  <c r="F19" i="1"/>
  <c r="BC52" i="1"/>
  <c r="BD52" i="1" s="1"/>
  <c r="BB40" i="1"/>
  <c r="BD40" i="1" s="1"/>
  <c r="BB62" i="1"/>
  <c r="BD62" i="1" s="1"/>
  <c r="H62" i="1"/>
  <c r="H18" i="1"/>
  <c r="AY24" i="1"/>
  <c r="G24" i="1" s="1"/>
  <c r="BB24" i="1"/>
  <c r="BD24" i="1" s="1"/>
  <c r="AR71" i="1"/>
  <c r="AS71" i="1" s="1"/>
  <c r="AV71" i="1" s="1"/>
  <c r="F71" i="1" s="1"/>
  <c r="AY71" i="1" s="1"/>
  <c r="G71" i="1" s="1"/>
  <c r="I71" i="1"/>
  <c r="BA22" i="1"/>
  <c r="AZ22" i="1"/>
  <c r="AZ91" i="1"/>
  <c r="BA91" i="1"/>
  <c r="H10" i="1"/>
  <c r="BB10" i="1"/>
  <c r="BD10" i="1" s="1"/>
  <c r="AR83" i="1"/>
  <c r="AS83" i="1" s="1"/>
  <c r="AV83" i="1" s="1"/>
  <c r="F83" i="1" s="1"/>
  <c r="AY83" i="1" s="1"/>
  <c r="G83" i="1" s="1"/>
  <c r="BB83" i="1"/>
  <c r="BD83" i="1" s="1"/>
  <c r="I83" i="1"/>
  <c r="H15" i="1"/>
  <c r="BC15" i="1"/>
  <c r="AR28" i="1"/>
  <c r="AS28" i="1" s="1"/>
  <c r="AV28" i="1" s="1"/>
  <c r="F28" i="1" s="1"/>
  <c r="AY28" i="1" s="1"/>
  <c r="G28" i="1" s="1"/>
  <c r="I28" i="1"/>
  <c r="AR16" i="1"/>
  <c r="AS16" i="1" s="1"/>
  <c r="AV16" i="1" s="1"/>
  <c r="F16" i="1" s="1"/>
  <c r="AY16" i="1" s="1"/>
  <c r="G16" i="1" s="1"/>
  <c r="BB16" i="1"/>
  <c r="BD16" i="1" s="1"/>
  <c r="I16" i="1"/>
  <c r="AR26" i="1"/>
  <c r="AS26" i="1" s="1"/>
  <c r="AV26" i="1" s="1"/>
  <c r="F26" i="1" s="1"/>
  <c r="AY26" i="1" s="1"/>
  <c r="G26" i="1" s="1"/>
  <c r="I26" i="1"/>
  <c r="H82" i="1"/>
  <c r="BB82" i="1"/>
  <c r="BD82" i="1" s="1"/>
  <c r="BB35" i="1"/>
  <c r="BD35" i="1" s="1"/>
  <c r="AY84" i="1"/>
  <c r="G84" i="1" s="1"/>
  <c r="BB84" i="1"/>
  <c r="BD84" i="1" s="1"/>
  <c r="AZ33" i="1"/>
  <c r="BA33" i="1"/>
  <c r="AP38" i="1"/>
  <c r="J38" i="1" s="1"/>
  <c r="AQ38" i="1" s="1"/>
  <c r="AR39" i="1"/>
  <c r="AS39" i="1" s="1"/>
  <c r="AV39" i="1" s="1"/>
  <c r="F39" i="1" s="1"/>
  <c r="AY39" i="1" s="1"/>
  <c r="G39" i="1" s="1"/>
  <c r="I39" i="1"/>
  <c r="AR68" i="1"/>
  <c r="AS68" i="1" s="1"/>
  <c r="AV68" i="1" s="1"/>
  <c r="F68" i="1" s="1"/>
  <c r="AY68" i="1" s="1"/>
  <c r="G68" i="1" s="1"/>
  <c r="I68" i="1"/>
  <c r="AP15" i="1"/>
  <c r="J15" i="1" s="1"/>
  <c r="AQ15" i="1" s="1"/>
  <c r="AR61" i="1"/>
  <c r="AS61" i="1" s="1"/>
  <c r="AV61" i="1" s="1"/>
  <c r="F61" i="1" s="1"/>
  <c r="AY61" i="1" s="1"/>
  <c r="G61" i="1" s="1"/>
  <c r="I61" i="1"/>
  <c r="BB61" i="1"/>
  <c r="BD61" i="1" s="1"/>
  <c r="I20" i="1"/>
  <c r="AR20" i="1"/>
  <c r="AS20" i="1" s="1"/>
  <c r="AV20" i="1" s="1"/>
  <c r="F20" i="1" s="1"/>
  <c r="AY20" i="1" s="1"/>
  <c r="G20" i="1" s="1"/>
  <c r="I62" i="1"/>
  <c r="AR62" i="1"/>
  <c r="AS62" i="1" s="1"/>
  <c r="AV62" i="1" s="1"/>
  <c r="F62" i="1" s="1"/>
  <c r="AY62" i="1" s="1"/>
  <c r="G62" i="1" s="1"/>
  <c r="BC94" i="1"/>
  <c r="BB95" i="1"/>
  <c r="BD95" i="1" s="1"/>
  <c r="BA37" i="1"/>
  <c r="AZ37" i="1"/>
  <c r="BB79" i="1"/>
  <c r="BD79" i="1" s="1"/>
  <c r="AR86" i="1"/>
  <c r="AS86" i="1" s="1"/>
  <c r="AV86" i="1" s="1"/>
  <c r="F86" i="1" s="1"/>
  <c r="AY86" i="1" s="1"/>
  <c r="G86" i="1" s="1"/>
  <c r="I86" i="1"/>
  <c r="BC18" i="1"/>
  <c r="AP48" i="1"/>
  <c r="J48" i="1" s="1"/>
  <c r="AQ48" i="1" s="1"/>
  <c r="AR73" i="1"/>
  <c r="AS73" i="1" s="1"/>
  <c r="AV73" i="1" s="1"/>
  <c r="F73" i="1" s="1"/>
  <c r="AY73" i="1" s="1"/>
  <c r="G73" i="1" s="1"/>
  <c r="I73" i="1"/>
  <c r="AZ67" i="1"/>
  <c r="BA67" i="1"/>
  <c r="AR23" i="1"/>
  <c r="AS23" i="1" s="1"/>
  <c r="AV23" i="1" s="1"/>
  <c r="F23" i="1" s="1"/>
  <c r="AY23" i="1" s="1"/>
  <c r="G23" i="1" s="1"/>
  <c r="I23" i="1"/>
  <c r="AZ85" i="1"/>
  <c r="BA85" i="1"/>
  <c r="BB49" i="1"/>
  <c r="BD49" i="1" s="1"/>
  <c r="BB33" i="1"/>
  <c r="BD33" i="1" s="1"/>
  <c r="BB20" i="1"/>
  <c r="BD20" i="1" s="1"/>
  <c r="BB53" i="1"/>
  <c r="BD53" i="1" s="1"/>
  <c r="BB66" i="1"/>
  <c r="BD66" i="1" s="1"/>
  <c r="AY59" i="1"/>
  <c r="G59" i="1" s="1"/>
  <c r="BB59" i="1"/>
  <c r="BD59" i="1" s="1"/>
  <c r="BB78" i="1"/>
  <c r="BD78" i="1" s="1"/>
  <c r="BB26" i="1"/>
  <c r="BD26" i="1" s="1"/>
  <c r="BA27" i="1"/>
  <c r="AZ27" i="1"/>
  <c r="H28" i="1"/>
  <c r="BA12" i="1"/>
  <c r="AZ12" i="1"/>
  <c r="BC57" i="1"/>
  <c r="AP99" i="1"/>
  <c r="J99" i="1" s="1"/>
  <c r="AQ99" i="1" s="1"/>
  <c r="BA49" i="1"/>
  <c r="AZ49" i="1"/>
  <c r="AP77" i="1"/>
  <c r="J77" i="1" s="1"/>
  <c r="AQ77" i="1" s="1"/>
  <c r="H77" i="1"/>
  <c r="AY14" i="1"/>
  <c r="G14" i="1" s="1"/>
  <c r="BB14" i="1"/>
  <c r="BD14" i="1" s="1"/>
  <c r="AZ53" i="1"/>
  <c r="BA53" i="1"/>
  <c r="H57" i="1"/>
  <c r="AP57" i="1"/>
  <c r="J57" i="1" s="1"/>
  <c r="AQ57" i="1" s="1"/>
  <c r="I45" i="1"/>
  <c r="AR45" i="1"/>
  <c r="AS45" i="1" s="1"/>
  <c r="AV45" i="1" s="1"/>
  <c r="F45" i="1" s="1"/>
  <c r="AZ65" i="1"/>
  <c r="BA65" i="1"/>
  <c r="AR69" i="1"/>
  <c r="AS69" i="1" s="1"/>
  <c r="AV69" i="1" s="1"/>
  <c r="F69" i="1" s="1"/>
  <c r="AY69" i="1" s="1"/>
  <c r="G69" i="1" s="1"/>
  <c r="I69" i="1"/>
  <c r="AZ95" i="1"/>
  <c r="BA95" i="1"/>
  <c r="AR41" i="1"/>
  <c r="AS41" i="1" s="1"/>
  <c r="AV41" i="1" s="1"/>
  <c r="F41" i="1" s="1"/>
  <c r="AY41" i="1" s="1"/>
  <c r="G41" i="1" s="1"/>
  <c r="BB41" i="1"/>
  <c r="BD41" i="1" s="1"/>
  <c r="I41" i="1"/>
  <c r="H94" i="1"/>
  <c r="BB94" i="1"/>
  <c r="BD94" i="1" s="1"/>
  <c r="BB27" i="1"/>
  <c r="BD27" i="1" s="1"/>
  <c r="AY56" i="1"/>
  <c r="G56" i="1" s="1"/>
  <c r="BB56" i="1"/>
  <c r="BD56" i="1" s="1"/>
  <c r="BB96" i="1"/>
  <c r="BD96" i="1" s="1"/>
  <c r="AR88" i="1"/>
  <c r="AS88" i="1" s="1"/>
  <c r="AV88" i="1" s="1"/>
  <c r="F88" i="1" s="1"/>
  <c r="AY88" i="1" s="1"/>
  <c r="G88" i="1" s="1"/>
  <c r="I88" i="1"/>
  <c r="I89" i="1"/>
  <c r="AR89" i="1"/>
  <c r="AS89" i="1" s="1"/>
  <c r="AV89" i="1" s="1"/>
  <c r="F89" i="1" s="1"/>
  <c r="AR18" i="1"/>
  <c r="AS18" i="1" s="1"/>
  <c r="AV18" i="1" s="1"/>
  <c r="F18" i="1" s="1"/>
  <c r="AY18" i="1" s="1"/>
  <c r="G18" i="1" s="1"/>
  <c r="I18" i="1"/>
  <c r="AR21" i="1"/>
  <c r="AS21" i="1" s="1"/>
  <c r="AV21" i="1" s="1"/>
  <c r="F21" i="1" s="1"/>
  <c r="I21" i="1"/>
  <c r="AR29" i="1"/>
  <c r="AS29" i="1" s="1"/>
  <c r="AV29" i="1" s="1"/>
  <c r="F29" i="1" s="1"/>
  <c r="AY29" i="1" s="1"/>
  <c r="G29" i="1" s="1"/>
  <c r="I29" i="1"/>
  <c r="BB29" i="1"/>
  <c r="BD29" i="1" s="1"/>
  <c r="H25" i="1"/>
  <c r="BB25" i="1"/>
  <c r="BB30" i="1"/>
  <c r="BD30" i="1" s="1"/>
  <c r="BB75" i="1"/>
  <c r="BD75" i="1" s="1"/>
  <c r="AP92" i="1"/>
  <c r="J92" i="1" s="1"/>
  <c r="AQ92" i="1" s="1"/>
  <c r="BA47" i="1"/>
  <c r="AZ47" i="1"/>
  <c r="G52" i="1"/>
  <c r="AZ93" i="1"/>
  <c r="BA93" i="1"/>
  <c r="H13" i="1"/>
  <c r="AP13" i="1"/>
  <c r="J13" i="1" s="1"/>
  <c r="AQ13" i="1" s="1"/>
  <c r="BC64" i="1"/>
  <c r="BB42" i="1"/>
  <c r="BD42" i="1" s="1"/>
  <c r="AR11" i="1"/>
  <c r="AS11" i="1" s="1"/>
  <c r="AV11" i="1" s="1"/>
  <c r="F11" i="1" s="1"/>
  <c r="AY11" i="1" s="1"/>
  <c r="G11" i="1" s="1"/>
  <c r="I11" i="1"/>
  <c r="BB11" i="1"/>
  <c r="BD11" i="1" s="1"/>
  <c r="AR31" i="1"/>
  <c r="AS31" i="1" s="1"/>
  <c r="AV31" i="1" s="1"/>
  <c r="F31" i="1" s="1"/>
  <c r="AY31" i="1" s="1"/>
  <c r="G31" i="1" s="1"/>
  <c r="I31" i="1"/>
  <c r="BC25" i="1"/>
  <c r="BD25" i="1"/>
  <c r="AR97" i="1"/>
  <c r="AS97" i="1" s="1"/>
  <c r="AV97" i="1" s="1"/>
  <c r="F97" i="1" s="1"/>
  <c r="I97" i="1"/>
  <c r="BB71" i="1"/>
  <c r="BD71" i="1" s="1"/>
  <c r="BB69" i="1"/>
  <c r="BD69" i="1" s="1"/>
  <c r="BA17" i="1"/>
  <c r="AZ17" i="1"/>
  <c r="AZ70" i="1"/>
  <c r="BA70" i="1"/>
  <c r="BA56" i="1" l="1"/>
  <c r="AZ56" i="1"/>
  <c r="AZ86" i="1"/>
  <c r="BA86" i="1"/>
  <c r="AY19" i="1"/>
  <c r="G19" i="1" s="1"/>
  <c r="BB19" i="1"/>
  <c r="BD19" i="1" s="1"/>
  <c r="BA14" i="1"/>
  <c r="AZ14" i="1"/>
  <c r="I57" i="1"/>
  <c r="AR57" i="1"/>
  <c r="AS57" i="1" s="1"/>
  <c r="AV57" i="1" s="1"/>
  <c r="F57" i="1" s="1"/>
  <c r="AY57" i="1" s="1"/>
  <c r="G57" i="1" s="1"/>
  <c r="AZ73" i="1"/>
  <c r="BA73" i="1"/>
  <c r="I15" i="1"/>
  <c r="AR15" i="1"/>
  <c r="AS15" i="1" s="1"/>
  <c r="AV15" i="1" s="1"/>
  <c r="F15" i="1" s="1"/>
  <c r="AY15" i="1" s="1"/>
  <c r="G15" i="1" s="1"/>
  <c r="AZ28" i="1"/>
  <c r="BA28" i="1"/>
  <c r="AY58" i="1"/>
  <c r="G58" i="1" s="1"/>
  <c r="BB58" i="1"/>
  <c r="BD58" i="1" s="1"/>
  <c r="AZ88" i="1"/>
  <c r="BA88" i="1"/>
  <c r="AR48" i="1"/>
  <c r="AS48" i="1" s="1"/>
  <c r="AV48" i="1" s="1"/>
  <c r="F48" i="1" s="1"/>
  <c r="I48" i="1"/>
  <c r="AZ66" i="1"/>
  <c r="BA66" i="1"/>
  <c r="AZ76" i="1"/>
  <c r="BA76" i="1"/>
  <c r="AZ68" i="1"/>
  <c r="BA68" i="1"/>
  <c r="BA52" i="1"/>
  <c r="AZ52" i="1"/>
  <c r="BB39" i="1"/>
  <c r="BD39" i="1" s="1"/>
  <c r="BB15" i="1"/>
  <c r="BD15" i="1" s="1"/>
  <c r="AR80" i="1"/>
  <c r="AS80" i="1" s="1"/>
  <c r="AV80" i="1" s="1"/>
  <c r="F80" i="1" s="1"/>
  <c r="I80" i="1"/>
  <c r="I60" i="1"/>
  <c r="AR60" i="1"/>
  <c r="AS60" i="1" s="1"/>
  <c r="AV60" i="1" s="1"/>
  <c r="F60" i="1" s="1"/>
  <c r="AY51" i="1"/>
  <c r="G51" i="1" s="1"/>
  <c r="BB51" i="1"/>
  <c r="BD51" i="1" s="1"/>
  <c r="I87" i="1"/>
  <c r="AR87" i="1"/>
  <c r="AS87" i="1" s="1"/>
  <c r="AV87" i="1" s="1"/>
  <c r="F87" i="1" s="1"/>
  <c r="AY87" i="1" s="1"/>
  <c r="G87" i="1" s="1"/>
  <c r="AY97" i="1"/>
  <c r="G97" i="1" s="1"/>
  <c r="BB97" i="1"/>
  <c r="BD97" i="1" s="1"/>
  <c r="AZ31" i="1"/>
  <c r="BA31" i="1"/>
  <c r="AY34" i="1"/>
  <c r="G34" i="1" s="1"/>
  <c r="BB34" i="1"/>
  <c r="BD34" i="1" s="1"/>
  <c r="BB68" i="1"/>
  <c r="BD68" i="1" s="1"/>
  <c r="BA59" i="1"/>
  <c r="AZ59" i="1"/>
  <c r="BB46" i="1"/>
  <c r="BD46" i="1" s="1"/>
  <c r="BA62" i="1"/>
  <c r="AZ62" i="1"/>
  <c r="AR43" i="1"/>
  <c r="AS43" i="1" s="1"/>
  <c r="AV43" i="1" s="1"/>
  <c r="F43" i="1" s="1"/>
  <c r="AY43" i="1" s="1"/>
  <c r="G43" i="1" s="1"/>
  <c r="I43" i="1"/>
  <c r="BB31" i="1"/>
  <c r="BD31" i="1" s="1"/>
  <c r="BA39" i="1"/>
  <c r="AZ39" i="1"/>
  <c r="AR92" i="1"/>
  <c r="AS92" i="1" s="1"/>
  <c r="AV92" i="1" s="1"/>
  <c r="F92" i="1" s="1"/>
  <c r="AY92" i="1" s="1"/>
  <c r="G92" i="1" s="1"/>
  <c r="I92" i="1"/>
  <c r="BA44" i="1"/>
  <c r="AZ44" i="1"/>
  <c r="AZ83" i="1"/>
  <c r="BA83" i="1"/>
  <c r="AZ36" i="1"/>
  <c r="BA36" i="1"/>
  <c r="AZ81" i="1"/>
  <c r="BA81" i="1"/>
  <c r="AR64" i="1"/>
  <c r="AS64" i="1" s="1"/>
  <c r="AV64" i="1" s="1"/>
  <c r="F64" i="1" s="1"/>
  <c r="AY64" i="1" s="1"/>
  <c r="G64" i="1" s="1"/>
  <c r="I64" i="1"/>
  <c r="AR77" i="1"/>
  <c r="AS77" i="1" s="1"/>
  <c r="AV77" i="1" s="1"/>
  <c r="F77" i="1" s="1"/>
  <c r="I77" i="1"/>
  <c r="BB92" i="1"/>
  <c r="BD92" i="1" s="1"/>
  <c r="AZ41" i="1"/>
  <c r="BA41" i="1"/>
  <c r="BA29" i="1"/>
  <c r="AZ29" i="1"/>
  <c r="AR99" i="1"/>
  <c r="AS99" i="1" s="1"/>
  <c r="AV99" i="1" s="1"/>
  <c r="F99" i="1" s="1"/>
  <c r="I99" i="1"/>
  <c r="BB23" i="1"/>
  <c r="BD23" i="1" s="1"/>
  <c r="AR72" i="1"/>
  <c r="AS72" i="1" s="1"/>
  <c r="AV72" i="1" s="1"/>
  <c r="F72" i="1" s="1"/>
  <c r="I72" i="1"/>
  <c r="BB88" i="1"/>
  <c r="BD88" i="1" s="1"/>
  <c r="BA84" i="1"/>
  <c r="AZ84" i="1"/>
  <c r="AZ11" i="1"/>
  <c r="BA11" i="1"/>
  <c r="BA69" i="1"/>
  <c r="AZ69" i="1"/>
  <c r="BB54" i="1"/>
  <c r="BD54" i="1" s="1"/>
  <c r="BA94" i="1"/>
  <c r="AZ94" i="1"/>
  <c r="AZ46" i="1"/>
  <c r="BA46" i="1"/>
  <c r="BA54" i="1"/>
  <c r="AZ54" i="1"/>
  <c r="AY21" i="1"/>
  <c r="G21" i="1" s="1"/>
  <c r="BB21" i="1"/>
  <c r="BD21" i="1" s="1"/>
  <c r="AZ23" i="1"/>
  <c r="BA23" i="1"/>
  <c r="AZ20" i="1"/>
  <c r="BA20" i="1"/>
  <c r="AZ26" i="1"/>
  <c r="BA26" i="1"/>
  <c r="AZ71" i="1"/>
  <c r="BA71" i="1"/>
  <c r="AZ25" i="1"/>
  <c r="BA25" i="1"/>
  <c r="AZ30" i="1"/>
  <c r="BA30" i="1"/>
  <c r="AZ10" i="1"/>
  <c r="BA10" i="1"/>
  <c r="I38" i="1"/>
  <c r="AR38" i="1"/>
  <c r="AS38" i="1" s="1"/>
  <c r="AV38" i="1" s="1"/>
  <c r="F38" i="1" s="1"/>
  <c r="AY38" i="1" s="1"/>
  <c r="G38" i="1" s="1"/>
  <c r="AZ18" i="1"/>
  <c r="BA18" i="1"/>
  <c r="BB86" i="1"/>
  <c r="BD86" i="1" s="1"/>
  <c r="BA24" i="1"/>
  <c r="AZ24" i="1"/>
  <c r="I50" i="1"/>
  <c r="AR50" i="1"/>
  <c r="AS50" i="1" s="1"/>
  <c r="AV50" i="1" s="1"/>
  <c r="F50" i="1" s="1"/>
  <c r="AY50" i="1" s="1"/>
  <c r="G50" i="1" s="1"/>
  <c r="AY89" i="1"/>
  <c r="G89" i="1" s="1"/>
  <c r="BB89" i="1"/>
  <c r="BD89" i="1" s="1"/>
  <c r="AY45" i="1"/>
  <c r="G45" i="1" s="1"/>
  <c r="BB45" i="1"/>
  <c r="BD45" i="1" s="1"/>
  <c r="BB28" i="1"/>
  <c r="BD28" i="1" s="1"/>
  <c r="BB73" i="1"/>
  <c r="BD73" i="1" s="1"/>
  <c r="AZ16" i="1"/>
  <c r="BA16" i="1"/>
  <c r="BB18" i="1"/>
  <c r="BD18" i="1" s="1"/>
  <c r="BB50" i="1"/>
  <c r="BD50" i="1" s="1"/>
  <c r="AZ82" i="1"/>
  <c r="BA82" i="1"/>
  <c r="I13" i="1"/>
  <c r="AR13" i="1"/>
  <c r="AS13" i="1" s="1"/>
  <c r="AV13" i="1" s="1"/>
  <c r="F13" i="1" s="1"/>
  <c r="AZ61" i="1"/>
  <c r="BA61" i="1"/>
  <c r="BB76" i="1"/>
  <c r="BD76" i="1" s="1"/>
  <c r="AZ21" i="1" l="1"/>
  <c r="BA21" i="1"/>
  <c r="AY60" i="1"/>
  <c r="G60" i="1" s="1"/>
  <c r="BB60" i="1"/>
  <c r="BD60" i="1" s="1"/>
  <c r="AZ58" i="1"/>
  <c r="BA58" i="1"/>
  <c r="AY13" i="1"/>
  <c r="G13" i="1" s="1"/>
  <c r="BB13" i="1"/>
  <c r="BD13" i="1" s="1"/>
  <c r="AZ38" i="1"/>
  <c r="BA38" i="1"/>
  <c r="AZ43" i="1"/>
  <c r="BA43" i="1"/>
  <c r="AY80" i="1"/>
  <c r="G80" i="1" s="1"/>
  <c r="BB80" i="1"/>
  <c r="BD80" i="1" s="1"/>
  <c r="AZ15" i="1"/>
  <c r="BA15" i="1"/>
  <c r="BA57" i="1"/>
  <c r="AZ57" i="1"/>
  <c r="BA34" i="1"/>
  <c r="AZ34" i="1"/>
  <c r="AZ45" i="1"/>
  <c r="BA45" i="1"/>
  <c r="BA19" i="1"/>
  <c r="AZ19" i="1"/>
  <c r="BA89" i="1"/>
  <c r="AZ89" i="1"/>
  <c r="BB57" i="1"/>
  <c r="BD57" i="1" s="1"/>
  <c r="BB64" i="1"/>
  <c r="BD64" i="1" s="1"/>
  <c r="AZ97" i="1"/>
  <c r="BA97" i="1"/>
  <c r="AZ50" i="1"/>
  <c r="BA50" i="1"/>
  <c r="AY72" i="1"/>
  <c r="G72" i="1" s="1"/>
  <c r="BB72" i="1"/>
  <c r="BD72" i="1" s="1"/>
  <c r="BA87" i="1"/>
  <c r="AZ87" i="1"/>
  <c r="AY48" i="1"/>
  <c r="G48" i="1" s="1"/>
  <c r="BB48" i="1"/>
  <c r="BD48" i="1" s="1"/>
  <c r="BA64" i="1"/>
  <c r="AZ64" i="1"/>
  <c r="BB43" i="1"/>
  <c r="BD43" i="1" s="1"/>
  <c r="BA92" i="1"/>
  <c r="AZ92" i="1"/>
  <c r="BB87" i="1"/>
  <c r="BD87" i="1" s="1"/>
  <c r="AY77" i="1"/>
  <c r="G77" i="1" s="1"/>
  <c r="BB77" i="1"/>
  <c r="BD77" i="1" s="1"/>
  <c r="AY99" i="1"/>
  <c r="G99" i="1" s="1"/>
  <c r="BB99" i="1"/>
  <c r="BD99" i="1" s="1"/>
  <c r="AZ51" i="1"/>
  <c r="BA51" i="1"/>
  <c r="BB38" i="1"/>
  <c r="BD38" i="1" s="1"/>
  <c r="AZ48" i="1" l="1"/>
  <c r="BA48" i="1"/>
  <c r="AZ72" i="1"/>
  <c r="BA72" i="1"/>
  <c r="BA99" i="1"/>
  <c r="AZ99" i="1"/>
  <c r="AZ13" i="1"/>
  <c r="BA13" i="1"/>
  <c r="AZ80" i="1"/>
  <c r="BA80" i="1"/>
  <c r="AZ77" i="1"/>
  <c r="BA77" i="1"/>
  <c r="AZ60" i="1"/>
  <c r="BA60" i="1"/>
</calcChain>
</file>

<file path=xl/sharedStrings.xml><?xml version="1.0" encoding="utf-8"?>
<sst xmlns="http://schemas.openxmlformats.org/spreadsheetml/2006/main" count="316" uniqueCount="115">
  <si>
    <t>OPEN 6.1.4</t>
  </si>
  <si>
    <t>Wed Jun 22 2016 09:02:11</t>
  </si>
  <si>
    <t>Unit=</t>
  </si>
  <si>
    <t>PSC-3209</t>
  </si>
  <si>
    <t>LightSource=</t>
  </si>
  <si>
    <t>6400-02 or -02B LED Source</t>
  </si>
  <si>
    <t>Config=</t>
  </si>
  <si>
    <t>/User/Configs/UserPrefs/LED2x3.xml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</si>
  <si>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</si>
  <si>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</si>
  <si>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</si>
  <si>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</si>
  <si>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</si>
  <si>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</si>
  <si>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</si>
  <si>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</si>
  <si>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</si>
  <si>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</si>
  <si>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</si>
  <si>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</si>
  <si>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</si>
  <si>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</si>
  <si>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</si>
  <si>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</si>
  <si>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</si>
  <si>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</si>
  <si>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</si>
  <si>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</si>
  <si>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</si>
  <si>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</si>
  <si>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</si>
  <si>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</si>
  <si>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</si>
  <si>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</si>
  <si>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</si>
  <si>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</si>
  <si>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</si>
  <si>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</si>
  <si>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</si>
  <si>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</si>
  <si>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</si>
  <si>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</si>
  <si>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</si>
  <si>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</si>
  <si>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</si>
  <si>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</si>
  <si>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</si>
  <si>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</si>
  <si>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</si>
  <si>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</si>
  <si>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</si>
  <si>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</si>
  <si>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</si>
  <si>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</si>
  <si>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</si>
  <si>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</si>
  <si>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</si>
  <si>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</si>
  <si>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</si>
  <si>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</si>
  <si>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</si>
  <si>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</si>
  <si>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</si>
  <si>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</si>
  <si>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</si>
  <si>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</si>
  <si>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</si>
  <si>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</si>
  <si>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09:20:51</t>
  </si>
  <si>
    <t>09:20:52</t>
  </si>
  <si>
    <t>09:20:53</t>
  </si>
  <si>
    <t>09:20:54</t>
  </si>
  <si>
    <t>09:20:55</t>
  </si>
  <si>
    <t>09:20:56</t>
  </si>
  <si>
    <t>09:20:57</t>
  </si>
  <si>
    <t>09:20:58</t>
  </si>
  <si>
    <t>09:26:35</t>
  </si>
  <si>
    <t>09:26:36</t>
  </si>
  <si>
    <t>09:26:37</t>
  </si>
  <si>
    <t>09:26:38</t>
  </si>
  <si>
    <t>09:26:39</t>
  </si>
  <si>
    <t>09:26:40</t>
  </si>
  <si>
    <t>09:26:41</t>
  </si>
  <si>
    <t>09:26:42</t>
  </si>
  <si>
    <t>09:33:37</t>
  </si>
  <si>
    <t>09:33:38</t>
  </si>
  <si>
    <t>09:33:39</t>
  </si>
  <si>
    <t>09:33:40</t>
  </si>
  <si>
    <t>09:33:41</t>
  </si>
  <si>
    <t>09:33:42</t>
  </si>
  <si>
    <t>09:33:43</t>
  </si>
  <si>
    <t>09:33:44</t>
  </si>
  <si>
    <t>09:40:21</t>
  </si>
  <si>
    <t>09:40:22</t>
  </si>
  <si>
    <t>09:40:23</t>
  </si>
  <si>
    <t>09:40:24</t>
  </si>
  <si>
    <t>09:40:25</t>
  </si>
  <si>
    <t>09:40:26</t>
  </si>
  <si>
    <t>09:40:27</t>
  </si>
  <si>
    <t>09:40:28</t>
  </si>
  <si>
    <t>09:53:09</t>
  </si>
  <si>
    <t>09:53:10</t>
  </si>
  <si>
    <t>09:53:11</t>
  </si>
  <si>
    <t>09:53:12</t>
  </si>
  <si>
    <t>09:53:13</t>
  </si>
  <si>
    <t>09:53:14</t>
  </si>
  <si>
    <t>09:53:15</t>
  </si>
  <si>
    <t>09:53:16</t>
  </si>
  <si>
    <t>09:56:51</t>
  </si>
  <si>
    <t>09:56:52</t>
  </si>
  <si>
    <t>09:56:53</t>
  </si>
  <si>
    <t>09:56:54</t>
  </si>
  <si>
    <t>09:56:55</t>
  </si>
  <si>
    <t>09:56:56</t>
  </si>
  <si>
    <t>09:56:57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</si>
</sst>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99"/>
  <sheetViews>
    <sheetView tabSelected="1" topLeftCell="AM58" workbookViewId="0">
      <selection activeCell="BE99" sqref="BE99:DD99"/>
    </sheetView>
  </sheetViews>
  <sheetFormatPr defaultRowHeight="15" x14ac:dyDescent="0.25"/>
  <sheetData>
    <row r="1" spans="1:108" x14ac:dyDescent="0.25">
      <c r="A1" s="1" t="s">
        <v>0</v>
      </c>
    </row>
    <row r="2" spans="1:108" x14ac:dyDescent="0.25">
      <c r="A2" s="1" t="s">
        <v>1</v>
      </c>
    </row>
    <row r="3" spans="1:108" x14ac:dyDescent="0.25">
      <c r="A3" s="1" t="s">
        <v>2</v>
      </c>
      <c r="B3" s="1" t="s">
        <v>3</v>
      </c>
    </row>
    <row r="4" spans="1:108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08" x14ac:dyDescent="0.25">
      <c r="A5" s="1" t="s">
        <v>6</v>
      </c>
      <c r="B5" s="1" t="s">
        <v>7</v>
      </c>
    </row>
    <row r="6" spans="1:108" x14ac:dyDescent="0.25">
      <c r="A6" s="1" t="s">
        <v>8</v>
      </c>
      <c r="B6" s="1" t="s">
        <v>9</v>
      </c>
    </row>
    <row r="8" spans="1:108" x14ac:dyDescent="0.25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2" t="s">
        <v>14</v>
      </c>
      <c r="BF8" s="2" t="s">
        <v>15</v>
      </c>
      <c r="BG8" s="2" t="s">
        <v>16</v>
      </c>
      <c r="BH8" s="2" t="s">
        <v>17</v>
      </c>
      <c r="BI8" s="2" t="s">
        <v>18</v>
      </c>
      <c r="BJ8" s="2" t="s">
        <v>19</v>
      </c>
      <c r="BK8" s="2" t="s">
        <v>20</v>
      </c>
      <c r="BL8" s="2" t="s">
        <v>21</v>
      </c>
      <c r="BM8" s="2" t="s">
        <v>22</v>
      </c>
      <c r="BN8" s="2" t="s">
        <v>23</v>
      </c>
      <c r="BO8" s="2" t="s">
        <v>24</v>
      </c>
      <c r="BP8" s="2" t="s">
        <v>25</v>
      </c>
      <c r="BQ8" s="2" t="s">
        <v>26</v>
      </c>
      <c r="BR8" s="2" t="s">
        <v>27</v>
      </c>
      <c r="BS8" s="2" t="s">
        <v>28</v>
      </c>
      <c r="BT8" s="2" t="s">
        <v>29</v>
      </c>
      <c r="BU8" s="2" t="s">
        <v>30</v>
      </c>
      <c r="BV8" s="2" t="s">
        <v>31</v>
      </c>
      <c r="BW8" s="2" t="s">
        <v>32</v>
      </c>
      <c r="BX8" s="2" t="s">
        <v>33</v>
      </c>
      <c r="BY8" s="2" t="s">
        <v>34</v>
      </c>
      <c r="BZ8" s="2" t="s">
        <v>35</v>
      </c>
      <c r="CA8" s="2" t="s">
        <v>36</v>
      </c>
      <c r="CB8" s="2" t="s">
        <v>37</v>
      </c>
      <c r="CC8" s="2" t="s">
        <v>38</v>
      </c>
      <c r="CD8" s="2" t="s">
        <v>39</v>
      </c>
      <c r="CE8" s="2" t="s">
        <v>40</v>
      </c>
      <c r="CF8" s="2" t="s">
        <v>41</v>
      </c>
      <c r="CG8" s="2" t="s">
        <v>42</v>
      </c>
      <c r="CH8" s="2" t="s">
        <v>43</v>
      </c>
      <c r="CI8" s="2" t="s">
        <v>44</v>
      </c>
      <c r="CJ8" s="2" t="s">
        <v>45</v>
      </c>
      <c r="CK8" s="2" t="s">
        <v>46</v>
      </c>
      <c r="CL8" s="2" t="s">
        <v>47</v>
      </c>
      <c r="CM8" s="2" t="s">
        <v>48</v>
      </c>
      <c r="CN8" s="2" t="s">
        <v>49</v>
      </c>
      <c r="CO8" s="2" t="s">
        <v>50</v>
      </c>
      <c r="CP8" s="2" t="s">
        <v>51</v>
      </c>
      <c r="CQ8" s="2" t="s">
        <v>52</v>
      </c>
      <c r="CR8" s="2" t="s">
        <v>53</v>
      </c>
      <c r="CS8" s="2" t="s">
        <v>54</v>
      </c>
      <c r="CT8" s="2" t="s">
        <v>55</v>
      </c>
      <c r="CU8" s="2" t="s">
        <v>56</v>
      </c>
      <c r="CV8" s="2" t="s">
        <v>57</v>
      </c>
      <c r="CW8" s="2" t="s">
        <v>58</v>
      </c>
      <c r="CX8" s="2" t="s">
        <v>59</v>
      </c>
      <c r="CY8" s="2" t="s">
        <v>60</v>
      </c>
      <c r="CZ8" s="2" t="s">
        <v>61</v>
      </c>
      <c r="DA8" s="2" t="s">
        <v>62</v>
      </c>
      <c r="DB8" s="2" t="s">
        <v>63</v>
      </c>
      <c r="DC8" s="2" t="s">
        <v>64</v>
      </c>
      <c r="DD8" s="2" t="s">
        <v>65</v>
      </c>
    </row>
    <row r="9" spans="1:108" x14ac:dyDescent="0.25">
      <c r="A9" s="1" t="s">
        <v>66</v>
      </c>
      <c r="B9" s="1" t="s">
        <v>66</v>
      </c>
      <c r="C9" s="1" t="s">
        <v>66</v>
      </c>
      <c r="D9" s="1" t="s">
        <v>66</v>
      </c>
      <c r="E9" s="1" t="s">
        <v>67</v>
      </c>
      <c r="F9" s="1" t="s">
        <v>67</v>
      </c>
      <c r="G9" s="1" t="s">
        <v>67</v>
      </c>
      <c r="H9" s="1" t="s">
        <v>67</v>
      </c>
      <c r="I9" s="1" t="s">
        <v>67</v>
      </c>
      <c r="J9" s="1" t="s">
        <v>67</v>
      </c>
      <c r="K9" s="1" t="s">
        <v>66</v>
      </c>
      <c r="L9" s="1" t="s">
        <v>67</v>
      </c>
      <c r="M9" s="1" t="s">
        <v>66</v>
      </c>
      <c r="N9" s="1" t="s">
        <v>67</v>
      </c>
      <c r="O9" s="1" t="s">
        <v>66</v>
      </c>
      <c r="P9" s="1" t="s">
        <v>66</v>
      </c>
      <c r="Q9" s="1" t="s">
        <v>66</v>
      </c>
      <c r="R9" s="1" t="s">
        <v>66</v>
      </c>
      <c r="S9" s="1" t="s">
        <v>66</v>
      </c>
      <c r="T9" s="1" t="s">
        <v>66</v>
      </c>
      <c r="U9" s="1" t="s">
        <v>66</v>
      </c>
      <c r="V9" s="1" t="s">
        <v>66</v>
      </c>
      <c r="W9" s="1" t="s">
        <v>66</v>
      </c>
      <c r="X9" s="1" t="s">
        <v>66</v>
      </c>
      <c r="Y9" s="1" t="s">
        <v>66</v>
      </c>
      <c r="Z9" s="1" t="s">
        <v>66</v>
      </c>
      <c r="AA9" s="1" t="s">
        <v>66</v>
      </c>
      <c r="AB9" s="1" t="s">
        <v>66</v>
      </c>
      <c r="AC9" s="1" t="s">
        <v>66</v>
      </c>
      <c r="AD9" s="1" t="s">
        <v>66</v>
      </c>
      <c r="AE9" s="1" t="s">
        <v>66</v>
      </c>
      <c r="AF9" s="1" t="s">
        <v>66</v>
      </c>
      <c r="AG9" s="1" t="s">
        <v>66</v>
      </c>
      <c r="AH9" s="1" t="s">
        <v>66</v>
      </c>
      <c r="AI9" s="1" t="s">
        <v>66</v>
      </c>
      <c r="AJ9" s="1" t="s">
        <v>66</v>
      </c>
      <c r="AK9" s="1" t="s">
        <v>67</v>
      </c>
      <c r="AL9" s="1" t="s">
        <v>67</v>
      </c>
      <c r="AM9" s="1" t="s">
        <v>67</v>
      </c>
      <c r="AN9" s="1" t="s">
        <v>67</v>
      </c>
      <c r="AO9" s="1" t="s">
        <v>67</v>
      </c>
      <c r="AP9" s="1" t="s">
        <v>67</v>
      </c>
      <c r="AQ9" s="1" t="s">
        <v>67</v>
      </c>
      <c r="AR9" s="1" t="s">
        <v>67</v>
      </c>
      <c r="AS9" s="1" t="s">
        <v>67</v>
      </c>
      <c r="AT9" s="1" t="s">
        <v>67</v>
      </c>
      <c r="AU9" s="1" t="s">
        <v>67</v>
      </c>
      <c r="AV9" s="1" t="s">
        <v>67</v>
      </c>
      <c r="AW9" s="1" t="s">
        <v>67</v>
      </c>
      <c r="AX9" s="1" t="s">
        <v>67</v>
      </c>
      <c r="AY9" s="1" t="s">
        <v>67</v>
      </c>
      <c r="AZ9" s="1" t="s">
        <v>67</v>
      </c>
      <c r="BA9" s="1" t="s">
        <v>67</v>
      </c>
      <c r="BB9" s="1" t="s">
        <v>67</v>
      </c>
      <c r="BC9" s="1" t="s">
        <v>67</v>
      </c>
      <c r="BD9" s="1" t="s">
        <v>67</v>
      </c>
      <c r="BE9" s="2" t="s">
        <v>67</v>
      </c>
      <c r="BF9" s="2" t="s">
        <v>67</v>
      </c>
      <c r="BG9" s="2" t="s">
        <v>67</v>
      </c>
      <c r="BH9" s="2" t="s">
        <v>67</v>
      </c>
      <c r="BI9" s="2" t="s">
        <v>67</v>
      </c>
      <c r="BJ9" s="2" t="s">
        <v>67</v>
      </c>
      <c r="BK9" s="2" t="s">
        <v>66</v>
      </c>
      <c r="BL9" s="2" t="s">
        <v>67</v>
      </c>
      <c r="BM9" s="2" t="s">
        <v>66</v>
      </c>
      <c r="BN9" s="2" t="s">
        <v>67</v>
      </c>
      <c r="BO9" s="2" t="s">
        <v>66</v>
      </c>
      <c r="BP9" s="2" t="s">
        <v>66</v>
      </c>
      <c r="BQ9" s="2" t="s">
        <v>66</v>
      </c>
      <c r="BR9" s="2" t="s">
        <v>66</v>
      </c>
      <c r="BS9" s="2" t="s">
        <v>66</v>
      </c>
      <c r="BT9" s="2" t="s">
        <v>66</v>
      </c>
      <c r="BU9" s="2" t="s">
        <v>66</v>
      </c>
      <c r="BV9" s="2" t="s">
        <v>66</v>
      </c>
      <c r="BW9" s="2" t="s">
        <v>66</v>
      </c>
      <c r="BX9" s="2" t="s">
        <v>66</v>
      </c>
      <c r="BY9" s="2" t="s">
        <v>66</v>
      </c>
      <c r="BZ9" s="2" t="s">
        <v>66</v>
      </c>
      <c r="CA9" s="2" t="s">
        <v>66</v>
      </c>
      <c r="CB9" s="2" t="s">
        <v>66</v>
      </c>
      <c r="CC9" s="2" t="s">
        <v>66</v>
      </c>
      <c r="CD9" s="2" t="s">
        <v>66</v>
      </c>
      <c r="CE9" s="2" t="s">
        <v>66</v>
      </c>
      <c r="CF9" s="2" t="s">
        <v>66</v>
      </c>
      <c r="CG9" s="2" t="s">
        <v>66</v>
      </c>
      <c r="CH9" s="2" t="s">
        <v>66</v>
      </c>
      <c r="CI9" s="2" t="s">
        <v>66</v>
      </c>
      <c r="CJ9" s="2" t="s">
        <v>66</v>
      </c>
      <c r="CK9" s="2" t="s">
        <v>67</v>
      </c>
      <c r="CL9" s="2" t="s">
        <v>67</v>
      </c>
      <c r="CM9" s="2" t="s">
        <v>67</v>
      </c>
      <c r="CN9" s="2" t="s">
        <v>67</v>
      </c>
      <c r="CO9" s="2" t="s">
        <v>67</v>
      </c>
      <c r="CP9" s="2" t="s">
        <v>67</v>
      </c>
      <c r="CQ9" s="2" t="s">
        <v>67</v>
      </c>
      <c r="CR9" s="2" t="s">
        <v>67</v>
      </c>
      <c r="CS9" s="2" t="s">
        <v>67</v>
      </c>
      <c r="CT9" s="2" t="s">
        <v>67</v>
      </c>
      <c r="CU9" s="2" t="s">
        <v>67</v>
      </c>
      <c r="CV9" s="2" t="s">
        <v>67</v>
      </c>
      <c r="CW9" s="2" t="s">
        <v>67</v>
      </c>
      <c r="CX9" s="2" t="s">
        <v>67</v>
      </c>
      <c r="CY9" s="2" t="s">
        <v>67</v>
      </c>
      <c r="CZ9" s="2" t="s">
        <v>67</v>
      </c>
      <c r="DA9" s="2" t="s">
        <v>67</v>
      </c>
      <c r="DB9" s="2" t="s">
        <v>67</v>
      </c>
      <c r="DC9" s="2" t="s">
        <v>67</v>
      </c>
      <c r="DD9" s="2" t="s">
        <v>67</v>
      </c>
    </row>
    <row r="10" spans="1:108" s="4" customFormat="1" x14ac:dyDescent="0.25">
      <c r="A10" s="3">
        <v>1</v>
      </c>
      <c r="B10" s="3" t="s">
        <v>68</v>
      </c>
      <c r="C10" s="3">
        <v>1143.5</v>
      </c>
      <c r="D10" s="3">
        <v>0</v>
      </c>
      <c r="E10" s="4">
        <f t="shared" ref="E10:E41" si="0">(R10-S10*(1000-T10)/(1000-U10))*AK10</f>
        <v>6.913537563384466</v>
      </c>
      <c r="F10" s="4">
        <f t="shared" ref="F10:F41" si="1">IF(AV10&lt;&gt;0,1/(1/AV10-1/N10),0)</f>
        <v>0.27336984277312071</v>
      </c>
      <c r="G10" s="4">
        <f t="shared" ref="G10:G41" si="2">((AY10-AL10/2)*S10-E10)/(AY10+AL10/2)</f>
        <v>341.62676984179558</v>
      </c>
      <c r="H10" s="4">
        <f t="shared" ref="H10:H41" si="3">AL10*1000</f>
        <v>2.5524474382135356</v>
      </c>
      <c r="I10" s="4">
        <f t="shared" ref="I10:I41" si="4">(AQ10-AW10)</f>
        <v>0.74275413353046082</v>
      </c>
      <c r="J10" s="4">
        <f t="shared" ref="J10:J41" si="5">(P10+AP10*D10)</f>
        <v>6.8113126754760742</v>
      </c>
      <c r="K10" s="3">
        <v>6</v>
      </c>
      <c r="L10" s="4">
        <f t="shared" ref="L10:L41" si="6">(K10*AE10+AF10)</f>
        <v>1.4200000166893005</v>
      </c>
      <c r="M10" s="3">
        <v>1</v>
      </c>
      <c r="N10" s="4">
        <f t="shared" ref="N10:N41" si="7">L10*(M10+1)*(M10+1)/(M10*M10+1)</f>
        <v>2.8400000333786011</v>
      </c>
      <c r="O10" s="3">
        <v>2.1864776611328125</v>
      </c>
      <c r="P10" s="3">
        <v>6.8113126754760742</v>
      </c>
      <c r="Q10" s="3">
        <v>4.3624117970466614E-2</v>
      </c>
      <c r="R10" s="3">
        <v>400.85751342773437</v>
      </c>
      <c r="S10" s="3">
        <v>391.35220336914062</v>
      </c>
      <c r="T10" s="3">
        <v>0.36091592907905579</v>
      </c>
      <c r="U10" s="3">
        <v>3.4167239665985107</v>
      </c>
      <c r="V10" s="3">
        <v>3.6776156425476074</v>
      </c>
      <c r="W10" s="3">
        <v>34.815299987792969</v>
      </c>
      <c r="X10" s="3">
        <v>499.4541015625</v>
      </c>
      <c r="Y10" s="3">
        <v>1701.366943359375</v>
      </c>
      <c r="Z10" s="3">
        <v>9.1159572601318359</v>
      </c>
      <c r="AA10" s="3">
        <v>73.186317443847656</v>
      </c>
      <c r="AB10" s="3">
        <v>2.8384592533111572</v>
      </c>
      <c r="AC10" s="3">
        <v>0.4409523606300354</v>
      </c>
      <c r="AD10" s="3">
        <v>1</v>
      </c>
      <c r="AE10" s="3">
        <v>-0.21956524252891541</v>
      </c>
      <c r="AF10" s="3">
        <v>2.737391471862793</v>
      </c>
      <c r="AG10" s="3">
        <v>1</v>
      </c>
      <c r="AH10" s="3">
        <v>0</v>
      </c>
      <c r="AI10" s="3">
        <v>0.15999999642372131</v>
      </c>
      <c r="AJ10" s="3">
        <v>111115</v>
      </c>
      <c r="AK10" s="4">
        <f t="shared" ref="AK10:AK41" si="8">X10*0.000001/(K10*0.0001)</f>
        <v>0.83242350260416642</v>
      </c>
      <c r="AL10" s="4">
        <f t="shared" ref="AL10:AL41" si="9">(U10-T10)/(1000-U10)*AK10</f>
        <v>2.5524474382135356E-3</v>
      </c>
      <c r="AM10" s="4">
        <f t="shared" ref="AM10:AM41" si="10">(P10+273.15)</f>
        <v>279.96131267547605</v>
      </c>
      <c r="AN10" s="4">
        <f t="shared" ref="AN10:AN41" si="11">(O10+273.15)</f>
        <v>275.33647766113279</v>
      </c>
      <c r="AO10" s="4">
        <f t="shared" ref="AO10:AO41" si="12">(Y10*AG10+Z10*AH10)*AI10</f>
        <v>272.21870485293766</v>
      </c>
      <c r="AP10" s="4">
        <f t="shared" ref="AP10:AP41" si="13">((AO10+0.00000010773*(AN10^4-AM10^4))-AL10*44100)/(L10*51.4+0.00000043092*AM10^3)</f>
        <v>1.4191119996586574</v>
      </c>
      <c r="AQ10" s="4">
        <f t="shared" ref="AQ10:AQ41" si="14">0.61365*EXP(17.502*J10/(240.97+J10))</f>
        <v>0.99281157836794176</v>
      </c>
      <c r="AR10" s="4">
        <f t="shared" ref="AR10:AR41" si="15">AQ10*1000/AA10</f>
        <v>13.565535376604764</v>
      </c>
      <c r="AS10" s="4">
        <f t="shared" ref="AS10:AS41" si="16">(AR10-U10)</f>
        <v>10.148811410006253</v>
      </c>
      <c r="AT10" s="4">
        <f t="shared" ref="AT10:AT41" si="17">IF(D10,P10,(O10+P10)/2)</f>
        <v>4.4988951683044434</v>
      </c>
      <c r="AU10" s="4">
        <f t="shared" ref="AU10:AU41" si="18">0.61365*EXP(17.502*AT10/(240.97+AT10))</f>
        <v>0.84572749746093168</v>
      </c>
      <c r="AV10" s="4">
        <f t="shared" ref="AV10:AV41" si="19">IF(AS10&lt;&gt;0,(1000-(AR10+U10)/2)/AS10*AL10,0)</f>
        <v>0.24936656853634034</v>
      </c>
      <c r="AW10" s="4">
        <f t="shared" ref="AW10:AW41" si="20">U10*AA10/1000</f>
        <v>0.25005744483748094</v>
      </c>
      <c r="AX10" s="4">
        <f t="shared" ref="AX10:AX41" si="21">(AU10-AW10)</f>
        <v>0.59567005262345074</v>
      </c>
      <c r="AY10" s="4">
        <f t="shared" ref="AY10:AY41" si="22">1/(1.6/F10+1.37/N10)</f>
        <v>0.15784644110315244</v>
      </c>
      <c r="AZ10" s="4">
        <f t="shared" ref="AZ10:AZ41" si="23">G10*AA10*0.001</f>
        <v>25.002405224957933</v>
      </c>
      <c r="BA10" s="4">
        <f t="shared" ref="BA10:BA41" si="24">G10/S10</f>
        <v>0.87293943128654927</v>
      </c>
      <c r="BB10" s="4">
        <f t="shared" ref="BB10:BB41" si="25">(1-AL10*AA10/AQ10/F10)*100</f>
        <v>31.171347643334379</v>
      </c>
      <c r="BC10" s="4">
        <f t="shared" ref="BC10:BC41" si="26">(S10-E10/(N10/1.35))</f>
        <v>388.06583872094529</v>
      </c>
      <c r="BD10" s="4">
        <f t="shared" ref="BD10:BD41" si="27">E10*BB10/100/BC10</f>
        <v>5.553291769865765E-3</v>
      </c>
    </row>
    <row r="11" spans="1:108" s="4" customFormat="1" x14ac:dyDescent="0.25">
      <c r="A11" s="3">
        <v>2</v>
      </c>
      <c r="B11" s="3" t="s">
        <v>68</v>
      </c>
      <c r="C11" s="3">
        <v>1144</v>
      </c>
      <c r="D11" s="3">
        <v>0</v>
      </c>
      <c r="E11" s="4">
        <f t="shared" si="0"/>
        <v>6.8897778693307297</v>
      </c>
      <c r="F11" s="4">
        <f t="shared" si="1"/>
        <v>0.27463214435267874</v>
      </c>
      <c r="G11" s="4">
        <f t="shared" si="2"/>
        <v>341.98453145638928</v>
      </c>
      <c r="H11" s="4">
        <f t="shared" si="3"/>
        <v>2.554725100593537</v>
      </c>
      <c r="I11" s="4">
        <f t="shared" si="4"/>
        <v>0.74030861836982687</v>
      </c>
      <c r="J11" s="4">
        <f t="shared" si="5"/>
        <v>6.7778873443603516</v>
      </c>
      <c r="K11" s="3">
        <v>6</v>
      </c>
      <c r="L11" s="4">
        <f t="shared" si="6"/>
        <v>1.4200000166893005</v>
      </c>
      <c r="M11" s="3">
        <v>1</v>
      </c>
      <c r="N11" s="4">
        <f t="shared" si="7"/>
        <v>2.8400000333786011</v>
      </c>
      <c r="O11" s="3">
        <v>2.1864860057830811</v>
      </c>
      <c r="P11" s="3">
        <v>6.7778873443603516</v>
      </c>
      <c r="Q11" s="3">
        <v>4.3901745229959488E-2</v>
      </c>
      <c r="R11" s="3">
        <v>400.83502197265625</v>
      </c>
      <c r="S11" s="3">
        <v>391.35711669921875</v>
      </c>
      <c r="T11" s="3">
        <v>0.36048772931098938</v>
      </c>
      <c r="U11" s="3">
        <v>3.4190323352813721</v>
      </c>
      <c r="V11" s="3">
        <v>3.6732401847839355</v>
      </c>
      <c r="W11" s="3">
        <v>34.838706970214844</v>
      </c>
      <c r="X11" s="3">
        <v>499.45135498046875</v>
      </c>
      <c r="Y11" s="3">
        <v>1701.3760986328125</v>
      </c>
      <c r="Z11" s="3">
        <v>9.1159915924072266</v>
      </c>
      <c r="AA11" s="3">
        <v>73.186111450195313</v>
      </c>
      <c r="AB11" s="3">
        <v>2.8384592533111572</v>
      </c>
      <c r="AC11" s="3">
        <v>0.4409523606300354</v>
      </c>
      <c r="AD11" s="3">
        <v>1</v>
      </c>
      <c r="AE11" s="3">
        <v>-0.21956524252891541</v>
      </c>
      <c r="AF11" s="3">
        <v>2.737391471862793</v>
      </c>
      <c r="AG11" s="3">
        <v>1</v>
      </c>
      <c r="AH11" s="3">
        <v>0</v>
      </c>
      <c r="AI11" s="3">
        <v>0.15999999642372131</v>
      </c>
      <c r="AJ11" s="3">
        <v>111115</v>
      </c>
      <c r="AK11" s="4">
        <f t="shared" si="8"/>
        <v>0.83241892496744785</v>
      </c>
      <c r="AL11" s="4">
        <f t="shared" si="9"/>
        <v>2.5547251005935369E-3</v>
      </c>
      <c r="AM11" s="4">
        <f t="shared" si="10"/>
        <v>279.92788734436033</v>
      </c>
      <c r="AN11" s="4">
        <f t="shared" si="11"/>
        <v>275.33648600578306</v>
      </c>
      <c r="AO11" s="4">
        <f t="shared" si="12"/>
        <v>272.22016969665492</v>
      </c>
      <c r="AP11" s="4">
        <f t="shared" si="13"/>
        <v>1.4218036679999526</v>
      </c>
      <c r="AQ11" s="4">
        <f t="shared" si="14"/>
        <v>0.99053429991155095</v>
      </c>
      <c r="AR11" s="4">
        <f t="shared" si="15"/>
        <v>13.534457293657834</v>
      </c>
      <c r="AS11" s="4">
        <f t="shared" si="16"/>
        <v>10.115424958376462</v>
      </c>
      <c r="AT11" s="4">
        <f t="shared" si="17"/>
        <v>4.4821866750717163</v>
      </c>
      <c r="AU11" s="4">
        <f t="shared" si="18"/>
        <v>0.84473894191042043</v>
      </c>
      <c r="AV11" s="4">
        <f t="shared" si="19"/>
        <v>0.25041650333702303</v>
      </c>
      <c r="AW11" s="4">
        <f t="shared" si="20"/>
        <v>0.25022568154172403</v>
      </c>
      <c r="AX11" s="4">
        <f t="shared" si="21"/>
        <v>0.59451326036869645</v>
      </c>
      <c r="AY11" s="4">
        <f t="shared" si="22"/>
        <v>0.15851957090689867</v>
      </c>
      <c r="AZ11" s="4">
        <f t="shared" si="23"/>
        <v>25.028518033410133</v>
      </c>
      <c r="BA11" s="4">
        <f t="shared" si="24"/>
        <v>0.87384262828986636</v>
      </c>
      <c r="BB11" s="4">
        <f t="shared" si="25"/>
        <v>31.269111045306097</v>
      </c>
      <c r="BC11" s="4">
        <f t="shared" si="26"/>
        <v>388.08204627165566</v>
      </c>
      <c r="BD11" s="4">
        <f t="shared" si="27"/>
        <v>5.5513320274236527E-3</v>
      </c>
    </row>
    <row r="12" spans="1:108" s="4" customFormat="1" x14ac:dyDescent="0.25">
      <c r="A12" s="3">
        <v>3</v>
      </c>
      <c r="B12" s="3" t="s">
        <v>69</v>
      </c>
      <c r="C12" s="3">
        <v>1144.5</v>
      </c>
      <c r="D12" s="3">
        <v>0</v>
      </c>
      <c r="E12" s="4">
        <f t="shared" si="0"/>
        <v>6.8987191143915467</v>
      </c>
      <c r="F12" s="4">
        <f t="shared" si="1"/>
        <v>0.27610766661265707</v>
      </c>
      <c r="G12" s="4">
        <f t="shared" si="2"/>
        <v>342.15801796269483</v>
      </c>
      <c r="H12" s="4">
        <f t="shared" si="3"/>
        <v>2.5572819853624433</v>
      </c>
      <c r="I12" s="4">
        <f t="shared" si="4"/>
        <v>0.73745477359811218</v>
      </c>
      <c r="J12" s="4">
        <f t="shared" si="5"/>
        <v>6.7393827438354492</v>
      </c>
      <c r="K12" s="3">
        <v>6</v>
      </c>
      <c r="L12" s="4">
        <f t="shared" si="6"/>
        <v>1.4200000166893005</v>
      </c>
      <c r="M12" s="3">
        <v>1</v>
      </c>
      <c r="N12" s="4">
        <f t="shared" si="7"/>
        <v>2.8400000333786011</v>
      </c>
      <c r="O12" s="3">
        <v>2.1870620250701904</v>
      </c>
      <c r="P12" s="3">
        <v>6.7393827438354492</v>
      </c>
      <c r="Q12" s="3">
        <v>4.5011430978775024E-2</v>
      </c>
      <c r="R12" s="3">
        <v>400.84030151367187</v>
      </c>
      <c r="S12" s="3">
        <v>391.35028076171875</v>
      </c>
      <c r="T12" s="3">
        <v>0.36058303713798523</v>
      </c>
      <c r="U12" s="3">
        <v>3.4222412109375</v>
      </c>
      <c r="V12" s="3">
        <v>3.6740806102752686</v>
      </c>
      <c r="W12" s="3">
        <v>34.870162963867188</v>
      </c>
      <c r="X12" s="3">
        <v>499.44119262695312</v>
      </c>
      <c r="Y12" s="3">
        <v>1701.354736328125</v>
      </c>
      <c r="Z12" s="3">
        <v>9.1799755096435547</v>
      </c>
      <c r="AA12" s="3">
        <v>73.186515808105469</v>
      </c>
      <c r="AB12" s="3">
        <v>2.8384592533111572</v>
      </c>
      <c r="AC12" s="3">
        <v>0.4409523606300354</v>
      </c>
      <c r="AD12" s="3">
        <v>1</v>
      </c>
      <c r="AE12" s="3">
        <v>-0.21956524252891541</v>
      </c>
      <c r="AF12" s="3">
        <v>2.737391471862793</v>
      </c>
      <c r="AG12" s="3">
        <v>1</v>
      </c>
      <c r="AH12" s="3">
        <v>0</v>
      </c>
      <c r="AI12" s="3">
        <v>0.15999999642372131</v>
      </c>
      <c r="AJ12" s="3">
        <v>111115</v>
      </c>
      <c r="AK12" s="4">
        <f t="shared" si="8"/>
        <v>0.83240198771158846</v>
      </c>
      <c r="AL12" s="4">
        <f t="shared" si="9"/>
        <v>2.5572819853624433E-3</v>
      </c>
      <c r="AM12" s="4">
        <f t="shared" si="10"/>
        <v>279.88938274383543</v>
      </c>
      <c r="AN12" s="4">
        <f t="shared" si="11"/>
        <v>275.33706202507017</v>
      </c>
      <c r="AO12" s="4">
        <f t="shared" si="12"/>
        <v>272.21675172798132</v>
      </c>
      <c r="AP12" s="4">
        <f t="shared" si="13"/>
        <v>1.4249385661735423</v>
      </c>
      <c r="AQ12" s="4">
        <f t="shared" si="14"/>
        <v>0.98791668408153954</v>
      </c>
      <c r="AR12" s="4">
        <f t="shared" si="15"/>
        <v>13.498616147704723</v>
      </c>
      <c r="AS12" s="4">
        <f t="shared" si="16"/>
        <v>10.076374936767223</v>
      </c>
      <c r="AT12" s="4">
        <f t="shared" si="17"/>
        <v>4.4632223844528198</v>
      </c>
      <c r="AU12" s="4">
        <f t="shared" si="18"/>
        <v>0.8436181596361616</v>
      </c>
      <c r="AV12" s="4">
        <f t="shared" si="19"/>
        <v>0.2516427087543327</v>
      </c>
      <c r="AW12" s="4">
        <f t="shared" si="20"/>
        <v>0.25046191048342736</v>
      </c>
      <c r="AX12" s="4">
        <f t="shared" si="21"/>
        <v>0.59315624915273424</v>
      </c>
      <c r="AY12" s="4">
        <f t="shared" si="22"/>
        <v>0.15930580232970964</v>
      </c>
      <c r="AZ12" s="4">
        <f t="shared" si="23"/>
        <v>25.0413531904968</v>
      </c>
      <c r="BA12" s="4">
        <f t="shared" si="24"/>
        <v>0.87430119456340549</v>
      </c>
      <c r="BB12" s="4">
        <f t="shared" si="25"/>
        <v>31.386289499841723</v>
      </c>
      <c r="BC12" s="4">
        <f t="shared" si="26"/>
        <v>388.07096009447599</v>
      </c>
      <c r="BD12" s="4">
        <f t="shared" si="27"/>
        <v>5.5795258488208358E-3</v>
      </c>
    </row>
    <row r="13" spans="1:108" s="4" customFormat="1" x14ac:dyDescent="0.25">
      <c r="A13" s="3">
        <v>4</v>
      </c>
      <c r="B13" s="3" t="s">
        <v>69</v>
      </c>
      <c r="C13" s="3">
        <v>1145</v>
      </c>
      <c r="D13" s="3">
        <v>0</v>
      </c>
      <c r="E13" s="4">
        <f t="shared" si="0"/>
        <v>6.9155940474078585</v>
      </c>
      <c r="F13" s="4">
        <f t="shared" si="1"/>
        <v>0.2774180481816001</v>
      </c>
      <c r="G13" s="4">
        <f t="shared" si="2"/>
        <v>342.24004401855359</v>
      </c>
      <c r="H13" s="4">
        <f t="shared" si="3"/>
        <v>2.5583459620636297</v>
      </c>
      <c r="I13" s="4">
        <f t="shared" si="4"/>
        <v>0.73459980867153041</v>
      </c>
      <c r="J13" s="4">
        <f t="shared" si="5"/>
        <v>6.6990485191345215</v>
      </c>
      <c r="K13" s="3">
        <v>6</v>
      </c>
      <c r="L13" s="4">
        <f t="shared" si="6"/>
        <v>1.4200000166893005</v>
      </c>
      <c r="M13" s="3">
        <v>1</v>
      </c>
      <c r="N13" s="4">
        <f t="shared" si="7"/>
        <v>2.8400000333786011</v>
      </c>
      <c r="O13" s="3">
        <v>2.1879100799560547</v>
      </c>
      <c r="P13" s="3">
        <v>6.6990485191345215</v>
      </c>
      <c r="Q13" s="3">
        <v>4.543517529964447E-2</v>
      </c>
      <c r="R13" s="3">
        <v>400.836669921875</v>
      </c>
      <c r="S13" s="3">
        <v>391.326171875</v>
      </c>
      <c r="T13" s="3">
        <v>0.36101391911506653</v>
      </c>
      <c r="U13" s="3">
        <v>3.4238696098327637</v>
      </c>
      <c r="V13" s="3">
        <v>3.6782534122467041</v>
      </c>
      <c r="W13" s="3">
        <v>34.884693145751953</v>
      </c>
      <c r="X13" s="3">
        <v>499.45281982421875</v>
      </c>
      <c r="Y13" s="3">
        <v>1701.33251953125</v>
      </c>
      <c r="Z13" s="3">
        <v>9.2525844573974609</v>
      </c>
      <c r="AA13" s="3">
        <v>73.186614990234375</v>
      </c>
      <c r="AB13" s="3">
        <v>2.8384592533111572</v>
      </c>
      <c r="AC13" s="3">
        <v>0.4409523606300354</v>
      </c>
      <c r="AD13" s="3">
        <v>1</v>
      </c>
      <c r="AE13" s="3">
        <v>-0.21956524252891541</v>
      </c>
      <c r="AF13" s="3">
        <v>2.737391471862793</v>
      </c>
      <c r="AG13" s="3">
        <v>1</v>
      </c>
      <c r="AH13" s="3">
        <v>0</v>
      </c>
      <c r="AI13" s="3">
        <v>0.15999999642372131</v>
      </c>
      <c r="AJ13" s="3">
        <v>111115</v>
      </c>
      <c r="AK13" s="4">
        <f t="shared" si="8"/>
        <v>0.8324213663736979</v>
      </c>
      <c r="AL13" s="4">
        <f t="shared" si="9"/>
        <v>2.5583459620636298E-3</v>
      </c>
      <c r="AM13" s="4">
        <f t="shared" si="10"/>
        <v>279.8490485191345</v>
      </c>
      <c r="AN13" s="4">
        <f t="shared" si="11"/>
        <v>275.33791007995603</v>
      </c>
      <c r="AO13" s="4">
        <f t="shared" si="12"/>
        <v>272.21319704056077</v>
      </c>
      <c r="AP13" s="4">
        <f t="shared" si="13"/>
        <v>1.4291114609419311</v>
      </c>
      <c r="AQ13" s="4">
        <f t="shared" si="14"/>
        <v>0.98518123558312487</v>
      </c>
      <c r="AR13" s="4">
        <f t="shared" si="15"/>
        <v>13.4612215049785</v>
      </c>
      <c r="AS13" s="4">
        <f t="shared" si="16"/>
        <v>10.037351895145736</v>
      </c>
      <c r="AT13" s="4">
        <f t="shared" si="17"/>
        <v>4.4434792995452881</v>
      </c>
      <c r="AU13" s="4">
        <f t="shared" si="18"/>
        <v>0.84245274711927276</v>
      </c>
      <c r="AV13" s="4">
        <f t="shared" si="19"/>
        <v>0.25273070389752145</v>
      </c>
      <c r="AW13" s="4">
        <f t="shared" si="20"/>
        <v>0.25058142691159446</v>
      </c>
      <c r="AX13" s="4">
        <f t="shared" si="21"/>
        <v>0.5918713202076783</v>
      </c>
      <c r="AY13" s="4">
        <f t="shared" si="22"/>
        <v>0.16000349739432931</v>
      </c>
      <c r="AZ13" s="4">
        <f t="shared" si="23"/>
        <v>25.047390335826744</v>
      </c>
      <c r="BA13" s="4">
        <f t="shared" si="24"/>
        <v>0.87456466910645114</v>
      </c>
      <c r="BB13" s="4">
        <f t="shared" si="25"/>
        <v>31.492189029618046</v>
      </c>
      <c r="BC13" s="4">
        <f t="shared" si="26"/>
        <v>388.03882967279094</v>
      </c>
      <c r="BD13" s="4">
        <f t="shared" si="27"/>
        <v>5.6125103556444603E-3</v>
      </c>
    </row>
    <row r="14" spans="1:108" s="4" customFormat="1" x14ac:dyDescent="0.25">
      <c r="A14" s="3">
        <v>5</v>
      </c>
      <c r="B14" s="3" t="s">
        <v>70</v>
      </c>
      <c r="C14" s="3">
        <v>1145.5</v>
      </c>
      <c r="D14" s="3">
        <v>0</v>
      </c>
      <c r="E14" s="4">
        <f t="shared" si="0"/>
        <v>6.9352935970003218</v>
      </c>
      <c r="F14" s="4">
        <f t="shared" si="1"/>
        <v>0.27885891174920024</v>
      </c>
      <c r="G14" s="4">
        <f t="shared" si="2"/>
        <v>342.32317850506479</v>
      </c>
      <c r="H14" s="4">
        <f t="shared" si="3"/>
        <v>2.5589924944215587</v>
      </c>
      <c r="I14" s="4">
        <f t="shared" si="4"/>
        <v>0.7313369646368354</v>
      </c>
      <c r="J14" s="4">
        <f t="shared" si="5"/>
        <v>6.651944637298584</v>
      </c>
      <c r="K14" s="3">
        <v>6</v>
      </c>
      <c r="L14" s="4">
        <f t="shared" si="6"/>
        <v>1.4200000166893005</v>
      </c>
      <c r="M14" s="3">
        <v>1</v>
      </c>
      <c r="N14" s="4">
        <f t="shared" si="7"/>
        <v>2.8400000333786011</v>
      </c>
      <c r="O14" s="3">
        <v>2.1884353160858154</v>
      </c>
      <c r="P14" s="3">
        <v>6.651944637298584</v>
      </c>
      <c r="Q14" s="3">
        <v>4.6113453805446625E-2</v>
      </c>
      <c r="R14" s="3">
        <v>400.833984375</v>
      </c>
      <c r="S14" s="3">
        <v>391.29971313476562</v>
      </c>
      <c r="T14" s="3">
        <v>0.36135366559028625</v>
      </c>
      <c r="U14" s="3">
        <v>3.424943208694458</v>
      </c>
      <c r="V14" s="3">
        <v>3.6815505027770996</v>
      </c>
      <c r="W14" s="3">
        <v>34.894073486328125</v>
      </c>
      <c r="X14" s="3">
        <v>499.45883178710937</v>
      </c>
      <c r="Y14" s="3">
        <v>1701.3448486328125</v>
      </c>
      <c r="Z14" s="3">
        <v>9.2772140502929687</v>
      </c>
      <c r="AA14" s="3">
        <v>73.186080932617188</v>
      </c>
      <c r="AB14" s="3">
        <v>2.8384592533111572</v>
      </c>
      <c r="AC14" s="3">
        <v>0.4409523606300354</v>
      </c>
      <c r="AD14" s="3">
        <v>1</v>
      </c>
      <c r="AE14" s="3">
        <v>-0.21956524252891541</v>
      </c>
      <c r="AF14" s="3">
        <v>2.737391471862793</v>
      </c>
      <c r="AG14" s="3">
        <v>1</v>
      </c>
      <c r="AH14" s="3">
        <v>0</v>
      </c>
      <c r="AI14" s="3">
        <v>0.15999999642372131</v>
      </c>
      <c r="AJ14" s="3">
        <v>111115</v>
      </c>
      <c r="AK14" s="4">
        <f t="shared" si="8"/>
        <v>0.83243138631184888</v>
      </c>
      <c r="AL14" s="4">
        <f t="shared" si="9"/>
        <v>2.5589924944215588E-3</v>
      </c>
      <c r="AM14" s="4">
        <f t="shared" si="10"/>
        <v>279.80194463729856</v>
      </c>
      <c r="AN14" s="4">
        <f t="shared" si="11"/>
        <v>275.33843531608579</v>
      </c>
      <c r="AO14" s="4">
        <f t="shared" si="12"/>
        <v>272.21516969676668</v>
      </c>
      <c r="AP14" s="4">
        <f t="shared" si="13"/>
        <v>1.4343251149777152</v>
      </c>
      <c r="AQ14" s="4">
        <f t="shared" si="14"/>
        <v>0.98199513549796558</v>
      </c>
      <c r="AR14" s="4">
        <f t="shared" si="15"/>
        <v>13.417785499432517</v>
      </c>
      <c r="AS14" s="4">
        <f t="shared" si="16"/>
        <v>9.992842290738059</v>
      </c>
      <c r="AT14" s="4">
        <f t="shared" si="17"/>
        <v>4.4201899766921997</v>
      </c>
      <c r="AU14" s="4">
        <f t="shared" si="18"/>
        <v>0.8410798330910616</v>
      </c>
      <c r="AV14" s="4">
        <f t="shared" si="19"/>
        <v>0.25392598145960621</v>
      </c>
      <c r="AW14" s="4">
        <f t="shared" si="20"/>
        <v>0.25065817086113018</v>
      </c>
      <c r="AX14" s="4">
        <f t="shared" si="21"/>
        <v>0.59042166222993142</v>
      </c>
      <c r="AY14" s="4">
        <f t="shared" si="22"/>
        <v>0.16077007883988581</v>
      </c>
      <c r="AZ14" s="4">
        <f t="shared" si="23"/>
        <v>25.053291847182432</v>
      </c>
      <c r="BA14" s="4">
        <f t="shared" si="24"/>
        <v>0.87483626236947154</v>
      </c>
      <c r="BB14" s="4">
        <f t="shared" si="25"/>
        <v>31.608262203127847</v>
      </c>
      <c r="BC14" s="4">
        <f t="shared" si="26"/>
        <v>388.00300671014907</v>
      </c>
      <c r="BD14" s="4">
        <f t="shared" si="27"/>
        <v>5.6497649419871322E-3</v>
      </c>
    </row>
    <row r="15" spans="1:108" s="4" customFormat="1" x14ac:dyDescent="0.25">
      <c r="A15" s="3">
        <v>6</v>
      </c>
      <c r="B15" s="3" t="s">
        <v>70</v>
      </c>
      <c r="C15" s="3">
        <v>1146.5</v>
      </c>
      <c r="D15" s="3">
        <v>0</v>
      </c>
      <c r="E15" s="4">
        <f t="shared" si="0"/>
        <v>6.9023998777458564</v>
      </c>
      <c r="F15" s="4">
        <f t="shared" si="1"/>
        <v>0.27985559247219288</v>
      </c>
      <c r="G15" s="4">
        <f t="shared" si="2"/>
        <v>342.70742599159991</v>
      </c>
      <c r="H15" s="4">
        <f t="shared" si="3"/>
        <v>2.5600551256410968</v>
      </c>
      <c r="I15" s="4">
        <f t="shared" si="4"/>
        <v>0.72927419441995067</v>
      </c>
      <c r="J15" s="4">
        <f t="shared" si="5"/>
        <v>6.6221489906311035</v>
      </c>
      <c r="K15" s="3">
        <v>6</v>
      </c>
      <c r="L15" s="4">
        <f t="shared" si="6"/>
        <v>1.4200000166893005</v>
      </c>
      <c r="M15" s="3">
        <v>1</v>
      </c>
      <c r="N15" s="4">
        <f t="shared" si="7"/>
        <v>2.8400000333786011</v>
      </c>
      <c r="O15" s="3">
        <v>2.1891317367553711</v>
      </c>
      <c r="P15" s="3">
        <v>6.6221489906311035</v>
      </c>
      <c r="Q15" s="3">
        <v>4.6090554445981979E-2</v>
      </c>
      <c r="R15" s="3">
        <v>400.82003784179687</v>
      </c>
      <c r="S15" s="3">
        <v>391.32479858398437</v>
      </c>
      <c r="T15" s="3">
        <v>0.3608424961566925</v>
      </c>
      <c r="U15" s="3">
        <v>3.4256718158721924</v>
      </c>
      <c r="V15" s="3">
        <v>3.6761415004730225</v>
      </c>
      <c r="W15" s="3">
        <v>34.899585723876953</v>
      </c>
      <c r="X15" s="3">
        <v>499.4637451171875</v>
      </c>
      <c r="Y15" s="3">
        <v>1701.4281005859375</v>
      </c>
      <c r="Z15" s="3">
        <v>9.2637147903442383</v>
      </c>
      <c r="AA15" s="3">
        <v>73.185722351074219</v>
      </c>
      <c r="AB15" s="3">
        <v>2.8384592533111572</v>
      </c>
      <c r="AC15" s="3">
        <v>0.4409523606300354</v>
      </c>
      <c r="AD15" s="3">
        <v>1</v>
      </c>
      <c r="AE15" s="3">
        <v>-0.21956524252891541</v>
      </c>
      <c r="AF15" s="3">
        <v>2.737391471862793</v>
      </c>
      <c r="AG15" s="3">
        <v>1</v>
      </c>
      <c r="AH15" s="3">
        <v>0</v>
      </c>
      <c r="AI15" s="3">
        <v>0.15999999642372131</v>
      </c>
      <c r="AJ15" s="3">
        <v>111115</v>
      </c>
      <c r="AK15" s="4">
        <f t="shared" si="8"/>
        <v>0.83243957519531242</v>
      </c>
      <c r="AL15" s="4">
        <f t="shared" si="9"/>
        <v>2.5600551256410968E-3</v>
      </c>
      <c r="AM15" s="4">
        <f t="shared" si="10"/>
        <v>279.77214899063108</v>
      </c>
      <c r="AN15" s="4">
        <f t="shared" si="11"/>
        <v>275.33913173675535</v>
      </c>
      <c r="AO15" s="4">
        <f t="shared" si="12"/>
        <v>272.22849000896895</v>
      </c>
      <c r="AP15" s="4">
        <f t="shared" si="13"/>
        <v>1.4374583879764906</v>
      </c>
      <c r="AQ15" s="4">
        <f t="shared" si="14"/>
        <v>0.97998446080227319</v>
      </c>
      <c r="AR15" s="4">
        <f t="shared" si="15"/>
        <v>13.390377649089215</v>
      </c>
      <c r="AS15" s="4">
        <f t="shared" si="16"/>
        <v>9.9647058332170229</v>
      </c>
      <c r="AT15" s="4">
        <f t="shared" si="17"/>
        <v>4.4056403636932373</v>
      </c>
      <c r="AU15" s="4">
        <f t="shared" si="18"/>
        <v>0.84022313183881903</v>
      </c>
      <c r="AV15" s="4">
        <f t="shared" si="19"/>
        <v>0.25475213832866844</v>
      </c>
      <c r="AW15" s="4">
        <f t="shared" si="20"/>
        <v>0.25071026638232252</v>
      </c>
      <c r="AX15" s="4">
        <f t="shared" si="21"/>
        <v>0.5895128654564965</v>
      </c>
      <c r="AY15" s="4">
        <f t="shared" si="22"/>
        <v>0.16129998268210563</v>
      </c>
      <c r="AZ15" s="4">
        <f t="shared" si="23"/>
        <v>25.081290526272547</v>
      </c>
      <c r="BA15" s="4">
        <f t="shared" si="24"/>
        <v>0.87576209642653036</v>
      </c>
      <c r="BB15" s="4">
        <f t="shared" si="25"/>
        <v>31.683988738288026</v>
      </c>
      <c r="BC15" s="4">
        <f t="shared" si="26"/>
        <v>388.04372825812544</v>
      </c>
      <c r="BD15" s="4">
        <f t="shared" si="27"/>
        <v>5.6358483353243323E-3</v>
      </c>
    </row>
    <row r="16" spans="1:108" s="4" customFormat="1" x14ac:dyDescent="0.25">
      <c r="A16" s="3">
        <v>7</v>
      </c>
      <c r="B16" s="3" t="s">
        <v>71</v>
      </c>
      <c r="C16" s="3">
        <v>1147</v>
      </c>
      <c r="D16" s="3">
        <v>0</v>
      </c>
      <c r="E16" s="4">
        <f t="shared" si="0"/>
        <v>6.9180075236398046</v>
      </c>
      <c r="F16" s="4">
        <f t="shared" si="1"/>
        <v>0.28011882608117855</v>
      </c>
      <c r="G16" s="4">
        <f t="shared" si="2"/>
        <v>342.65928612375012</v>
      </c>
      <c r="H16" s="4">
        <f t="shared" si="3"/>
        <v>2.5599754503710135</v>
      </c>
      <c r="I16" s="4">
        <f t="shared" si="4"/>
        <v>0.72863256431570722</v>
      </c>
      <c r="J16" s="4">
        <f t="shared" si="5"/>
        <v>6.613222599029541</v>
      </c>
      <c r="K16" s="3">
        <v>6</v>
      </c>
      <c r="L16" s="4">
        <f t="shared" si="6"/>
        <v>1.4200000166893005</v>
      </c>
      <c r="M16" s="3">
        <v>1</v>
      </c>
      <c r="N16" s="4">
        <f t="shared" si="7"/>
        <v>2.8400000333786011</v>
      </c>
      <c r="O16" s="3">
        <v>2.1895654201507568</v>
      </c>
      <c r="P16" s="3">
        <v>6.613222599029541</v>
      </c>
      <c r="Q16" s="3">
        <v>4.6699654310941696E-2</v>
      </c>
      <c r="R16" s="3">
        <v>400.84420776367187</v>
      </c>
      <c r="S16" s="3">
        <v>391.3306884765625</v>
      </c>
      <c r="T16" s="3">
        <v>0.36162090301513672</v>
      </c>
      <c r="U16" s="3">
        <v>3.4262082576751709</v>
      </c>
      <c r="V16" s="3">
        <v>3.6839680671691895</v>
      </c>
      <c r="W16" s="3">
        <v>34.904075622558594</v>
      </c>
      <c r="X16" s="3">
        <v>499.48736572265625</v>
      </c>
      <c r="Y16" s="3">
        <v>1701.4700927734375</v>
      </c>
      <c r="Z16" s="3">
        <v>9.2822246551513672</v>
      </c>
      <c r="AA16" s="3">
        <v>73.185928344726562</v>
      </c>
      <c r="AB16" s="3">
        <v>2.8384592533111572</v>
      </c>
      <c r="AC16" s="3">
        <v>0.4409523606300354</v>
      </c>
      <c r="AD16" s="3">
        <v>1</v>
      </c>
      <c r="AE16" s="3">
        <v>-0.21956524252891541</v>
      </c>
      <c r="AF16" s="3">
        <v>2.737391471862793</v>
      </c>
      <c r="AG16" s="3">
        <v>1</v>
      </c>
      <c r="AH16" s="3">
        <v>0</v>
      </c>
      <c r="AI16" s="3">
        <v>0.15999999642372131</v>
      </c>
      <c r="AJ16" s="3">
        <v>111115</v>
      </c>
      <c r="AK16" s="4">
        <f t="shared" si="8"/>
        <v>0.83247894287109359</v>
      </c>
      <c r="AL16" s="4">
        <f t="shared" si="9"/>
        <v>2.5599754503710134E-3</v>
      </c>
      <c r="AM16" s="4">
        <f t="shared" si="10"/>
        <v>279.76322259902952</v>
      </c>
      <c r="AN16" s="4">
        <f t="shared" si="11"/>
        <v>275.33956542015073</v>
      </c>
      <c r="AO16" s="4">
        <f t="shared" si="12"/>
        <v>272.23520875881877</v>
      </c>
      <c r="AP16" s="4">
        <f t="shared" si="13"/>
        <v>1.4386675254566317</v>
      </c>
      <c r="AQ16" s="4">
        <f t="shared" si="14"/>
        <v>0.97938279635603265</v>
      </c>
      <c r="AR16" s="4">
        <f t="shared" si="15"/>
        <v>13.382118919676207</v>
      </c>
      <c r="AS16" s="4">
        <f t="shared" si="16"/>
        <v>9.9559106620010365</v>
      </c>
      <c r="AT16" s="4">
        <f t="shared" si="17"/>
        <v>4.4013940095901489</v>
      </c>
      <c r="AU16" s="4">
        <f t="shared" si="18"/>
        <v>0.83997324606431756</v>
      </c>
      <c r="AV16" s="4">
        <f t="shared" si="19"/>
        <v>0.25497024672908192</v>
      </c>
      <c r="AW16" s="4">
        <f t="shared" si="20"/>
        <v>0.25075023204032548</v>
      </c>
      <c r="AX16" s="4">
        <f t="shared" si="21"/>
        <v>0.58922301402399202</v>
      </c>
      <c r="AY16" s="4">
        <f t="shared" si="22"/>
        <v>0.16143988670347795</v>
      </c>
      <c r="AZ16" s="4">
        <f t="shared" si="23"/>
        <v>25.077837960907935</v>
      </c>
      <c r="BA16" s="4">
        <f t="shared" si="24"/>
        <v>0.87562589956262171</v>
      </c>
      <c r="BB16" s="4">
        <f t="shared" si="25"/>
        <v>31.708190845854787</v>
      </c>
      <c r="BC16" s="4">
        <f t="shared" si="26"/>
        <v>388.0421990233412</v>
      </c>
      <c r="BD16" s="4">
        <f t="shared" si="27"/>
        <v>5.6529290727845702E-3</v>
      </c>
    </row>
    <row r="17" spans="1:108" s="4" customFormat="1" x14ac:dyDescent="0.25">
      <c r="A17" s="3">
        <v>8</v>
      </c>
      <c r="B17" s="3" t="s">
        <v>72</v>
      </c>
      <c r="C17" s="3">
        <v>1147.5</v>
      </c>
      <c r="D17" s="3">
        <v>0</v>
      </c>
      <c r="E17" s="4">
        <f t="shared" si="0"/>
        <v>6.9335007229902734</v>
      </c>
      <c r="F17" s="4">
        <f t="shared" si="1"/>
        <v>0.28007877655890523</v>
      </c>
      <c r="G17" s="4">
        <f t="shared" si="2"/>
        <v>342.54315105389225</v>
      </c>
      <c r="H17" s="4">
        <f t="shared" si="3"/>
        <v>2.5592843664850529</v>
      </c>
      <c r="I17" s="4">
        <f t="shared" si="4"/>
        <v>0.72852701203812331</v>
      </c>
      <c r="J17" s="4">
        <f t="shared" si="5"/>
        <v>6.6107211112976074</v>
      </c>
      <c r="K17" s="3">
        <v>6</v>
      </c>
      <c r="L17" s="4">
        <f t="shared" si="6"/>
        <v>1.4200000166893005</v>
      </c>
      <c r="M17" s="3">
        <v>1</v>
      </c>
      <c r="N17" s="4">
        <f t="shared" si="7"/>
        <v>2.8400000333786011</v>
      </c>
      <c r="O17" s="3">
        <v>2.1897926330566406</v>
      </c>
      <c r="P17" s="3">
        <v>6.6107211112976074</v>
      </c>
      <c r="Q17" s="3">
        <v>4.6769093722105026E-2</v>
      </c>
      <c r="R17" s="3">
        <v>400.84613037109375</v>
      </c>
      <c r="S17" s="3">
        <v>391.3143310546875</v>
      </c>
      <c r="T17" s="3">
        <v>0.36159312725067139</v>
      </c>
      <c r="U17" s="3">
        <v>3.4253699779510498</v>
      </c>
      <c r="V17" s="3">
        <v>3.6836016178131104</v>
      </c>
      <c r="W17" s="3">
        <v>34.894741058349609</v>
      </c>
      <c r="X17" s="3">
        <v>499.48504638671875</v>
      </c>
      <c r="Y17" s="3">
        <v>1701.4833984375</v>
      </c>
      <c r="Z17" s="3">
        <v>9.2982473373413086</v>
      </c>
      <c r="AA17" s="3">
        <v>73.185447692871094</v>
      </c>
      <c r="AB17" s="3">
        <v>2.8384592533111572</v>
      </c>
      <c r="AC17" s="3">
        <v>0.4409523606300354</v>
      </c>
      <c r="AD17" s="3">
        <v>1</v>
      </c>
      <c r="AE17" s="3">
        <v>-0.21956524252891541</v>
      </c>
      <c r="AF17" s="3">
        <v>2.737391471862793</v>
      </c>
      <c r="AG17" s="3">
        <v>1</v>
      </c>
      <c r="AH17" s="3">
        <v>0</v>
      </c>
      <c r="AI17" s="3">
        <v>0.15999999642372131</v>
      </c>
      <c r="AJ17" s="3">
        <v>111115</v>
      </c>
      <c r="AK17" s="4">
        <f t="shared" si="8"/>
        <v>0.83247507731119774</v>
      </c>
      <c r="AL17" s="4">
        <f t="shared" si="9"/>
        <v>2.559284366485053E-3</v>
      </c>
      <c r="AM17" s="4">
        <f t="shared" si="10"/>
        <v>279.76072111129758</v>
      </c>
      <c r="AN17" s="4">
        <f t="shared" si="11"/>
        <v>275.33979263305662</v>
      </c>
      <c r="AO17" s="4">
        <f t="shared" si="12"/>
        <v>272.23733766502119</v>
      </c>
      <c r="AP17" s="4">
        <f t="shared" si="13"/>
        <v>1.4393786868709071</v>
      </c>
      <c r="AQ17" s="4">
        <f t="shared" si="14"/>
        <v>0.97921424738819085</v>
      </c>
      <c r="AR17" s="4">
        <f t="shared" si="15"/>
        <v>13.379903768540791</v>
      </c>
      <c r="AS17" s="4">
        <f t="shared" si="16"/>
        <v>9.9545337905897409</v>
      </c>
      <c r="AT17" s="4">
        <f t="shared" si="17"/>
        <v>4.400256872177124</v>
      </c>
      <c r="AU17" s="4">
        <f t="shared" si="18"/>
        <v>0.83990633993362585</v>
      </c>
      <c r="AV17" s="4">
        <f t="shared" si="19"/>
        <v>0.25493706512876851</v>
      </c>
      <c r="AW17" s="4">
        <f t="shared" si="20"/>
        <v>0.25068723535006759</v>
      </c>
      <c r="AX17" s="4">
        <f t="shared" si="21"/>
        <v>0.5892191045835582</v>
      </c>
      <c r="AY17" s="4">
        <f t="shared" si="22"/>
        <v>0.16141860240937755</v>
      </c>
      <c r="AZ17" s="4">
        <f t="shared" si="23"/>
        <v>25.069173864005872</v>
      </c>
      <c r="BA17" s="4">
        <f t="shared" si="24"/>
        <v>0.87536571975438504</v>
      </c>
      <c r="BB17" s="4">
        <f t="shared" si="25"/>
        <v>31.705559221388334</v>
      </c>
      <c r="BC17" s="4">
        <f t="shared" si="26"/>
        <v>388.0184768765094</v>
      </c>
      <c r="BD17" s="4">
        <f t="shared" si="27"/>
        <v>5.6654652003664792E-3</v>
      </c>
    </row>
    <row r="18" spans="1:108" s="4" customFormat="1" x14ac:dyDescent="0.25">
      <c r="A18" s="3">
        <v>9</v>
      </c>
      <c r="B18" s="3" t="s">
        <v>72</v>
      </c>
      <c r="C18" s="3">
        <v>1148</v>
      </c>
      <c r="D18" s="3">
        <v>0</v>
      </c>
      <c r="E18" s="4">
        <f t="shared" si="0"/>
        <v>6.9780395347277624</v>
      </c>
      <c r="F18" s="4">
        <f t="shared" si="1"/>
        <v>0.279849725438018</v>
      </c>
      <c r="G18" s="4">
        <f t="shared" si="2"/>
        <v>342.21536860626998</v>
      </c>
      <c r="H18" s="4">
        <f t="shared" si="3"/>
        <v>2.5581281314902178</v>
      </c>
      <c r="I18" s="4">
        <f t="shared" si="4"/>
        <v>0.72874074851853909</v>
      </c>
      <c r="J18" s="4">
        <f t="shared" si="5"/>
        <v>6.6131362915039062</v>
      </c>
      <c r="K18" s="3">
        <v>6</v>
      </c>
      <c r="L18" s="4">
        <f t="shared" si="6"/>
        <v>1.4200000166893005</v>
      </c>
      <c r="M18" s="3">
        <v>1</v>
      </c>
      <c r="N18" s="4">
        <f t="shared" si="7"/>
        <v>2.8400000333786011</v>
      </c>
      <c r="O18" s="3">
        <v>2.1905128955841064</v>
      </c>
      <c r="P18" s="3">
        <v>6.6131362915039062</v>
      </c>
      <c r="Q18" s="3">
        <v>4.7686032950878143E-2</v>
      </c>
      <c r="R18" s="3">
        <v>400.87863159179687</v>
      </c>
      <c r="S18" s="3">
        <v>391.29409790039062</v>
      </c>
      <c r="T18" s="3">
        <v>0.36232557892799377</v>
      </c>
      <c r="U18" s="3">
        <v>3.4246687889099121</v>
      </c>
      <c r="V18" s="3">
        <v>3.6908779144287109</v>
      </c>
      <c r="W18" s="3">
        <v>34.885848999023438</v>
      </c>
      <c r="X18" s="3">
        <v>499.49346923828125</v>
      </c>
      <c r="Y18" s="3">
        <v>1701.4525146484375</v>
      </c>
      <c r="Z18" s="3">
        <v>9.3511390686035156</v>
      </c>
      <c r="AA18" s="3">
        <v>73.185539245605469</v>
      </c>
      <c r="AB18" s="3">
        <v>2.8384592533111572</v>
      </c>
      <c r="AC18" s="3">
        <v>0.4409523606300354</v>
      </c>
      <c r="AD18" s="3">
        <v>1</v>
      </c>
      <c r="AE18" s="3">
        <v>-0.21956524252891541</v>
      </c>
      <c r="AF18" s="3">
        <v>2.737391471862793</v>
      </c>
      <c r="AG18" s="3">
        <v>1</v>
      </c>
      <c r="AH18" s="3">
        <v>0</v>
      </c>
      <c r="AI18" s="3">
        <v>0.15999999642372131</v>
      </c>
      <c r="AJ18" s="3">
        <v>111115</v>
      </c>
      <c r="AK18" s="4">
        <f t="shared" si="8"/>
        <v>0.83248911539713522</v>
      </c>
      <c r="AL18" s="4">
        <f t="shared" si="9"/>
        <v>2.5581281314902178E-3</v>
      </c>
      <c r="AM18" s="4">
        <f t="shared" si="10"/>
        <v>279.76313629150388</v>
      </c>
      <c r="AN18" s="4">
        <f t="shared" si="11"/>
        <v>275.34051289558408</v>
      </c>
      <c r="AO18" s="4">
        <f t="shared" si="12"/>
        <v>272.23239625888164</v>
      </c>
      <c r="AP18" s="4">
        <f t="shared" si="13"/>
        <v>1.439735227315148</v>
      </c>
      <c r="AQ18" s="4">
        <f t="shared" si="14"/>
        <v>0.97937698057250566</v>
      </c>
      <c r="AR18" s="4">
        <f t="shared" si="15"/>
        <v>13.382110600917841</v>
      </c>
      <c r="AS18" s="4">
        <f t="shared" si="16"/>
        <v>9.9574418120079287</v>
      </c>
      <c r="AT18" s="4">
        <f t="shared" si="17"/>
        <v>4.4018245935440063</v>
      </c>
      <c r="AU18" s="4">
        <f t="shared" si="18"/>
        <v>0.83999858170430153</v>
      </c>
      <c r="AV18" s="4">
        <f t="shared" si="19"/>
        <v>0.25474727664015029</v>
      </c>
      <c r="AW18" s="4">
        <f t="shared" si="20"/>
        <v>0.25063623205396651</v>
      </c>
      <c r="AX18" s="4">
        <f t="shared" si="21"/>
        <v>0.58936234965033507</v>
      </c>
      <c r="AY18" s="4">
        <f t="shared" si="22"/>
        <v>0.16129686422359391</v>
      </c>
      <c r="AZ18" s="4">
        <f t="shared" si="23"/>
        <v>25.045216289583514</v>
      </c>
      <c r="BA18" s="4">
        <f t="shared" si="24"/>
        <v>0.87457329523376981</v>
      </c>
      <c r="BB18" s="4">
        <f t="shared" si="25"/>
        <v>31.691807515793169</v>
      </c>
      <c r="BC18" s="4">
        <f t="shared" si="26"/>
        <v>387.97707210420583</v>
      </c>
      <c r="BD18" s="4">
        <f t="shared" si="27"/>
        <v>5.6999936767601032E-3</v>
      </c>
    </row>
    <row r="19" spans="1:108" s="4" customFormat="1" x14ac:dyDescent="0.25">
      <c r="A19" s="3">
        <v>10</v>
      </c>
      <c r="B19" s="3" t="s">
        <v>73</v>
      </c>
      <c r="C19" s="3">
        <v>1148.5</v>
      </c>
      <c r="D19" s="3">
        <v>0</v>
      </c>
      <c r="E19" s="4">
        <f t="shared" si="0"/>
        <v>6.9820292195538691</v>
      </c>
      <c r="F19" s="4">
        <f t="shared" si="1"/>
        <v>0.27905253464545487</v>
      </c>
      <c r="G19" s="4">
        <f t="shared" si="2"/>
        <v>342.06131110553002</v>
      </c>
      <c r="H19" s="4">
        <f t="shared" si="3"/>
        <v>2.5564960297714467</v>
      </c>
      <c r="I19" s="4">
        <f t="shared" si="4"/>
        <v>0.73016093246376634</v>
      </c>
      <c r="J19" s="4">
        <f t="shared" si="5"/>
        <v>6.6327543258666992</v>
      </c>
      <c r="K19" s="3">
        <v>6</v>
      </c>
      <c r="L19" s="4">
        <f t="shared" si="6"/>
        <v>1.4200000166893005</v>
      </c>
      <c r="M19" s="3">
        <v>1</v>
      </c>
      <c r="N19" s="4">
        <f t="shared" si="7"/>
        <v>2.8400000333786011</v>
      </c>
      <c r="O19" s="3">
        <v>2.1902852058410645</v>
      </c>
      <c r="P19" s="3">
        <v>6.6327543258666992</v>
      </c>
      <c r="Q19" s="3">
        <v>4.773234948515892E-2</v>
      </c>
      <c r="R19" s="3">
        <v>400.87771606445312</v>
      </c>
      <c r="S19" s="3">
        <v>391.28915405273437</v>
      </c>
      <c r="T19" s="3">
        <v>0.36295011639595032</v>
      </c>
      <c r="U19" s="3">
        <v>3.4233493804931641</v>
      </c>
      <c r="V19" s="3">
        <v>3.6972866058349609</v>
      </c>
      <c r="W19" s="3">
        <v>34.872848510742188</v>
      </c>
      <c r="X19" s="3">
        <v>499.49252319335937</v>
      </c>
      <c r="Y19" s="3">
        <v>1701.507080078125</v>
      </c>
      <c r="Z19" s="3">
        <v>9.3142166137695313</v>
      </c>
      <c r="AA19" s="3">
        <v>73.185279846191406</v>
      </c>
      <c r="AB19" s="3">
        <v>2.8384592533111572</v>
      </c>
      <c r="AC19" s="3">
        <v>0.4409523606300354</v>
      </c>
      <c r="AD19" s="3">
        <v>1</v>
      </c>
      <c r="AE19" s="3">
        <v>-0.21956524252891541</v>
      </c>
      <c r="AF19" s="3">
        <v>2.737391471862793</v>
      </c>
      <c r="AG19" s="3">
        <v>1</v>
      </c>
      <c r="AH19" s="3">
        <v>0</v>
      </c>
      <c r="AI19" s="3">
        <v>0.15999999642372131</v>
      </c>
      <c r="AJ19" s="3">
        <v>111115</v>
      </c>
      <c r="AK19" s="4">
        <f t="shared" si="8"/>
        <v>0.83248753865559877</v>
      </c>
      <c r="AL19" s="4">
        <f t="shared" si="9"/>
        <v>2.5564960297714467E-3</v>
      </c>
      <c r="AM19" s="4">
        <f t="shared" si="10"/>
        <v>279.78275432586668</v>
      </c>
      <c r="AN19" s="4">
        <f t="shared" si="11"/>
        <v>275.34028520584104</v>
      </c>
      <c r="AO19" s="4">
        <f t="shared" si="12"/>
        <v>272.24112672743649</v>
      </c>
      <c r="AP19" s="4">
        <f t="shared" si="13"/>
        <v>1.4384088574676208</v>
      </c>
      <c r="AQ19" s="4">
        <f t="shared" si="14"/>
        <v>0.98069971488644458</v>
      </c>
      <c r="AR19" s="4">
        <f t="shared" si="15"/>
        <v>13.400231808193059</v>
      </c>
      <c r="AS19" s="4">
        <f t="shared" si="16"/>
        <v>9.9768824276998949</v>
      </c>
      <c r="AT19" s="4">
        <f t="shared" si="17"/>
        <v>4.4115197658538818</v>
      </c>
      <c r="AU19" s="4">
        <f t="shared" si="18"/>
        <v>0.84056922625291874</v>
      </c>
      <c r="AV19" s="4">
        <f t="shared" si="19"/>
        <v>0.25408651839732721</v>
      </c>
      <c r="AW19" s="4">
        <f t="shared" si="20"/>
        <v>0.25053878242267819</v>
      </c>
      <c r="AX19" s="4">
        <f t="shared" si="21"/>
        <v>0.59003044383024061</v>
      </c>
      <c r="AY19" s="4">
        <f t="shared" si="22"/>
        <v>0.16087304504386529</v>
      </c>
      <c r="AZ19" s="4">
        <f t="shared" si="23"/>
        <v>25.033852777813355</v>
      </c>
      <c r="BA19" s="4">
        <f t="shared" si="24"/>
        <v>0.87419062747502096</v>
      </c>
      <c r="BB19" s="4">
        <f t="shared" si="25"/>
        <v>31.632950146616068</v>
      </c>
      <c r="BC19" s="4">
        <f t="shared" si="26"/>
        <v>387.97023175146086</v>
      </c>
      <c r="BD19" s="4">
        <f t="shared" si="27"/>
        <v>5.692761045797236E-3</v>
      </c>
    </row>
    <row r="20" spans="1:108" s="4" customFormat="1" x14ac:dyDescent="0.25">
      <c r="A20" s="3">
        <v>11</v>
      </c>
      <c r="B20" s="3" t="s">
        <v>73</v>
      </c>
      <c r="C20" s="3">
        <v>1149</v>
      </c>
      <c r="D20" s="3">
        <v>0</v>
      </c>
      <c r="E20" s="4">
        <f t="shared" si="0"/>
        <v>6.9623607484076908</v>
      </c>
      <c r="F20" s="4">
        <f t="shared" si="1"/>
        <v>0.27794275141255326</v>
      </c>
      <c r="G20" s="4">
        <f t="shared" si="2"/>
        <v>342.03456674482578</v>
      </c>
      <c r="H20" s="4">
        <f t="shared" si="3"/>
        <v>2.5553975694263307</v>
      </c>
      <c r="I20" s="4">
        <f t="shared" si="4"/>
        <v>0.73248941484213814</v>
      </c>
      <c r="J20" s="4">
        <f t="shared" si="5"/>
        <v>6.6660213470458984</v>
      </c>
      <c r="K20" s="3">
        <v>6</v>
      </c>
      <c r="L20" s="4">
        <f t="shared" si="6"/>
        <v>1.4200000166893005</v>
      </c>
      <c r="M20" s="3">
        <v>1</v>
      </c>
      <c r="N20" s="4">
        <f t="shared" si="7"/>
        <v>2.8400000333786011</v>
      </c>
      <c r="O20" s="3">
        <v>2.1903195381164551</v>
      </c>
      <c r="P20" s="3">
        <v>6.6660213470458984</v>
      </c>
      <c r="Q20" s="3">
        <v>4.7955773770809174E-2</v>
      </c>
      <c r="R20" s="3">
        <v>400.88320922851562</v>
      </c>
      <c r="S20" s="3">
        <v>391.31851196289062</v>
      </c>
      <c r="T20" s="3">
        <v>0.36308443546295166</v>
      </c>
      <c r="U20" s="3">
        <v>3.4222321510314941</v>
      </c>
      <c r="V20" s="3">
        <v>3.6986446380615234</v>
      </c>
      <c r="W20" s="3">
        <v>34.861370086669922</v>
      </c>
      <c r="X20" s="3">
        <v>499.48272705078125</v>
      </c>
      <c r="Y20" s="3">
        <v>1701.51123046875</v>
      </c>
      <c r="Z20" s="3">
        <v>9.2809553146362305</v>
      </c>
      <c r="AA20" s="3">
        <v>73.185249328613281</v>
      </c>
      <c r="AB20" s="3">
        <v>2.8384592533111572</v>
      </c>
      <c r="AC20" s="3">
        <v>0.4409523606300354</v>
      </c>
      <c r="AD20" s="3">
        <v>1</v>
      </c>
      <c r="AE20" s="3">
        <v>-0.21956524252891541</v>
      </c>
      <c r="AF20" s="3">
        <v>2.737391471862793</v>
      </c>
      <c r="AG20" s="3">
        <v>1</v>
      </c>
      <c r="AH20" s="3">
        <v>0</v>
      </c>
      <c r="AI20" s="3">
        <v>0.15999999642372131</v>
      </c>
      <c r="AJ20" s="3">
        <v>111115</v>
      </c>
      <c r="AK20" s="4">
        <f t="shared" si="8"/>
        <v>0.83247121175130201</v>
      </c>
      <c r="AL20" s="4">
        <f t="shared" si="9"/>
        <v>2.5553975694263308E-3</v>
      </c>
      <c r="AM20" s="4">
        <f t="shared" si="10"/>
        <v>279.81602134704588</v>
      </c>
      <c r="AN20" s="4">
        <f t="shared" si="11"/>
        <v>275.34031953811643</v>
      </c>
      <c r="AO20" s="4">
        <f t="shared" si="12"/>
        <v>272.24179078992165</v>
      </c>
      <c r="AP20" s="4">
        <f t="shared" si="13"/>
        <v>1.4351400622596202</v>
      </c>
      <c r="AQ20" s="4">
        <f t="shared" si="14"/>
        <v>0.98294632807577453</v>
      </c>
      <c r="AR20" s="4">
        <f t="shared" si="15"/>
        <v>13.430935018916051</v>
      </c>
      <c r="AS20" s="4">
        <f t="shared" si="16"/>
        <v>10.008702867884557</v>
      </c>
      <c r="AT20" s="4">
        <f t="shared" si="17"/>
        <v>4.4281704425811768</v>
      </c>
      <c r="AU20" s="4">
        <f t="shared" si="18"/>
        <v>0.8415500616250402</v>
      </c>
      <c r="AV20" s="4">
        <f t="shared" si="19"/>
        <v>0.25316610270700141</v>
      </c>
      <c r="AW20" s="4">
        <f t="shared" si="20"/>
        <v>0.25045691323363645</v>
      </c>
      <c r="AX20" s="4">
        <f t="shared" si="21"/>
        <v>0.5910931483914037</v>
      </c>
      <c r="AY20" s="4">
        <f t="shared" si="22"/>
        <v>0.16028272596453416</v>
      </c>
      <c r="AZ20" s="4">
        <f t="shared" si="23"/>
        <v>25.031885046224296</v>
      </c>
      <c r="BA20" s="4">
        <f t="shared" si="24"/>
        <v>0.87405669879798964</v>
      </c>
      <c r="BB20" s="4">
        <f t="shared" si="25"/>
        <v>31.546307901027394</v>
      </c>
      <c r="BC20" s="4">
        <f t="shared" si="26"/>
        <v>388.00893911081971</v>
      </c>
      <c r="BD20" s="4">
        <f t="shared" si="27"/>
        <v>5.6606112320666353E-3</v>
      </c>
    </row>
    <row r="21" spans="1:108" s="4" customFormat="1" x14ac:dyDescent="0.25">
      <c r="A21" s="3">
        <v>12</v>
      </c>
      <c r="B21" s="3" t="s">
        <v>74</v>
      </c>
      <c r="C21" s="3">
        <v>1149.5</v>
      </c>
      <c r="D21" s="3">
        <v>0</v>
      </c>
      <c r="E21" s="4">
        <f t="shared" si="0"/>
        <v>6.9304907808464256</v>
      </c>
      <c r="F21" s="4">
        <f t="shared" si="1"/>
        <v>0.27667630147654593</v>
      </c>
      <c r="G21" s="4">
        <f t="shared" si="2"/>
        <v>342.05656792415152</v>
      </c>
      <c r="H21" s="4">
        <f t="shared" si="3"/>
        <v>2.5541663442369389</v>
      </c>
      <c r="I21" s="4">
        <f t="shared" si="4"/>
        <v>0.73517634329757642</v>
      </c>
      <c r="J21" s="4">
        <f t="shared" si="5"/>
        <v>6.7044582366943359</v>
      </c>
      <c r="K21" s="3">
        <v>6</v>
      </c>
      <c r="L21" s="4">
        <f t="shared" si="6"/>
        <v>1.4200000166893005</v>
      </c>
      <c r="M21" s="3">
        <v>1</v>
      </c>
      <c r="N21" s="4">
        <f t="shared" si="7"/>
        <v>2.8400000333786011</v>
      </c>
      <c r="O21" s="3">
        <v>2.1908843517303467</v>
      </c>
      <c r="P21" s="3">
        <v>6.7044582366943359</v>
      </c>
      <c r="Q21" s="3">
        <v>4.8610959202051163E-2</v>
      </c>
      <c r="R21" s="3">
        <v>400.87252807617187</v>
      </c>
      <c r="S21" s="3">
        <v>391.3465576171875</v>
      </c>
      <c r="T21" s="3">
        <v>0.36336994171142578</v>
      </c>
      <c r="U21" s="3">
        <v>3.4210631847381592</v>
      </c>
      <c r="V21" s="3">
        <v>3.7014040946960449</v>
      </c>
      <c r="W21" s="3">
        <v>34.848060607910156</v>
      </c>
      <c r="X21" s="3">
        <v>499.48013305664062</v>
      </c>
      <c r="Y21" s="3">
        <v>1701.5152587890625</v>
      </c>
      <c r="Z21" s="3">
        <v>9.3117456436157227</v>
      </c>
      <c r="AA21" s="3">
        <v>73.185256958007812</v>
      </c>
      <c r="AB21" s="3">
        <v>2.8384592533111572</v>
      </c>
      <c r="AC21" s="3">
        <v>0.4409523606300354</v>
      </c>
      <c r="AD21" s="3">
        <v>1</v>
      </c>
      <c r="AE21" s="3">
        <v>-0.21956524252891541</v>
      </c>
      <c r="AF21" s="3">
        <v>2.737391471862793</v>
      </c>
      <c r="AG21" s="3">
        <v>1</v>
      </c>
      <c r="AH21" s="3">
        <v>0</v>
      </c>
      <c r="AI21" s="3">
        <v>0.15999999642372131</v>
      </c>
      <c r="AJ21" s="3">
        <v>111115</v>
      </c>
      <c r="AK21" s="4">
        <f t="shared" si="8"/>
        <v>0.83246688842773431</v>
      </c>
      <c r="AL21" s="4">
        <f t="shared" si="9"/>
        <v>2.5541663442369389E-3</v>
      </c>
      <c r="AM21" s="4">
        <f t="shared" si="10"/>
        <v>279.85445823669431</v>
      </c>
      <c r="AN21" s="4">
        <f t="shared" si="11"/>
        <v>275.34088435173032</v>
      </c>
      <c r="AO21" s="4">
        <f t="shared" si="12"/>
        <v>272.24243532115725</v>
      </c>
      <c r="AP21" s="4">
        <f t="shared" si="13"/>
        <v>1.4313974197307153</v>
      </c>
      <c r="AQ21" s="4">
        <f t="shared" si="14"/>
        <v>0.9855477315422192</v>
      </c>
      <c r="AR21" s="4">
        <f t="shared" si="15"/>
        <v>13.466479076622033</v>
      </c>
      <c r="AS21" s="4">
        <f t="shared" si="16"/>
        <v>10.045415891883874</v>
      </c>
      <c r="AT21" s="4">
        <f t="shared" si="17"/>
        <v>4.4476712942123413</v>
      </c>
      <c r="AU21" s="4">
        <f t="shared" si="18"/>
        <v>0.84270007690935222</v>
      </c>
      <c r="AV21" s="4">
        <f t="shared" si="19"/>
        <v>0.25211495227815434</v>
      </c>
      <c r="AW21" s="4">
        <f t="shared" si="20"/>
        <v>0.25037138824464272</v>
      </c>
      <c r="AX21" s="4">
        <f t="shared" si="21"/>
        <v>0.59232868866470945</v>
      </c>
      <c r="AY21" s="4">
        <f t="shared" si="22"/>
        <v>0.15960862681953206</v>
      </c>
      <c r="AZ21" s="4">
        <f t="shared" si="23"/>
        <v>25.033497817703282</v>
      </c>
      <c r="BA21" s="4">
        <f t="shared" si="24"/>
        <v>0.87405027913583666</v>
      </c>
      <c r="BB21" s="4">
        <f t="shared" si="25"/>
        <v>31.447522356620006</v>
      </c>
      <c r="BC21" s="4">
        <f t="shared" si="26"/>
        <v>388.05213422134966</v>
      </c>
      <c r="BD21" s="4">
        <f t="shared" si="27"/>
        <v>5.6164299730071142E-3</v>
      </c>
    </row>
    <row r="22" spans="1:108" s="4" customFormat="1" x14ac:dyDescent="0.25">
      <c r="A22" s="3">
        <v>13</v>
      </c>
      <c r="B22" s="3" t="s">
        <v>74</v>
      </c>
      <c r="C22" s="3">
        <v>1150</v>
      </c>
      <c r="D22" s="3">
        <v>0</v>
      </c>
      <c r="E22" s="4">
        <f t="shared" si="0"/>
        <v>6.9230782420563504</v>
      </c>
      <c r="F22" s="4">
        <f t="shared" si="1"/>
        <v>0.27532312997415614</v>
      </c>
      <c r="G22" s="4">
        <f t="shared" si="2"/>
        <v>341.88805484227544</v>
      </c>
      <c r="H22" s="4">
        <f t="shared" si="3"/>
        <v>2.5518455307650827</v>
      </c>
      <c r="I22" s="4">
        <f t="shared" si="4"/>
        <v>0.73778704982921584</v>
      </c>
      <c r="J22" s="4">
        <f t="shared" si="5"/>
        <v>6.7409524917602539</v>
      </c>
      <c r="K22" s="3">
        <v>6</v>
      </c>
      <c r="L22" s="4">
        <f t="shared" si="6"/>
        <v>1.4200000166893005</v>
      </c>
      <c r="M22" s="3">
        <v>1</v>
      </c>
      <c r="N22" s="4">
        <f t="shared" si="7"/>
        <v>2.8400000333786011</v>
      </c>
      <c r="O22" s="3">
        <v>2.1911954879760742</v>
      </c>
      <c r="P22" s="3">
        <v>6.7409524917602539</v>
      </c>
      <c r="Q22" s="3">
        <v>4.948931559920311E-2</v>
      </c>
      <c r="R22" s="3">
        <v>400.8642578125</v>
      </c>
      <c r="S22" s="3">
        <v>391.34829711914062</v>
      </c>
      <c r="T22" s="3">
        <v>0.36429715156555176</v>
      </c>
      <c r="U22" s="3">
        <v>3.4192113876342773</v>
      </c>
      <c r="V22" s="3">
        <v>3.7107720375061035</v>
      </c>
      <c r="W22" s="3">
        <v>34.828472137451172</v>
      </c>
      <c r="X22" s="3">
        <v>499.48117065429687</v>
      </c>
      <c r="Y22" s="3">
        <v>1701.498291015625</v>
      </c>
      <c r="Z22" s="3">
        <v>9.2944545745849609</v>
      </c>
      <c r="AA22" s="3">
        <v>73.18536376953125</v>
      </c>
      <c r="AB22" s="3">
        <v>2.8384592533111572</v>
      </c>
      <c r="AC22" s="3">
        <v>0.4409523606300354</v>
      </c>
      <c r="AD22" s="3">
        <v>1</v>
      </c>
      <c r="AE22" s="3">
        <v>-0.21956524252891541</v>
      </c>
      <c r="AF22" s="3">
        <v>2.737391471862793</v>
      </c>
      <c r="AG22" s="3">
        <v>1</v>
      </c>
      <c r="AH22" s="3">
        <v>0</v>
      </c>
      <c r="AI22" s="3">
        <v>0.15999999642372131</v>
      </c>
      <c r="AJ22" s="3">
        <v>111115</v>
      </c>
      <c r="AK22" s="4">
        <f t="shared" si="8"/>
        <v>0.83246861775716141</v>
      </c>
      <c r="AL22" s="4">
        <f t="shared" si="9"/>
        <v>2.5518455307650826E-3</v>
      </c>
      <c r="AM22" s="4">
        <f t="shared" si="10"/>
        <v>279.89095249176023</v>
      </c>
      <c r="AN22" s="4">
        <f t="shared" si="11"/>
        <v>275.34119548797605</v>
      </c>
      <c r="AO22" s="4">
        <f t="shared" si="12"/>
        <v>272.23972047746793</v>
      </c>
      <c r="AP22" s="4">
        <f t="shared" si="13"/>
        <v>1.4283938150862623</v>
      </c>
      <c r="AQ22" s="4">
        <f t="shared" si="14"/>
        <v>0.98802327903815412</v>
      </c>
      <c r="AR22" s="4">
        <f t="shared" si="15"/>
        <v>13.500285141022841</v>
      </c>
      <c r="AS22" s="4">
        <f t="shared" si="16"/>
        <v>10.081073753388564</v>
      </c>
      <c r="AT22" s="4">
        <f t="shared" si="17"/>
        <v>4.4660739898681641</v>
      </c>
      <c r="AU22" s="4">
        <f t="shared" si="18"/>
        <v>0.84378660443943432</v>
      </c>
      <c r="AV22" s="4">
        <f t="shared" si="19"/>
        <v>0.25099087873599374</v>
      </c>
      <c r="AW22" s="4">
        <f t="shared" si="20"/>
        <v>0.25023622920893829</v>
      </c>
      <c r="AX22" s="4">
        <f t="shared" si="21"/>
        <v>0.59355037523049603</v>
      </c>
      <c r="AY22" s="4">
        <f t="shared" si="22"/>
        <v>0.15888784272303927</v>
      </c>
      <c r="AZ22" s="4">
        <f t="shared" si="23"/>
        <v>25.021201662089378</v>
      </c>
      <c r="BA22" s="4">
        <f t="shared" si="24"/>
        <v>0.87361579789420241</v>
      </c>
      <c r="BB22" s="4">
        <f t="shared" si="25"/>
        <v>31.3455420695553</v>
      </c>
      <c r="BC22" s="4">
        <f t="shared" si="26"/>
        <v>388.05739728923555</v>
      </c>
      <c r="BD22" s="4">
        <f t="shared" si="27"/>
        <v>5.5921531660806179E-3</v>
      </c>
    </row>
    <row r="23" spans="1:108" s="4" customFormat="1" x14ac:dyDescent="0.25">
      <c r="A23" s="3">
        <v>14</v>
      </c>
      <c r="B23" s="3" t="s">
        <v>75</v>
      </c>
      <c r="C23" s="3">
        <v>1151</v>
      </c>
      <c r="D23" s="3">
        <v>0</v>
      </c>
      <c r="E23" s="4">
        <f t="shared" si="0"/>
        <v>6.9282730779466926</v>
      </c>
      <c r="F23" s="4">
        <f t="shared" si="1"/>
        <v>0.27454018744111292</v>
      </c>
      <c r="G23" s="4">
        <f t="shared" si="2"/>
        <v>341.73157766462663</v>
      </c>
      <c r="H23" s="4">
        <f t="shared" si="3"/>
        <v>2.5494950959019409</v>
      </c>
      <c r="I23" s="4">
        <f t="shared" si="4"/>
        <v>0.7390228469353618</v>
      </c>
      <c r="J23" s="4">
        <f t="shared" si="5"/>
        <v>6.7572970390319824</v>
      </c>
      <c r="K23" s="3">
        <v>6</v>
      </c>
      <c r="L23" s="4">
        <f t="shared" si="6"/>
        <v>1.4200000166893005</v>
      </c>
      <c r="M23" s="3">
        <v>1</v>
      </c>
      <c r="N23" s="4">
        <f t="shared" si="7"/>
        <v>2.8400000333786011</v>
      </c>
      <c r="O23" s="3">
        <v>2.191845178604126</v>
      </c>
      <c r="P23" s="3">
        <v>6.7572970390319824</v>
      </c>
      <c r="Q23" s="3">
        <v>5.0351902842521667E-2</v>
      </c>
      <c r="R23" s="3">
        <v>400.86953735351562</v>
      </c>
      <c r="S23" s="3">
        <v>391.34814453125</v>
      </c>
      <c r="T23" s="3">
        <v>0.3652796745300293</v>
      </c>
      <c r="U23" s="3">
        <v>3.4174807071685791</v>
      </c>
      <c r="V23" s="3">
        <v>3.7206277847290039</v>
      </c>
      <c r="W23" s="3">
        <v>34.809421539306641</v>
      </c>
      <c r="X23" s="3">
        <v>499.465576171875</v>
      </c>
      <c r="Y23" s="3">
        <v>1701.473388671875</v>
      </c>
      <c r="Z23" s="3">
        <v>9.3041830062866211</v>
      </c>
      <c r="AA23" s="3">
        <v>73.185760498046875</v>
      </c>
      <c r="AB23" s="3">
        <v>2.8384592533111572</v>
      </c>
      <c r="AC23" s="3">
        <v>0.4409523606300354</v>
      </c>
      <c r="AD23" s="3">
        <v>1</v>
      </c>
      <c r="AE23" s="3">
        <v>-0.21956524252891541</v>
      </c>
      <c r="AF23" s="3">
        <v>2.737391471862793</v>
      </c>
      <c r="AG23" s="3">
        <v>1</v>
      </c>
      <c r="AH23" s="3">
        <v>0</v>
      </c>
      <c r="AI23" s="3">
        <v>0.15999999642372131</v>
      </c>
      <c r="AJ23" s="3">
        <v>111115</v>
      </c>
      <c r="AK23" s="4">
        <f t="shared" si="8"/>
        <v>0.83244262695312499</v>
      </c>
      <c r="AL23" s="4">
        <f t="shared" si="9"/>
        <v>2.549495095901941E-3</v>
      </c>
      <c r="AM23" s="4">
        <f t="shared" si="10"/>
        <v>279.90729703903196</v>
      </c>
      <c r="AN23" s="4">
        <f t="shared" si="11"/>
        <v>275.3418451786041</v>
      </c>
      <c r="AO23" s="4">
        <f t="shared" si="12"/>
        <v>272.23573610255698</v>
      </c>
      <c r="AP23" s="4">
        <f t="shared" si="13"/>
        <v>1.4277715824828292</v>
      </c>
      <c r="AQ23" s="4">
        <f t="shared" si="14"/>
        <v>0.98913377147689729</v>
      </c>
      <c r="AR23" s="4">
        <f t="shared" si="15"/>
        <v>13.515385571531972</v>
      </c>
      <c r="AS23" s="4">
        <f t="shared" si="16"/>
        <v>10.097904864363393</v>
      </c>
      <c r="AT23" s="4">
        <f t="shared" si="17"/>
        <v>4.4745711088180542</v>
      </c>
      <c r="AU23" s="4">
        <f t="shared" si="18"/>
        <v>0.84428870688762447</v>
      </c>
      <c r="AV23" s="4">
        <f t="shared" si="19"/>
        <v>0.25034004579055358</v>
      </c>
      <c r="AW23" s="4">
        <f t="shared" si="20"/>
        <v>0.2501109245415355</v>
      </c>
      <c r="AX23" s="4">
        <f t="shared" si="21"/>
        <v>0.59417778234608898</v>
      </c>
      <c r="AY23" s="4">
        <f t="shared" si="22"/>
        <v>0.1584705503185003</v>
      </c>
      <c r="AZ23" s="4">
        <f t="shared" si="23"/>
        <v>25.009885397583069</v>
      </c>
      <c r="BA23" s="4">
        <f t="shared" si="24"/>
        <v>0.87321629715134275</v>
      </c>
      <c r="BB23" s="4">
        <f t="shared" si="25"/>
        <v>31.290021104988263</v>
      </c>
      <c r="BC23" s="4">
        <f t="shared" si="26"/>
        <v>388.05477532515846</v>
      </c>
      <c r="BD23" s="4">
        <f t="shared" si="27"/>
        <v>5.586474503462174E-3</v>
      </c>
    </row>
    <row r="24" spans="1:108" s="4" customFormat="1" x14ac:dyDescent="0.25">
      <c r="A24" s="3">
        <v>15</v>
      </c>
      <c r="B24" s="3" t="s">
        <v>75</v>
      </c>
      <c r="C24" s="3">
        <v>1151.5</v>
      </c>
      <c r="D24" s="3">
        <v>0</v>
      </c>
      <c r="E24" s="4">
        <f t="shared" si="0"/>
        <v>6.9394073499854949</v>
      </c>
      <c r="F24" s="4">
        <f t="shared" si="1"/>
        <v>0.27440715243244768</v>
      </c>
      <c r="G24" s="4">
        <f t="shared" si="2"/>
        <v>341.61700424708283</v>
      </c>
      <c r="H24" s="4">
        <f t="shared" si="3"/>
        <v>2.5489372407832716</v>
      </c>
      <c r="I24" s="4">
        <f t="shared" si="4"/>
        <v>0.73918890063978071</v>
      </c>
      <c r="J24" s="4">
        <f t="shared" si="5"/>
        <v>6.7600317001342773</v>
      </c>
      <c r="K24" s="3">
        <v>6</v>
      </c>
      <c r="L24" s="4">
        <f t="shared" si="6"/>
        <v>1.4200000166893005</v>
      </c>
      <c r="M24" s="3">
        <v>1</v>
      </c>
      <c r="N24" s="4">
        <f t="shared" si="7"/>
        <v>2.8400000333786011</v>
      </c>
      <c r="O24" s="3">
        <v>2.1921868324279785</v>
      </c>
      <c r="P24" s="3">
        <v>6.7600317001342773</v>
      </c>
      <c r="Q24" s="3">
        <v>5.0644479691982269E-2</v>
      </c>
      <c r="R24" s="3">
        <v>400.85812377929687</v>
      </c>
      <c r="S24" s="3">
        <v>391.32366943359375</v>
      </c>
      <c r="T24" s="3">
        <v>0.36620217561721802</v>
      </c>
      <c r="U24" s="3">
        <v>3.4177420139312744</v>
      </c>
      <c r="V24" s="3">
        <v>3.7299439907073975</v>
      </c>
      <c r="W24" s="3">
        <v>34.811332702636719</v>
      </c>
      <c r="X24" s="3">
        <v>499.46435546875</v>
      </c>
      <c r="Y24" s="3">
        <v>1701.470458984375</v>
      </c>
      <c r="Z24" s="3">
        <v>9.3065919876098633</v>
      </c>
      <c r="AA24" s="3">
        <v>73.18597412109375</v>
      </c>
      <c r="AB24" s="3">
        <v>2.8384592533111572</v>
      </c>
      <c r="AC24" s="3">
        <v>0.4409523606300354</v>
      </c>
      <c r="AD24" s="3">
        <v>1</v>
      </c>
      <c r="AE24" s="3">
        <v>-0.21956524252891541</v>
      </c>
      <c r="AF24" s="3">
        <v>2.737391471862793</v>
      </c>
      <c r="AG24" s="3">
        <v>1</v>
      </c>
      <c r="AH24" s="3">
        <v>0</v>
      </c>
      <c r="AI24" s="3">
        <v>0.15999999642372131</v>
      </c>
      <c r="AJ24" s="3">
        <v>111115</v>
      </c>
      <c r="AK24" s="4">
        <f t="shared" si="8"/>
        <v>0.83244059244791646</v>
      </c>
      <c r="AL24" s="4">
        <f t="shared" si="9"/>
        <v>2.5489372407832716E-3</v>
      </c>
      <c r="AM24" s="4">
        <f t="shared" si="10"/>
        <v>279.91003170013425</v>
      </c>
      <c r="AN24" s="4">
        <f t="shared" si="11"/>
        <v>275.34218683242796</v>
      </c>
      <c r="AO24" s="4">
        <f t="shared" si="12"/>
        <v>272.23526735256746</v>
      </c>
      <c r="AP24" s="4">
        <f t="shared" si="13"/>
        <v>1.4277833134965201</v>
      </c>
      <c r="AQ24" s="4">
        <f t="shared" si="14"/>
        <v>0.98931967922392983</v>
      </c>
      <c r="AR24" s="4">
        <f t="shared" si="15"/>
        <v>13.517886331430095</v>
      </c>
      <c r="AS24" s="4">
        <f t="shared" si="16"/>
        <v>10.10014431749882</v>
      </c>
      <c r="AT24" s="4">
        <f t="shared" si="17"/>
        <v>4.4761092662811279</v>
      </c>
      <c r="AU24" s="4">
        <f t="shared" si="18"/>
        <v>0.8443796262192933</v>
      </c>
      <c r="AV24" s="4">
        <f t="shared" si="19"/>
        <v>0.25022942588174446</v>
      </c>
      <c r="AW24" s="4">
        <f t="shared" si="20"/>
        <v>0.25013077858414906</v>
      </c>
      <c r="AX24" s="4">
        <f t="shared" si="21"/>
        <v>0.59424884763514418</v>
      </c>
      <c r="AY24" s="4">
        <f t="shared" si="22"/>
        <v>0.158399627286541</v>
      </c>
      <c r="AZ24" s="4">
        <f t="shared" si="23"/>
        <v>25.00157323215258</v>
      </c>
      <c r="BA24" s="4">
        <f t="shared" si="24"/>
        <v>0.87297812764953142</v>
      </c>
      <c r="BB24" s="4">
        <f t="shared" si="25"/>
        <v>31.284466099338371</v>
      </c>
      <c r="BC24" s="4">
        <f t="shared" si="26"/>
        <v>388.02500752782765</v>
      </c>
      <c r="BD24" s="4">
        <f t="shared" si="27"/>
        <v>5.5948882102541155E-3</v>
      </c>
      <c r="BE24" s="4">
        <f>AVERAGE(E10:E24)</f>
        <v>6.9300339512943445</v>
      </c>
      <c r="BF24" s="4">
        <f t="shared" ref="BF24:DD24" si="28">AVERAGE(F10:F24)</f>
        <v>0.27721543944012156</v>
      </c>
      <c r="BG24" s="4">
        <f t="shared" si="28"/>
        <v>342.12312373923356</v>
      </c>
      <c r="BH24" s="4">
        <f t="shared" si="28"/>
        <v>2.5557049243684729</v>
      </c>
      <c r="BI24" s="4">
        <f t="shared" si="28"/>
        <v>0.73436362040712821</v>
      </c>
      <c r="BJ24" s="4">
        <f t="shared" si="28"/>
        <v>6.6933546702067055</v>
      </c>
      <c r="BK24" s="4">
        <f t="shared" si="28"/>
        <v>6</v>
      </c>
      <c r="BL24" s="4">
        <f t="shared" si="28"/>
        <v>1.4200000166893005</v>
      </c>
      <c r="BM24" s="4">
        <f t="shared" si="28"/>
        <v>1</v>
      </c>
      <c r="BN24" s="4">
        <f t="shared" si="28"/>
        <v>2.8400000333786011</v>
      </c>
      <c r="BO24" s="4">
        <f t="shared" si="28"/>
        <v>2.1894726912180582</v>
      </c>
      <c r="BP24" s="4">
        <f t="shared" si="28"/>
        <v>6.6933546702067055</v>
      </c>
      <c r="BQ24" s="4">
        <f t="shared" si="28"/>
        <v>4.7074402620395021E-2</v>
      </c>
      <c r="BR24" s="4">
        <f t="shared" si="28"/>
        <v>400.85452473958333</v>
      </c>
      <c r="BS24" s="4">
        <f t="shared" si="28"/>
        <v>391.3282491048177</v>
      </c>
      <c r="BT24" s="4">
        <f t="shared" si="28"/>
        <v>0.36239465872446697</v>
      </c>
      <c r="BU24" s="4">
        <f t="shared" si="28"/>
        <v>3.4219871997833251</v>
      </c>
      <c r="BV24" s="4">
        <f t="shared" si="28"/>
        <v>3.6918672402699788</v>
      </c>
      <c r="BW24" s="4">
        <f t="shared" si="28"/>
        <v>34.861246236165364</v>
      </c>
      <c r="BX24" s="4">
        <f t="shared" si="28"/>
        <v>499.47029418945311</v>
      </c>
      <c r="BY24" s="4">
        <f t="shared" si="28"/>
        <v>1701.4389973958334</v>
      </c>
      <c r="BZ24" s="4">
        <f t="shared" si="28"/>
        <v>9.2632797241210945</v>
      </c>
      <c r="CA24" s="4">
        <f t="shared" si="28"/>
        <v>73.185810852050778</v>
      </c>
      <c r="CB24" s="4">
        <f t="shared" si="28"/>
        <v>2.8384592533111572</v>
      </c>
      <c r="CC24" s="4">
        <f t="shared" si="28"/>
        <v>0.4409523606300354</v>
      </c>
      <c r="CD24" s="4">
        <f t="shared" si="28"/>
        <v>1</v>
      </c>
      <c r="CE24" s="4">
        <f t="shared" si="28"/>
        <v>-0.21956524252891541</v>
      </c>
      <c r="CF24" s="4">
        <f t="shared" si="28"/>
        <v>2.737391471862793</v>
      </c>
      <c r="CG24" s="4">
        <f t="shared" si="28"/>
        <v>1</v>
      </c>
      <c r="CH24" s="4">
        <f t="shared" si="28"/>
        <v>0</v>
      </c>
      <c r="CI24" s="4">
        <f t="shared" si="28"/>
        <v>0.15999999642372131</v>
      </c>
      <c r="CJ24" s="4">
        <f t="shared" si="28"/>
        <v>111115</v>
      </c>
      <c r="CK24" s="4">
        <f t="shared" si="28"/>
        <v>0.83245049031575524</v>
      </c>
      <c r="CL24" s="4">
        <f t="shared" si="28"/>
        <v>2.5557049243684726E-3</v>
      </c>
      <c r="CM24" s="4">
        <f t="shared" si="28"/>
        <v>279.84335467020679</v>
      </c>
      <c r="CN24" s="4">
        <f t="shared" si="28"/>
        <v>275.33947269121813</v>
      </c>
      <c r="CO24" s="4">
        <f t="shared" si="28"/>
        <v>272.23023349851331</v>
      </c>
      <c r="CP24" s="4">
        <f t="shared" si="28"/>
        <v>1.4315617125263032</v>
      </c>
      <c r="CQ24" s="4">
        <f t="shared" si="28"/>
        <v>0.98480452818696973</v>
      </c>
      <c r="CR24" s="4">
        <f t="shared" si="28"/>
        <v>13.456221980554561</v>
      </c>
      <c r="CS24" s="4">
        <f t="shared" si="28"/>
        <v>10.034234780771238</v>
      </c>
      <c r="CT24" s="4">
        <f t="shared" si="28"/>
        <v>4.4414136807123823</v>
      </c>
      <c r="CU24" s="4">
        <f t="shared" si="28"/>
        <v>0.84233285207283848</v>
      </c>
      <c r="CV24" s="4">
        <f t="shared" si="28"/>
        <v>0.25256114110681788</v>
      </c>
      <c r="CW24" s="4">
        <f t="shared" si="28"/>
        <v>0.25044090777984129</v>
      </c>
      <c r="CX24" s="4">
        <f t="shared" si="28"/>
        <v>0.59189194429299719</v>
      </c>
      <c r="CY24" s="4">
        <f t="shared" si="28"/>
        <v>0.15989487631656954</v>
      </c>
      <c r="CZ24" s="4">
        <f t="shared" si="28"/>
        <v>25.038558213747322</v>
      </c>
      <c r="DA24" s="4">
        <f t="shared" si="28"/>
        <v>0.87426126831313178</v>
      </c>
      <c r="DB24" s="4">
        <f t="shared" si="28"/>
        <v>31.484237028046525</v>
      </c>
      <c r="DC24" s="4">
        <f t="shared" si="28"/>
        <v>388.03404286387001</v>
      </c>
      <c r="DD24" s="4">
        <f t="shared" si="28"/>
        <v>5.6229319573096815E-3</v>
      </c>
    </row>
    <row r="25" spans="1:108" x14ac:dyDescent="0.25">
      <c r="A25" s="1">
        <v>16</v>
      </c>
      <c r="B25" s="1" t="s">
        <v>76</v>
      </c>
      <c r="C25" s="1">
        <v>1488</v>
      </c>
      <c r="D25" s="1">
        <v>0</v>
      </c>
      <c r="E25">
        <f t="shared" si="0"/>
        <v>7.2897386909299398</v>
      </c>
      <c r="F25">
        <f t="shared" si="1"/>
        <v>0.18711237121404944</v>
      </c>
      <c r="G25">
        <f t="shared" si="2"/>
        <v>318.50264454400661</v>
      </c>
      <c r="H25">
        <f t="shared" si="3"/>
        <v>2.128184941445304</v>
      </c>
      <c r="I25">
        <f t="shared" si="4"/>
        <v>0.87809861541265322</v>
      </c>
      <c r="J25">
        <f t="shared" si="5"/>
        <v>9.4947786331176758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6.494992733001709</v>
      </c>
      <c r="P25" s="1">
        <v>9.4947786331176758</v>
      </c>
      <c r="Q25" s="1">
        <v>5.1235032081604004</v>
      </c>
      <c r="R25" s="1">
        <v>400.93301391601562</v>
      </c>
      <c r="S25" s="1">
        <v>391.17550659179687</v>
      </c>
      <c r="T25" s="1">
        <v>1.7355982065200806</v>
      </c>
      <c r="U25" s="1">
        <v>4.2813115119934082</v>
      </c>
      <c r="V25" s="1">
        <v>13.07511043548584</v>
      </c>
      <c r="W25" s="1">
        <v>32.253211975097656</v>
      </c>
      <c r="X25" s="1">
        <v>499.44512939453125</v>
      </c>
      <c r="Y25" s="1">
        <v>1698.80859375</v>
      </c>
      <c r="Z25" s="1">
        <v>10.519289016723633</v>
      </c>
      <c r="AA25" s="1">
        <v>73.183662414550781</v>
      </c>
      <c r="AB25" s="1">
        <v>2.1541941165924072</v>
      </c>
      <c r="AC25" s="1">
        <v>0.4577375054359436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0.83240854899088534</v>
      </c>
      <c r="AL25">
        <f t="shared" si="9"/>
        <v>2.1281849414453041E-3</v>
      </c>
      <c r="AM25">
        <f t="shared" si="10"/>
        <v>282.64477863311765</v>
      </c>
      <c r="AN25">
        <f t="shared" si="11"/>
        <v>279.64499273300169</v>
      </c>
      <c r="AO25">
        <f t="shared" si="12"/>
        <v>271.80936892458703</v>
      </c>
      <c r="AP25">
        <f t="shared" si="13"/>
        <v>1.8040712938521524</v>
      </c>
      <c r="AQ25">
        <f t="shared" si="14"/>
        <v>1.1914206717979088</v>
      </c>
      <c r="AR25">
        <f t="shared" si="15"/>
        <v>16.27987220766672</v>
      </c>
      <c r="AS25">
        <f t="shared" si="16"/>
        <v>11.998560695673312</v>
      </c>
      <c r="AT25">
        <f t="shared" si="17"/>
        <v>7.9948856830596924</v>
      </c>
      <c r="AU25">
        <f t="shared" si="18"/>
        <v>1.0764864866567385</v>
      </c>
      <c r="AV25">
        <f t="shared" si="19"/>
        <v>0.17554655046414055</v>
      </c>
      <c r="AW25">
        <f t="shared" si="20"/>
        <v>0.31332205638525557</v>
      </c>
      <c r="AX25">
        <f t="shared" si="21"/>
        <v>0.76316443027148295</v>
      </c>
      <c r="AY25">
        <f t="shared" si="22"/>
        <v>0.11070022070824087</v>
      </c>
      <c r="AZ25">
        <f t="shared" si="23"/>
        <v>23.309190016450245</v>
      </c>
      <c r="BA25">
        <f t="shared" si="24"/>
        <v>0.81421929332700649</v>
      </c>
      <c r="BB25">
        <f t="shared" si="25"/>
        <v>30.135609928367955</v>
      </c>
      <c r="BC25">
        <f t="shared" si="26"/>
        <v>387.71031394493343</v>
      </c>
      <c r="BD25">
        <f t="shared" si="27"/>
        <v>5.6661046603159911E-3</v>
      </c>
    </row>
    <row r="26" spans="1:108" x14ac:dyDescent="0.25">
      <c r="A26" s="1">
        <v>17</v>
      </c>
      <c r="B26" s="1" t="s">
        <v>76</v>
      </c>
      <c r="C26" s="1">
        <v>1488.5</v>
      </c>
      <c r="D26" s="1">
        <v>0</v>
      </c>
      <c r="E26">
        <f t="shared" si="0"/>
        <v>7.2918301275424469</v>
      </c>
      <c r="F26">
        <f t="shared" si="1"/>
        <v>0.18677759791433868</v>
      </c>
      <c r="G26">
        <f t="shared" si="2"/>
        <v>318.36487184587486</v>
      </c>
      <c r="H26">
        <f t="shared" si="3"/>
        <v>2.1257989600101297</v>
      </c>
      <c r="I26">
        <f t="shared" si="4"/>
        <v>0.87858807740220024</v>
      </c>
      <c r="J26">
        <f t="shared" si="5"/>
        <v>9.498866081237793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6.4950075149536133</v>
      </c>
      <c r="P26" s="1">
        <v>9.498866081237793</v>
      </c>
      <c r="Q26" s="1">
        <v>5.1236553192138672</v>
      </c>
      <c r="R26" s="1">
        <v>400.92990112304687</v>
      </c>
      <c r="S26" s="1">
        <v>391.17092895507812</v>
      </c>
      <c r="T26" s="1">
        <v>1.7362104654312134</v>
      </c>
      <c r="U26" s="1">
        <v>4.2790975570678711</v>
      </c>
      <c r="V26" s="1">
        <v>13.079710006713867</v>
      </c>
      <c r="W26" s="1">
        <v>32.236503601074219</v>
      </c>
      <c r="X26" s="1">
        <v>499.44076538085937</v>
      </c>
      <c r="Y26" s="1">
        <v>1698.8116455078125</v>
      </c>
      <c r="Z26" s="1">
        <v>10.445540428161621</v>
      </c>
      <c r="AA26" s="1">
        <v>73.183662414550781</v>
      </c>
      <c r="AB26" s="1">
        <v>2.1541941165924072</v>
      </c>
      <c r="AC26" s="1">
        <v>0.4577375054359436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0.83240127563476551</v>
      </c>
      <c r="AL26">
        <f t="shared" si="9"/>
        <v>2.1257989600101295E-3</v>
      </c>
      <c r="AM26">
        <f t="shared" si="10"/>
        <v>282.64886608123777</v>
      </c>
      <c r="AN26">
        <f t="shared" si="11"/>
        <v>279.64500751495359</v>
      </c>
      <c r="AO26">
        <f t="shared" si="12"/>
        <v>271.80985720582612</v>
      </c>
      <c r="AP26">
        <f t="shared" si="13"/>
        <v>1.8048609041880015</v>
      </c>
      <c r="AQ26">
        <f t="shared" si="14"/>
        <v>1.1917481084575843</v>
      </c>
      <c r="AR26">
        <f t="shared" si="15"/>
        <v>16.284346384673889</v>
      </c>
      <c r="AS26">
        <f t="shared" si="16"/>
        <v>12.005248827606017</v>
      </c>
      <c r="AT26">
        <f t="shared" si="17"/>
        <v>7.9969367980957031</v>
      </c>
      <c r="AU26">
        <f t="shared" si="18"/>
        <v>1.0766367315741701</v>
      </c>
      <c r="AV26">
        <f t="shared" si="19"/>
        <v>0.175251851615048</v>
      </c>
      <c r="AW26">
        <f t="shared" si="20"/>
        <v>0.31316003105538404</v>
      </c>
      <c r="AX26">
        <f t="shared" si="21"/>
        <v>0.76347670051878602</v>
      </c>
      <c r="AY26">
        <f t="shared" si="22"/>
        <v>0.11051271941825407</v>
      </c>
      <c r="AZ26">
        <f t="shared" si="23"/>
        <v>23.299107305820229</v>
      </c>
      <c r="BA26">
        <f t="shared" si="24"/>
        <v>0.8138766157707894</v>
      </c>
      <c r="BB26">
        <f t="shared" si="25"/>
        <v>30.108063643005465</v>
      </c>
      <c r="BC26">
        <f t="shared" si="26"/>
        <v>387.70474213941412</v>
      </c>
      <c r="BD26">
        <f t="shared" si="27"/>
        <v>5.6626309067709969E-3</v>
      </c>
    </row>
    <row r="27" spans="1:108" x14ac:dyDescent="0.25">
      <c r="A27" s="1">
        <v>18</v>
      </c>
      <c r="B27" s="1" t="s">
        <v>77</v>
      </c>
      <c r="C27" s="1">
        <v>1489</v>
      </c>
      <c r="D27" s="1">
        <v>0</v>
      </c>
      <c r="E27">
        <f t="shared" si="0"/>
        <v>7.3112668330721808</v>
      </c>
      <c r="F27">
        <f t="shared" si="1"/>
        <v>0.18633127281261502</v>
      </c>
      <c r="G27">
        <f t="shared" si="2"/>
        <v>318.03205016838626</v>
      </c>
      <c r="H27">
        <f t="shared" si="3"/>
        <v>2.1235170141929771</v>
      </c>
      <c r="I27">
        <f t="shared" si="4"/>
        <v>0.87961610270145252</v>
      </c>
      <c r="J27">
        <f t="shared" si="5"/>
        <v>9.5093584060668945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6.4949779510498047</v>
      </c>
      <c r="P27" s="1">
        <v>9.5093584060668945</v>
      </c>
      <c r="Q27" s="1">
        <v>5.1235365867614746</v>
      </c>
      <c r="R27" s="1">
        <v>400.95034790039062</v>
      </c>
      <c r="S27" s="1">
        <v>391.16891479492187</v>
      </c>
      <c r="T27" s="1">
        <v>1.7363150119781494</v>
      </c>
      <c r="U27" s="1">
        <v>4.2765278816223145</v>
      </c>
      <c r="V27" s="1">
        <v>13.080561637878418</v>
      </c>
      <c r="W27" s="1">
        <v>32.217304229736328</v>
      </c>
      <c r="X27" s="1">
        <v>499.43115234375</v>
      </c>
      <c r="Y27" s="1">
        <v>1698.8121337890625</v>
      </c>
      <c r="Z27" s="1">
        <v>10.438130378723145</v>
      </c>
      <c r="AA27" s="1">
        <v>73.183876037597656</v>
      </c>
      <c r="AB27" s="1">
        <v>2.1541941165924072</v>
      </c>
      <c r="AC27" s="1">
        <v>0.4577375054359436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0.83238525390624984</v>
      </c>
      <c r="AL27">
        <f t="shared" si="9"/>
        <v>2.1235170141929772E-3</v>
      </c>
      <c r="AM27">
        <f t="shared" si="10"/>
        <v>282.65935840606687</v>
      </c>
      <c r="AN27">
        <f t="shared" si="11"/>
        <v>279.64497795104978</v>
      </c>
      <c r="AO27">
        <f t="shared" si="12"/>
        <v>271.80993533082437</v>
      </c>
      <c r="AP27">
        <f t="shared" si="13"/>
        <v>1.8048170867404025</v>
      </c>
      <c r="AQ27">
        <f t="shared" si="14"/>
        <v>1.1925889890614301</v>
      </c>
      <c r="AR27">
        <f t="shared" si="15"/>
        <v>16.295788821689992</v>
      </c>
      <c r="AS27">
        <f t="shared" si="16"/>
        <v>12.019260940067678</v>
      </c>
      <c r="AT27">
        <f t="shared" si="17"/>
        <v>8.0021681785583496</v>
      </c>
      <c r="AU27">
        <f t="shared" si="18"/>
        <v>1.0770200158226446</v>
      </c>
      <c r="AV27">
        <f t="shared" si="19"/>
        <v>0.17485885300288007</v>
      </c>
      <c r="AW27">
        <f t="shared" si="20"/>
        <v>0.31297288635997755</v>
      </c>
      <c r="AX27">
        <f t="shared" si="21"/>
        <v>0.76404712946266706</v>
      </c>
      <c r="AY27">
        <f t="shared" si="22"/>
        <v>0.11026268396987203</v>
      </c>
      <c r="AZ27">
        <f t="shared" si="23"/>
        <v>23.274818135506219</v>
      </c>
      <c r="BA27">
        <f t="shared" si="24"/>
        <v>0.81302996771898639</v>
      </c>
      <c r="BB27">
        <f t="shared" si="25"/>
        <v>30.064995614946323</v>
      </c>
      <c r="BC27">
        <f t="shared" si="26"/>
        <v>387.6934887003294</v>
      </c>
      <c r="BD27">
        <f t="shared" si="27"/>
        <v>5.669767785187743E-3</v>
      </c>
    </row>
    <row r="28" spans="1:108" x14ac:dyDescent="0.25">
      <c r="A28" s="1">
        <v>19</v>
      </c>
      <c r="B28" s="1" t="s">
        <v>77</v>
      </c>
      <c r="C28" s="1">
        <v>1489.5</v>
      </c>
      <c r="D28" s="1">
        <v>0</v>
      </c>
      <c r="E28">
        <f t="shared" si="0"/>
        <v>7.2929987420053974</v>
      </c>
      <c r="F28">
        <f t="shared" si="1"/>
        <v>0.18563403472860462</v>
      </c>
      <c r="G28">
        <f t="shared" si="2"/>
        <v>317.96916534242229</v>
      </c>
      <c r="H28">
        <f t="shared" si="3"/>
        <v>2.1204870382719587</v>
      </c>
      <c r="I28">
        <f t="shared" si="4"/>
        <v>0.88144714449927353</v>
      </c>
      <c r="J28">
        <f t="shared" si="5"/>
        <v>9.5294303894042969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6.4954390525817871</v>
      </c>
      <c r="P28" s="1">
        <v>9.5294303894042969</v>
      </c>
      <c r="Q28" s="1">
        <v>5.124091625213623</v>
      </c>
      <c r="R28" s="1">
        <v>400.94747924804687</v>
      </c>
      <c r="S28" s="1">
        <v>391.18966674804687</v>
      </c>
      <c r="T28" s="1">
        <v>1.7369979619979858</v>
      </c>
      <c r="U28" s="1">
        <v>4.2735152244567871</v>
      </c>
      <c r="V28" s="1">
        <v>13.085270881652832</v>
      </c>
      <c r="W28" s="1">
        <v>32.193534851074219</v>
      </c>
      <c r="X28" s="1">
        <v>499.4466552734375</v>
      </c>
      <c r="Y28" s="1">
        <v>1698.7894287109375</v>
      </c>
      <c r="Z28" s="1">
        <v>10.478745460510254</v>
      </c>
      <c r="AA28" s="1">
        <v>73.183761596679688</v>
      </c>
      <c r="AB28" s="1">
        <v>2.1541941165924072</v>
      </c>
      <c r="AC28" s="1">
        <v>0.4577375054359436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0.83241109212239572</v>
      </c>
      <c r="AL28">
        <f t="shared" si="9"/>
        <v>2.1204870382719588E-3</v>
      </c>
      <c r="AM28">
        <f t="shared" si="10"/>
        <v>282.67943038940427</v>
      </c>
      <c r="AN28">
        <f t="shared" si="11"/>
        <v>279.64543905258176</v>
      </c>
      <c r="AO28">
        <f t="shared" si="12"/>
        <v>271.80630251840557</v>
      </c>
      <c r="AP28">
        <f t="shared" si="13"/>
        <v>1.8040341966231965</v>
      </c>
      <c r="AQ28">
        <f t="shared" si="14"/>
        <v>1.1941990638657001</v>
      </c>
      <c r="AR28">
        <f t="shared" si="15"/>
        <v>16.317814742114599</v>
      </c>
      <c r="AS28">
        <f t="shared" si="16"/>
        <v>12.044299517657812</v>
      </c>
      <c r="AT28">
        <f t="shared" si="17"/>
        <v>8.012434720993042</v>
      </c>
      <c r="AU28">
        <f t="shared" si="18"/>
        <v>1.0777725579377249</v>
      </c>
      <c r="AV28">
        <f t="shared" si="19"/>
        <v>0.17424468820687589</v>
      </c>
      <c r="AW28">
        <f t="shared" si="20"/>
        <v>0.3127519193664266</v>
      </c>
      <c r="AX28">
        <f t="shared" si="21"/>
        <v>0.76502063857129832</v>
      </c>
      <c r="AY28">
        <f t="shared" si="22"/>
        <v>0.10987195721592485</v>
      </c>
      <c r="AZ28">
        <f t="shared" si="23"/>
        <v>23.27017959151506</v>
      </c>
      <c r="BA28">
        <f t="shared" si="24"/>
        <v>0.81282608506941045</v>
      </c>
      <c r="BB28">
        <f t="shared" si="25"/>
        <v>29.997101941564953</v>
      </c>
      <c r="BC28">
        <f t="shared" si="26"/>
        <v>387.72292442903552</v>
      </c>
      <c r="BD28">
        <f t="shared" si="27"/>
        <v>5.6424011308024132E-3</v>
      </c>
    </row>
    <row r="29" spans="1:108" x14ac:dyDescent="0.25">
      <c r="A29" s="1">
        <v>20</v>
      </c>
      <c r="B29" s="1" t="s">
        <v>78</v>
      </c>
      <c r="C29" s="1">
        <v>1490</v>
      </c>
      <c r="D29" s="1">
        <v>0</v>
      </c>
      <c r="E29">
        <f t="shared" si="0"/>
        <v>7.2808424687263686</v>
      </c>
      <c r="F29">
        <f t="shared" si="1"/>
        <v>0.18480927888678225</v>
      </c>
      <c r="G29">
        <f t="shared" si="2"/>
        <v>317.7720789868136</v>
      </c>
      <c r="H29">
        <f t="shared" si="3"/>
        <v>2.117602901786702</v>
      </c>
      <c r="I29">
        <f t="shared" si="4"/>
        <v>0.88392067769821392</v>
      </c>
      <c r="J29">
        <f t="shared" si="5"/>
        <v>9.5573530197143555</v>
      </c>
      <c r="K29" s="1">
        <v>6</v>
      </c>
      <c r="L29">
        <f t="shared" si="6"/>
        <v>1.4200000166893005</v>
      </c>
      <c r="M29" s="1">
        <v>1</v>
      </c>
      <c r="N29">
        <f t="shared" si="7"/>
        <v>2.8400000333786011</v>
      </c>
      <c r="O29" s="1">
        <v>6.4962921142578125</v>
      </c>
      <c r="P29" s="1">
        <v>9.5573530197143555</v>
      </c>
      <c r="Q29" s="1">
        <v>5.1239690780639648</v>
      </c>
      <c r="R29" s="1">
        <v>400.92147827148437</v>
      </c>
      <c r="S29" s="1">
        <v>391.1795654296875</v>
      </c>
      <c r="T29" s="1">
        <v>1.7372802495956421</v>
      </c>
      <c r="U29" s="1">
        <v>4.2703776359558105</v>
      </c>
      <c r="V29" s="1">
        <v>13.086591720581055</v>
      </c>
      <c r="W29" s="1">
        <v>32.167915344238281</v>
      </c>
      <c r="X29" s="1">
        <v>499.44229125976562</v>
      </c>
      <c r="Y29" s="1">
        <v>1698.85302734375</v>
      </c>
      <c r="Z29" s="1">
        <v>10.38779354095459</v>
      </c>
      <c r="AA29" s="1">
        <v>73.183547973632812</v>
      </c>
      <c r="AB29" s="1">
        <v>2.1541941165924072</v>
      </c>
      <c r="AC29" s="1">
        <v>0.4577375054359436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0.83240381876627589</v>
      </c>
      <c r="AL29">
        <f t="shared" si="9"/>
        <v>2.1176029017867018E-3</v>
      </c>
      <c r="AM29">
        <f t="shared" si="10"/>
        <v>282.70735301971433</v>
      </c>
      <c r="AN29">
        <f t="shared" si="11"/>
        <v>279.64629211425779</v>
      </c>
      <c r="AO29">
        <f t="shared" si="12"/>
        <v>271.81647829942813</v>
      </c>
      <c r="AP29">
        <f t="shared" si="13"/>
        <v>1.8024430069255015</v>
      </c>
      <c r="AQ29">
        <f t="shared" si="14"/>
        <v>1.1964420642847147</v>
      </c>
      <c r="AR29">
        <f t="shared" si="15"/>
        <v>16.348511344595906</v>
      </c>
      <c r="AS29">
        <f t="shared" si="16"/>
        <v>12.078133708640095</v>
      </c>
      <c r="AT29">
        <f t="shared" si="17"/>
        <v>8.026822566986084</v>
      </c>
      <c r="AU29">
        <f t="shared" si="18"/>
        <v>1.0788279737601771</v>
      </c>
      <c r="AV29">
        <f t="shared" si="19"/>
        <v>0.17351783336518903</v>
      </c>
      <c r="AW29">
        <f t="shared" si="20"/>
        <v>0.31252138658650075</v>
      </c>
      <c r="AX29">
        <f t="shared" si="21"/>
        <v>0.76630658717367639</v>
      </c>
      <c r="AY29">
        <f t="shared" si="22"/>
        <v>0.1094095696179153</v>
      </c>
      <c r="AZ29">
        <f t="shared" si="23"/>
        <v>23.25568818721251</v>
      </c>
      <c r="BA29">
        <f t="shared" si="24"/>
        <v>0.8123432486504244</v>
      </c>
      <c r="BB29">
        <f t="shared" si="25"/>
        <v>29.912182260567533</v>
      </c>
      <c r="BC29">
        <f t="shared" si="26"/>
        <v>387.71860162079366</v>
      </c>
      <c r="BD29">
        <f t="shared" si="27"/>
        <v>5.6171121536239326E-3</v>
      </c>
    </row>
    <row r="30" spans="1:108" x14ac:dyDescent="0.25">
      <c r="A30" s="1">
        <v>21</v>
      </c>
      <c r="B30" s="1" t="s">
        <v>78</v>
      </c>
      <c r="C30" s="1">
        <v>1491</v>
      </c>
      <c r="D30" s="1">
        <v>0</v>
      </c>
      <c r="E30">
        <f t="shared" si="0"/>
        <v>7.3147660412056732</v>
      </c>
      <c r="F30">
        <f t="shared" si="1"/>
        <v>0.1831210193207663</v>
      </c>
      <c r="G30">
        <f t="shared" si="2"/>
        <v>316.81648400127347</v>
      </c>
      <c r="H30">
        <f t="shared" si="3"/>
        <v>2.1120142506022033</v>
      </c>
      <c r="I30">
        <f t="shared" si="4"/>
        <v>0.88918860652353571</v>
      </c>
      <c r="J30">
        <f t="shared" si="5"/>
        <v>9.6181259155273437</v>
      </c>
      <c r="K30" s="1">
        <v>6</v>
      </c>
      <c r="L30">
        <f t="shared" si="6"/>
        <v>1.4200000166893005</v>
      </c>
      <c r="M30" s="1">
        <v>1</v>
      </c>
      <c r="N30">
        <f t="shared" si="7"/>
        <v>2.8400000333786011</v>
      </c>
      <c r="O30" s="1">
        <v>6.496741771697998</v>
      </c>
      <c r="P30" s="1">
        <v>9.6181259155273437</v>
      </c>
      <c r="Q30" s="1">
        <v>5.123445987701416</v>
      </c>
      <c r="R30" s="1">
        <v>400.93020629882813</v>
      </c>
      <c r="S30" s="1">
        <v>391.14993286132812</v>
      </c>
      <c r="T30" s="1">
        <v>1.7387850284576416</v>
      </c>
      <c r="U30" s="1">
        <v>4.2652897834777832</v>
      </c>
      <c r="V30" s="1">
        <v>13.097481727600098</v>
      </c>
      <c r="W30" s="1">
        <v>32.128498077392578</v>
      </c>
      <c r="X30" s="1">
        <v>499.42654418945312</v>
      </c>
      <c r="Y30" s="1">
        <v>1698.80810546875</v>
      </c>
      <c r="Z30" s="1">
        <v>10.273183822631836</v>
      </c>
      <c r="AA30" s="1">
        <v>73.183334350585938</v>
      </c>
      <c r="AB30" s="1">
        <v>2.1541941165924072</v>
      </c>
      <c r="AC30" s="1">
        <v>0.4577375054359436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0.83237757364908849</v>
      </c>
      <c r="AL30">
        <f t="shared" si="9"/>
        <v>2.1120142506022032E-3</v>
      </c>
      <c r="AM30">
        <f t="shared" si="10"/>
        <v>282.76812591552732</v>
      </c>
      <c r="AN30">
        <f t="shared" si="11"/>
        <v>279.64674177169798</v>
      </c>
      <c r="AO30">
        <f t="shared" si="12"/>
        <v>271.80929079958878</v>
      </c>
      <c r="AP30">
        <f t="shared" si="13"/>
        <v>1.7980948869664088</v>
      </c>
      <c r="AQ30">
        <f t="shared" si="14"/>
        <v>1.2013367348499286</v>
      </c>
      <c r="AR30">
        <f t="shared" si="15"/>
        <v>16.415441377607991</v>
      </c>
      <c r="AS30">
        <f t="shared" si="16"/>
        <v>12.150151594130207</v>
      </c>
      <c r="AT30">
        <f t="shared" si="17"/>
        <v>8.0574338436126709</v>
      </c>
      <c r="AU30">
        <f t="shared" si="18"/>
        <v>1.0810764872093483</v>
      </c>
      <c r="AV30">
        <f t="shared" si="19"/>
        <v>0.17202873848499414</v>
      </c>
      <c r="AW30">
        <f t="shared" si="20"/>
        <v>0.31214812832639288</v>
      </c>
      <c r="AX30">
        <f t="shared" si="21"/>
        <v>0.76892835888295541</v>
      </c>
      <c r="AY30">
        <f t="shared" si="22"/>
        <v>0.10846239136657407</v>
      </c>
      <c r="AZ30">
        <f t="shared" si="23"/>
        <v>23.185686676442256</v>
      </c>
      <c r="BA30">
        <f t="shared" si="24"/>
        <v>0.80996174966388756</v>
      </c>
      <c r="BB30">
        <f t="shared" si="25"/>
        <v>29.740333727677783</v>
      </c>
      <c r="BC30">
        <f t="shared" si="26"/>
        <v>387.6728434107763</v>
      </c>
      <c r="BD30">
        <f t="shared" si="27"/>
        <v>5.6115249469469034E-3</v>
      </c>
    </row>
    <row r="31" spans="1:108" x14ac:dyDescent="0.25">
      <c r="A31" s="1">
        <v>22</v>
      </c>
      <c r="B31" s="1" t="s">
        <v>79</v>
      </c>
      <c r="C31" s="1">
        <v>1491.5</v>
      </c>
      <c r="D31" s="1">
        <v>0</v>
      </c>
      <c r="E31">
        <f t="shared" si="0"/>
        <v>7.3086815187557264</v>
      </c>
      <c r="F31">
        <f t="shared" si="1"/>
        <v>0.18254467659833273</v>
      </c>
      <c r="G31">
        <f t="shared" si="2"/>
        <v>316.66591067117901</v>
      </c>
      <c r="H31">
        <f t="shared" si="3"/>
        <v>2.1107894700056216</v>
      </c>
      <c r="I31">
        <f t="shared" si="4"/>
        <v>0.89129918919979056</v>
      </c>
      <c r="J31">
        <f t="shared" si="5"/>
        <v>9.6432094573974609</v>
      </c>
      <c r="K31" s="1">
        <v>6</v>
      </c>
      <c r="L31">
        <f t="shared" si="6"/>
        <v>1.4200000166893005</v>
      </c>
      <c r="M31" s="1">
        <v>1</v>
      </c>
      <c r="N31">
        <f t="shared" si="7"/>
        <v>2.8400000333786011</v>
      </c>
      <c r="O31" s="1">
        <v>6.4976363182067871</v>
      </c>
      <c r="P31" s="1">
        <v>9.6432094573974609</v>
      </c>
      <c r="Q31" s="1">
        <v>5.1238112449645996</v>
      </c>
      <c r="R31" s="1">
        <v>400.93209838867187</v>
      </c>
      <c r="S31" s="1">
        <v>391.16012573242187</v>
      </c>
      <c r="T31" s="1">
        <v>1.7391858100891113</v>
      </c>
      <c r="U31" s="1">
        <v>4.2641143798828125</v>
      </c>
      <c r="V31" s="1">
        <v>13.099726676940918</v>
      </c>
      <c r="W31" s="1">
        <v>32.117752075195312</v>
      </c>
      <c r="X31" s="1">
        <v>499.4490966796875</v>
      </c>
      <c r="Y31" s="1">
        <v>1698.8134765625</v>
      </c>
      <c r="Z31" s="1">
        <v>10.215353965759277</v>
      </c>
      <c r="AA31" s="1">
        <v>73.183525085449219</v>
      </c>
      <c r="AB31" s="1">
        <v>2.1541941165924072</v>
      </c>
      <c r="AC31" s="1">
        <v>0.4577375054359436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8"/>
        <v>0.83241516113281244</v>
      </c>
      <c r="AL31">
        <f t="shared" si="9"/>
        <v>2.1107894700056217E-3</v>
      </c>
      <c r="AM31">
        <f t="shared" si="10"/>
        <v>282.79320945739744</v>
      </c>
      <c r="AN31">
        <f t="shared" si="11"/>
        <v>279.64763631820676</v>
      </c>
      <c r="AO31">
        <f t="shared" si="12"/>
        <v>271.81015017456957</v>
      </c>
      <c r="AP31">
        <f t="shared" si="13"/>
        <v>1.7958493746995554</v>
      </c>
      <c r="AQ31">
        <f t="shared" si="14"/>
        <v>1.203362110887169</v>
      </c>
      <c r="AR31">
        <f t="shared" si="15"/>
        <v>16.443073895144042</v>
      </c>
      <c r="AS31">
        <f t="shared" si="16"/>
        <v>12.17895951526123</v>
      </c>
      <c r="AT31">
        <f t="shared" si="17"/>
        <v>8.070422887802124</v>
      </c>
      <c r="AU31">
        <f t="shared" si="18"/>
        <v>1.0820318296163507</v>
      </c>
      <c r="AV31">
        <f t="shared" si="19"/>
        <v>0.17152000627851993</v>
      </c>
      <c r="AW31">
        <f t="shared" si="20"/>
        <v>0.31206292168737854</v>
      </c>
      <c r="AX31">
        <f t="shared" si="21"/>
        <v>0.76996890792897221</v>
      </c>
      <c r="AY31">
        <f t="shared" si="22"/>
        <v>0.10813883177708848</v>
      </c>
      <c r="AZ31">
        <f t="shared" si="23"/>
        <v>23.17472761731085</v>
      </c>
      <c r="BA31">
        <f t="shared" si="24"/>
        <v>0.80955570325130333</v>
      </c>
      <c r="BB31">
        <f t="shared" si="25"/>
        <v>29.677753210503166</v>
      </c>
      <c r="BC31">
        <f t="shared" si="26"/>
        <v>387.68592857243721</v>
      </c>
      <c r="BD31">
        <f t="shared" si="27"/>
        <v>5.5948702395906078E-3</v>
      </c>
    </row>
    <row r="32" spans="1:108" x14ac:dyDescent="0.25">
      <c r="A32" s="1">
        <v>23</v>
      </c>
      <c r="B32" s="1" t="s">
        <v>80</v>
      </c>
      <c r="C32" s="1">
        <v>1492</v>
      </c>
      <c r="D32" s="1">
        <v>0</v>
      </c>
      <c r="E32">
        <f t="shared" si="0"/>
        <v>7.3594460619309947</v>
      </c>
      <c r="F32">
        <f t="shared" si="1"/>
        <v>0.18213263095312721</v>
      </c>
      <c r="G32">
        <f t="shared" si="2"/>
        <v>315.99917274687056</v>
      </c>
      <c r="H32">
        <f t="shared" si="3"/>
        <v>2.1091514045621786</v>
      </c>
      <c r="I32">
        <f t="shared" si="4"/>
        <v>0.89250162799902244</v>
      </c>
      <c r="J32">
        <f t="shared" si="5"/>
        <v>9.6568593978881836</v>
      </c>
      <c r="K32" s="1">
        <v>6</v>
      </c>
      <c r="L32">
        <f t="shared" si="6"/>
        <v>1.4200000166893005</v>
      </c>
      <c r="M32" s="1">
        <v>1</v>
      </c>
      <c r="N32">
        <f t="shared" si="7"/>
        <v>2.8400000333786011</v>
      </c>
      <c r="O32" s="1">
        <v>6.4978022575378418</v>
      </c>
      <c r="P32" s="1">
        <v>9.6568593978881836</v>
      </c>
      <c r="Q32" s="1">
        <v>5.1237735748291016</v>
      </c>
      <c r="R32" s="1">
        <v>400.94400024414062</v>
      </c>
      <c r="S32" s="1">
        <v>391.1112060546875</v>
      </c>
      <c r="T32" s="1">
        <v>1.7395676374435425</v>
      </c>
      <c r="U32" s="1">
        <v>4.2627277374267578</v>
      </c>
      <c r="V32" s="1">
        <v>13.102557182312012</v>
      </c>
      <c r="W32" s="1">
        <v>32.107196807861328</v>
      </c>
      <c r="X32" s="1">
        <v>499.4119873046875</v>
      </c>
      <c r="Y32" s="1">
        <v>1698.82861328125</v>
      </c>
      <c r="Z32" s="1">
        <v>10.250967979431152</v>
      </c>
      <c r="AA32" s="1">
        <v>73.184104919433594</v>
      </c>
      <c r="AB32" s="1">
        <v>2.1541941165924072</v>
      </c>
      <c r="AC32" s="1">
        <v>0.4577375054359436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8"/>
        <v>0.83235331217447905</v>
      </c>
      <c r="AL32">
        <f t="shared" si="9"/>
        <v>2.1091514045621785E-3</v>
      </c>
      <c r="AM32">
        <f t="shared" si="10"/>
        <v>282.80685939788816</v>
      </c>
      <c r="AN32">
        <f t="shared" si="11"/>
        <v>279.64780225753782</v>
      </c>
      <c r="AO32">
        <f t="shared" si="12"/>
        <v>271.81257204951544</v>
      </c>
      <c r="AP32">
        <f t="shared" si="13"/>
        <v>1.7951320834763651</v>
      </c>
      <c r="AQ32">
        <f t="shared" si="14"/>
        <v>1.2044655419778421</v>
      </c>
      <c r="AR32">
        <f t="shared" si="15"/>
        <v>16.458021086734693</v>
      </c>
      <c r="AS32">
        <f t="shared" si="16"/>
        <v>12.195293349307935</v>
      </c>
      <c r="AT32">
        <f t="shared" si="17"/>
        <v>8.0773308277130127</v>
      </c>
      <c r="AU32">
        <f t="shared" si="18"/>
        <v>1.082540210852079</v>
      </c>
      <c r="AV32">
        <f t="shared" si="19"/>
        <v>0.17115617857914009</v>
      </c>
      <c r="AW32">
        <f t="shared" si="20"/>
        <v>0.31196391397881962</v>
      </c>
      <c r="AX32">
        <f t="shared" si="21"/>
        <v>0.77057629687325935</v>
      </c>
      <c r="AY32">
        <f t="shared" si="22"/>
        <v>0.10790744344558148</v>
      </c>
      <c r="AZ32">
        <f t="shared" si="23"/>
        <v>23.126116612761194</v>
      </c>
      <c r="BA32">
        <f t="shared" si="24"/>
        <v>0.80795223418550088</v>
      </c>
      <c r="BB32">
        <f t="shared" si="25"/>
        <v>29.637318658864942</v>
      </c>
      <c r="BC32">
        <f t="shared" si="26"/>
        <v>387.61287786213904</v>
      </c>
      <c r="BD32">
        <f t="shared" si="27"/>
        <v>5.627115623535954E-3</v>
      </c>
    </row>
    <row r="33" spans="1:108" x14ac:dyDescent="0.25">
      <c r="A33" s="1">
        <v>24</v>
      </c>
      <c r="B33" s="1" t="s">
        <v>80</v>
      </c>
      <c r="C33" s="1">
        <v>1492.5</v>
      </c>
      <c r="D33" s="1">
        <v>0</v>
      </c>
      <c r="E33">
        <f t="shared" si="0"/>
        <v>7.3847064340506199</v>
      </c>
      <c r="F33">
        <f t="shared" si="1"/>
        <v>0.18186616071467174</v>
      </c>
      <c r="G33">
        <f t="shared" si="2"/>
        <v>315.65729409038488</v>
      </c>
      <c r="H33">
        <f t="shared" si="3"/>
        <v>2.1085383282304533</v>
      </c>
      <c r="I33">
        <f t="shared" si="4"/>
        <v>0.89346194625586972</v>
      </c>
      <c r="J33">
        <f t="shared" si="5"/>
        <v>9.6683864593505859</v>
      </c>
      <c r="K33" s="1">
        <v>6</v>
      </c>
      <c r="L33">
        <f t="shared" si="6"/>
        <v>1.4200000166893005</v>
      </c>
      <c r="M33" s="1">
        <v>1</v>
      </c>
      <c r="N33">
        <f t="shared" si="7"/>
        <v>2.8400000333786011</v>
      </c>
      <c r="O33" s="1">
        <v>6.4985866546630859</v>
      </c>
      <c r="P33" s="1">
        <v>9.6683864593505859</v>
      </c>
      <c r="Q33" s="1">
        <v>5.1241579055786133</v>
      </c>
      <c r="R33" s="1">
        <v>400.9654541015625</v>
      </c>
      <c r="S33" s="1">
        <v>391.10263061523437</v>
      </c>
      <c r="T33" s="1">
        <v>1.7399376630783081</v>
      </c>
      <c r="U33" s="1">
        <v>4.2623629570007324</v>
      </c>
      <c r="V33" s="1">
        <v>13.104589462280273</v>
      </c>
      <c r="W33" s="1">
        <v>32.10260009765625</v>
      </c>
      <c r="X33" s="1">
        <v>499.41244506835937</v>
      </c>
      <c r="Y33" s="1">
        <v>1698.8294677734375</v>
      </c>
      <c r="Z33" s="1">
        <v>10.26820182800293</v>
      </c>
      <c r="AA33" s="1">
        <v>73.183845520019531</v>
      </c>
      <c r="AB33" s="1">
        <v>2.1541941165924072</v>
      </c>
      <c r="AC33" s="1">
        <v>0.4577375054359436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8"/>
        <v>0.83235407511393211</v>
      </c>
      <c r="AL33">
        <f t="shared" si="9"/>
        <v>2.1085383282304533E-3</v>
      </c>
      <c r="AM33">
        <f t="shared" si="10"/>
        <v>282.81838645935056</v>
      </c>
      <c r="AN33">
        <f t="shared" si="11"/>
        <v>279.64858665466306</v>
      </c>
      <c r="AO33">
        <f t="shared" si="12"/>
        <v>271.81270876826238</v>
      </c>
      <c r="AP33">
        <f t="shared" si="13"/>
        <v>1.7941659505351286</v>
      </c>
      <c r="AQ33">
        <f t="shared" si="14"/>
        <v>1.2053980584512649</v>
      </c>
      <c r="AR33">
        <f t="shared" si="15"/>
        <v>16.470821530163057</v>
      </c>
      <c r="AS33">
        <f t="shared" si="16"/>
        <v>12.208458573162325</v>
      </c>
      <c r="AT33">
        <f t="shared" si="17"/>
        <v>8.0834865570068359</v>
      </c>
      <c r="AU33">
        <f t="shared" si="18"/>
        <v>1.0829934115621989</v>
      </c>
      <c r="AV33">
        <f t="shared" si="19"/>
        <v>0.17092083809325792</v>
      </c>
      <c r="AW33">
        <f t="shared" si="20"/>
        <v>0.31193611219539524</v>
      </c>
      <c r="AX33">
        <f t="shared" si="21"/>
        <v>0.77105729936680367</v>
      </c>
      <c r="AY33">
        <f t="shared" si="22"/>
        <v>0.10775777541163774</v>
      </c>
      <c r="AZ33">
        <f t="shared" si="23"/>
        <v>23.101014647978101</v>
      </c>
      <c r="BA33">
        <f t="shared" si="24"/>
        <v>0.80709580908170264</v>
      </c>
      <c r="BB33">
        <f t="shared" si="25"/>
        <v>29.609453057503366</v>
      </c>
      <c r="BC33">
        <f t="shared" si="26"/>
        <v>387.592294851573</v>
      </c>
      <c r="BD33">
        <f t="shared" si="27"/>
        <v>5.641420673395966E-3</v>
      </c>
    </row>
    <row r="34" spans="1:108" x14ac:dyDescent="0.25">
      <c r="A34" s="1">
        <v>25</v>
      </c>
      <c r="B34" s="1" t="s">
        <v>81</v>
      </c>
      <c r="C34" s="1">
        <v>1493</v>
      </c>
      <c r="D34" s="1">
        <v>0</v>
      </c>
      <c r="E34">
        <f t="shared" si="0"/>
        <v>7.3572616033717306</v>
      </c>
      <c r="F34">
        <f t="shared" si="1"/>
        <v>0.18187558643265844</v>
      </c>
      <c r="G34">
        <f t="shared" si="2"/>
        <v>315.92150766016965</v>
      </c>
      <c r="H34">
        <f t="shared" si="3"/>
        <v>2.1084789997147313</v>
      </c>
      <c r="I34">
        <f t="shared" si="4"/>
        <v>0.89338531432597901</v>
      </c>
      <c r="J34">
        <f t="shared" si="5"/>
        <v>9.6681728363037109</v>
      </c>
      <c r="K34" s="1">
        <v>6</v>
      </c>
      <c r="L34">
        <f t="shared" si="6"/>
        <v>1.4200000166893005</v>
      </c>
      <c r="M34" s="1">
        <v>1</v>
      </c>
      <c r="N34">
        <f t="shared" si="7"/>
        <v>2.8400000333786011</v>
      </c>
      <c r="O34" s="1">
        <v>6.4992671012878418</v>
      </c>
      <c r="P34" s="1">
        <v>9.6681728363037109</v>
      </c>
      <c r="Q34" s="1">
        <v>5.1242079734802246</v>
      </c>
      <c r="R34" s="1">
        <v>400.94094848632812</v>
      </c>
      <c r="S34" s="1">
        <v>391.11093139648437</v>
      </c>
      <c r="T34" s="1">
        <v>1.7408137321472168</v>
      </c>
      <c r="U34" s="1">
        <v>4.2632102966308594</v>
      </c>
      <c r="V34" s="1">
        <v>13.110462188720703</v>
      </c>
      <c r="W34" s="1">
        <v>32.107204437255859</v>
      </c>
      <c r="X34" s="1">
        <v>499.40365600585937</v>
      </c>
      <c r="Y34" s="1">
        <v>1698.851806640625</v>
      </c>
      <c r="Z34" s="1">
        <v>10.233829498291016</v>
      </c>
      <c r="AA34" s="1">
        <v>73.183219909667969</v>
      </c>
      <c r="AB34" s="1">
        <v>2.1541941165924072</v>
      </c>
      <c r="AC34" s="1">
        <v>0.4577375054359436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8"/>
        <v>0.83233942667643224</v>
      </c>
      <c r="AL34">
        <f t="shared" si="9"/>
        <v>2.1084789997147311E-3</v>
      </c>
      <c r="AM34">
        <f t="shared" si="10"/>
        <v>282.81817283630369</v>
      </c>
      <c r="AN34">
        <f t="shared" si="11"/>
        <v>279.64926710128782</v>
      </c>
      <c r="AO34">
        <f t="shared" si="12"/>
        <v>271.81628298693249</v>
      </c>
      <c r="AP34">
        <f t="shared" si="13"/>
        <v>1.794343928459901</v>
      </c>
      <c r="AQ34">
        <f t="shared" si="14"/>
        <v>1.205380770985476</v>
      </c>
      <c r="AR34">
        <f t="shared" si="15"/>
        <v>16.470726110074278</v>
      </c>
      <c r="AS34">
        <f t="shared" si="16"/>
        <v>12.207515813443418</v>
      </c>
      <c r="AT34">
        <f t="shared" si="17"/>
        <v>8.0837199687957764</v>
      </c>
      <c r="AU34">
        <f t="shared" si="18"/>
        <v>1.0830105992337669</v>
      </c>
      <c r="AV34">
        <f t="shared" si="19"/>
        <v>0.17092916338223207</v>
      </c>
      <c r="AW34">
        <f t="shared" si="20"/>
        <v>0.31199545665949702</v>
      </c>
      <c r="AX34">
        <f t="shared" si="21"/>
        <v>0.77101514257426984</v>
      </c>
      <c r="AY34">
        <f t="shared" si="22"/>
        <v>0.10776306993283104</v>
      </c>
      <c r="AZ34">
        <f t="shared" si="23"/>
        <v>23.120153169288049</v>
      </c>
      <c r="BA34">
        <f t="shared" si="24"/>
        <v>0.80775422597408231</v>
      </c>
      <c r="BB34">
        <f t="shared" si="25"/>
        <v>29.614673787042712</v>
      </c>
      <c r="BC34">
        <f t="shared" si="26"/>
        <v>387.61364159091494</v>
      </c>
      <c r="BD34">
        <f t="shared" si="27"/>
        <v>5.6211360739398565E-3</v>
      </c>
    </row>
    <row r="35" spans="1:108" x14ac:dyDescent="0.25">
      <c r="A35" s="1">
        <v>26</v>
      </c>
      <c r="B35" s="1" t="s">
        <v>81</v>
      </c>
      <c r="C35" s="1">
        <v>1493.5</v>
      </c>
      <c r="D35" s="1">
        <v>0</v>
      </c>
      <c r="E35">
        <f t="shared" si="0"/>
        <v>7.3626382549426266</v>
      </c>
      <c r="F35">
        <f t="shared" si="1"/>
        <v>0.18218107880650114</v>
      </c>
      <c r="G35">
        <f t="shared" si="2"/>
        <v>315.98638319645607</v>
      </c>
      <c r="H35">
        <f t="shared" si="3"/>
        <v>2.1090707480096191</v>
      </c>
      <c r="I35">
        <f t="shared" si="4"/>
        <v>0.89223769582739298</v>
      </c>
      <c r="J35">
        <f t="shared" si="5"/>
        <v>9.6549463272094727</v>
      </c>
      <c r="K35" s="1">
        <v>6</v>
      </c>
      <c r="L35">
        <f t="shared" si="6"/>
        <v>1.4200000166893005</v>
      </c>
      <c r="M35" s="1">
        <v>1</v>
      </c>
      <c r="N35">
        <f t="shared" si="7"/>
        <v>2.8400000333786011</v>
      </c>
      <c r="O35" s="1">
        <v>6.4996881484985352</v>
      </c>
      <c r="P35" s="1">
        <v>9.6549463272094727</v>
      </c>
      <c r="Q35" s="1">
        <v>5.1246862411499023</v>
      </c>
      <c r="R35" s="1">
        <v>400.94549560546875</v>
      </c>
      <c r="S35" s="1">
        <v>391.108642578125</v>
      </c>
      <c r="T35" s="1">
        <v>1.7411251068115234</v>
      </c>
      <c r="U35" s="1">
        <v>4.2642536163330078</v>
      </c>
      <c r="V35" s="1">
        <v>13.112482070922852</v>
      </c>
      <c r="W35" s="1">
        <v>32.114265441894531</v>
      </c>
      <c r="X35" s="1">
        <v>499.39837646484375</v>
      </c>
      <c r="Y35" s="1">
        <v>1698.8768310546875</v>
      </c>
      <c r="Z35" s="1">
        <v>10.228937149047852</v>
      </c>
      <c r="AA35" s="1">
        <v>73.18353271484375</v>
      </c>
      <c r="AB35" s="1">
        <v>2.1541941165924072</v>
      </c>
      <c r="AC35" s="1">
        <v>0.4577375054359436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8"/>
        <v>0.83233062744140618</v>
      </c>
      <c r="AL35">
        <f t="shared" si="9"/>
        <v>2.1090707480096193E-3</v>
      </c>
      <c r="AM35">
        <f t="shared" si="10"/>
        <v>282.80494632720945</v>
      </c>
      <c r="AN35">
        <f t="shared" si="11"/>
        <v>279.64968814849851</v>
      </c>
      <c r="AO35">
        <f t="shared" si="12"/>
        <v>271.820286893093</v>
      </c>
      <c r="AP35">
        <f t="shared" si="13"/>
        <v>1.7957128050724274</v>
      </c>
      <c r="AQ35">
        <f t="shared" si="14"/>
        <v>1.2043108398626905</v>
      </c>
      <c r="AR35">
        <f t="shared" si="15"/>
        <v>16.45603587565569</v>
      </c>
      <c r="AS35">
        <f t="shared" si="16"/>
        <v>12.191782259322682</v>
      </c>
      <c r="AT35">
        <f t="shared" si="17"/>
        <v>8.0773172378540039</v>
      </c>
      <c r="AU35">
        <f t="shared" si="18"/>
        <v>1.0825392105165699</v>
      </c>
      <c r="AV35">
        <f t="shared" si="19"/>
        <v>0.17119896216852654</v>
      </c>
      <c r="AW35">
        <f t="shared" si="20"/>
        <v>0.31207314403529746</v>
      </c>
      <c r="AX35">
        <f t="shared" si="21"/>
        <v>0.77046606648127236</v>
      </c>
      <c r="AY35">
        <f t="shared" si="22"/>
        <v>0.10793465264682015</v>
      </c>
      <c r="AZ35">
        <f t="shared" si="23"/>
        <v>23.124999812102995</v>
      </c>
      <c r="BA35">
        <f t="shared" si="24"/>
        <v>0.80792482905395513</v>
      </c>
      <c r="BB35">
        <f t="shared" si="25"/>
        <v>29.650234637271922</v>
      </c>
      <c r="BC35">
        <f t="shared" si="26"/>
        <v>387.60879696990224</v>
      </c>
      <c r="BD35">
        <f t="shared" si="27"/>
        <v>5.6320690736375223E-3</v>
      </c>
    </row>
    <row r="36" spans="1:108" x14ac:dyDescent="0.25">
      <c r="A36" s="1">
        <v>27</v>
      </c>
      <c r="B36" s="1" t="s">
        <v>82</v>
      </c>
      <c r="C36" s="1">
        <v>1494</v>
      </c>
      <c r="D36" s="1">
        <v>0</v>
      </c>
      <c r="E36">
        <f t="shared" si="0"/>
        <v>7.3907698221627181</v>
      </c>
      <c r="F36">
        <f t="shared" si="1"/>
        <v>0.18274400772677443</v>
      </c>
      <c r="G36">
        <f t="shared" si="2"/>
        <v>315.93418098514098</v>
      </c>
      <c r="H36">
        <f t="shared" si="3"/>
        <v>2.1101402814374919</v>
      </c>
      <c r="I36">
        <f t="shared" si="4"/>
        <v>0.89012296327429385</v>
      </c>
      <c r="J36">
        <f t="shared" si="5"/>
        <v>9.6302223205566406</v>
      </c>
      <c r="K36" s="1">
        <v>6</v>
      </c>
      <c r="L36">
        <f t="shared" si="6"/>
        <v>1.4200000166893005</v>
      </c>
      <c r="M36" s="1">
        <v>1</v>
      </c>
      <c r="N36">
        <f t="shared" si="7"/>
        <v>2.8400000333786011</v>
      </c>
      <c r="O36" s="1">
        <v>6.4999909400939941</v>
      </c>
      <c r="P36" s="1">
        <v>9.6302223205566406</v>
      </c>
      <c r="Q36" s="1">
        <v>5.1250371932983398</v>
      </c>
      <c r="R36" s="1">
        <v>400.97100830078125</v>
      </c>
      <c r="S36" s="1">
        <v>391.099853515625</v>
      </c>
      <c r="T36" s="1">
        <v>1.7414168119430542</v>
      </c>
      <c r="U36" s="1">
        <v>4.2658267021179199</v>
      </c>
      <c r="V36" s="1">
        <v>13.114483833312988</v>
      </c>
      <c r="W36" s="1">
        <v>32.125629425048828</v>
      </c>
      <c r="X36" s="1">
        <v>499.397216796875</v>
      </c>
      <c r="Y36" s="1">
        <v>1698.8145751953125</v>
      </c>
      <c r="Z36" s="1">
        <v>10.236194610595703</v>
      </c>
      <c r="AA36" s="1">
        <v>73.183967590332031</v>
      </c>
      <c r="AB36" s="1">
        <v>2.1541941165924072</v>
      </c>
      <c r="AC36" s="1">
        <v>0.4577375054359436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8"/>
        <v>0.8323286946614582</v>
      </c>
      <c r="AL36">
        <f t="shared" si="9"/>
        <v>2.1101402814374917E-3</v>
      </c>
      <c r="AM36">
        <f t="shared" si="10"/>
        <v>282.78022232055662</v>
      </c>
      <c r="AN36">
        <f t="shared" si="11"/>
        <v>279.64999094009397</v>
      </c>
      <c r="AO36">
        <f t="shared" si="12"/>
        <v>271.81032595581564</v>
      </c>
      <c r="AP36">
        <f t="shared" si="13"/>
        <v>1.7980246278015364</v>
      </c>
      <c r="AQ36">
        <f t="shared" si="14"/>
        <v>1.2023130863880647</v>
      </c>
      <c r="AR36">
        <f t="shared" si="15"/>
        <v>16.428640397284177</v>
      </c>
      <c r="AS36">
        <f t="shared" si="16"/>
        <v>12.162813695166257</v>
      </c>
      <c r="AT36">
        <f t="shared" si="17"/>
        <v>8.0651066303253174</v>
      </c>
      <c r="AU36">
        <f t="shared" si="18"/>
        <v>1.0816407296476833</v>
      </c>
      <c r="AV36">
        <f t="shared" si="19"/>
        <v>0.17169597590340138</v>
      </c>
      <c r="AW36">
        <f t="shared" si="20"/>
        <v>0.31219012311377081</v>
      </c>
      <c r="AX36">
        <f t="shared" si="21"/>
        <v>0.76945060653391251</v>
      </c>
      <c r="AY36">
        <f t="shared" si="22"/>
        <v>0.10825074859985402</v>
      </c>
      <c r="AZ36">
        <f t="shared" si="23"/>
        <v>23.121316861894652</v>
      </c>
      <c r="BA36">
        <f t="shared" si="24"/>
        <v>0.80780950988650513</v>
      </c>
      <c r="BB36">
        <f t="shared" si="25"/>
        <v>29.714367184193303</v>
      </c>
      <c r="BC36">
        <f t="shared" si="26"/>
        <v>387.58663550764845</v>
      </c>
      <c r="BD36">
        <f t="shared" si="27"/>
        <v>5.6661408869776234E-3</v>
      </c>
    </row>
    <row r="37" spans="1:108" x14ac:dyDescent="0.25">
      <c r="A37" s="1">
        <v>28</v>
      </c>
      <c r="B37" s="1" t="s">
        <v>82</v>
      </c>
      <c r="C37" s="1">
        <v>1494.5</v>
      </c>
      <c r="D37" s="1">
        <v>0</v>
      </c>
      <c r="E37">
        <f t="shared" si="0"/>
        <v>7.4055652597269219</v>
      </c>
      <c r="F37">
        <f t="shared" si="1"/>
        <v>0.18326173083496641</v>
      </c>
      <c r="G37">
        <f t="shared" si="2"/>
        <v>315.98218367991342</v>
      </c>
      <c r="H37">
        <f t="shared" si="3"/>
        <v>2.1106248273547474</v>
      </c>
      <c r="I37">
        <f t="shared" si="4"/>
        <v>0.88797459205507467</v>
      </c>
      <c r="J37">
        <f t="shared" si="5"/>
        <v>9.6049880981445313</v>
      </c>
      <c r="K37" s="1">
        <v>6</v>
      </c>
      <c r="L37">
        <f t="shared" si="6"/>
        <v>1.4200000166893005</v>
      </c>
      <c r="M37" s="1">
        <v>1</v>
      </c>
      <c r="N37">
        <f t="shared" si="7"/>
        <v>2.8400000333786011</v>
      </c>
      <c r="O37" s="1">
        <v>6.500640869140625</v>
      </c>
      <c r="P37" s="1">
        <v>9.6049880981445313</v>
      </c>
      <c r="Q37" s="1">
        <v>5.1251239776611328</v>
      </c>
      <c r="R37" s="1">
        <v>400.97402954101562</v>
      </c>
      <c r="S37" s="1">
        <v>391.08480834960937</v>
      </c>
      <c r="T37" s="1">
        <v>1.7423578500747681</v>
      </c>
      <c r="U37" s="1">
        <v>4.267369270324707</v>
      </c>
      <c r="V37" s="1">
        <v>13.120963096618652</v>
      </c>
      <c r="W37" s="1">
        <v>32.135757446289063</v>
      </c>
      <c r="X37" s="1">
        <v>499.39212036132812</v>
      </c>
      <c r="Y37" s="1">
        <v>1698.840087890625</v>
      </c>
      <c r="Z37" s="1">
        <v>10.175930023193359</v>
      </c>
      <c r="AA37" s="1">
        <v>73.183853149414063</v>
      </c>
      <c r="AB37" s="1">
        <v>2.1541941165924072</v>
      </c>
      <c r="AC37" s="1">
        <v>0.4577375054359436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8"/>
        <v>0.83232020060221346</v>
      </c>
      <c r="AL37">
        <f t="shared" si="9"/>
        <v>2.1106248273547474E-3</v>
      </c>
      <c r="AM37">
        <f t="shared" si="10"/>
        <v>282.75498809814451</v>
      </c>
      <c r="AN37">
        <f t="shared" si="11"/>
        <v>279.6506408691406</v>
      </c>
      <c r="AO37">
        <f t="shared" si="12"/>
        <v>271.8144079869744</v>
      </c>
      <c r="AP37">
        <f t="shared" si="13"/>
        <v>1.8009181710809896</v>
      </c>
      <c r="AQ37">
        <f t="shared" si="14"/>
        <v>1.2002771180688403</v>
      </c>
      <c r="AR37">
        <f t="shared" si="15"/>
        <v>16.40084617597714</v>
      </c>
      <c r="AS37">
        <f t="shared" si="16"/>
        <v>12.133476905652433</v>
      </c>
      <c r="AT37">
        <f t="shared" si="17"/>
        <v>8.0528144836425781</v>
      </c>
      <c r="AU37">
        <f t="shared" si="18"/>
        <v>1.0807369132812239</v>
      </c>
      <c r="AV37">
        <f t="shared" si="19"/>
        <v>0.17215291373345951</v>
      </c>
      <c r="AW37">
        <f t="shared" si="20"/>
        <v>0.31230252601376562</v>
      </c>
      <c r="AX37">
        <f t="shared" si="21"/>
        <v>0.76843438726745827</v>
      </c>
      <c r="AY37">
        <f t="shared" si="22"/>
        <v>0.10854137081851471</v>
      </c>
      <c r="AZ37">
        <f t="shared" si="23"/>
        <v>23.124793728261963</v>
      </c>
      <c r="BA37">
        <f t="shared" si="24"/>
        <v>0.80796332901134293</v>
      </c>
      <c r="BB37">
        <f t="shared" si="25"/>
        <v>29.778030947007238</v>
      </c>
      <c r="BC37">
        <f t="shared" si="26"/>
        <v>387.5645572992114</v>
      </c>
      <c r="BD37">
        <f t="shared" si="27"/>
        <v>5.6899720919005381E-3</v>
      </c>
    </row>
    <row r="38" spans="1:108" x14ac:dyDescent="0.25">
      <c r="A38" s="1">
        <v>29</v>
      </c>
      <c r="B38" s="1" t="s">
        <v>83</v>
      </c>
      <c r="C38" s="1">
        <v>1495</v>
      </c>
      <c r="D38" s="1">
        <v>0</v>
      </c>
      <c r="E38">
        <f t="shared" si="0"/>
        <v>7.3990362309140751</v>
      </c>
      <c r="F38">
        <f t="shared" si="1"/>
        <v>0.18362436735464105</v>
      </c>
      <c r="G38">
        <f t="shared" si="2"/>
        <v>316.20068475680898</v>
      </c>
      <c r="H38">
        <f t="shared" si="3"/>
        <v>2.1103299378485691</v>
      </c>
      <c r="I38">
        <f t="shared" si="4"/>
        <v>0.88620919863151826</v>
      </c>
      <c r="J38">
        <f t="shared" si="5"/>
        <v>9.5828609466552734</v>
      </c>
      <c r="K38" s="1">
        <v>6</v>
      </c>
      <c r="L38">
        <f t="shared" si="6"/>
        <v>1.4200000166893005</v>
      </c>
      <c r="M38" s="1">
        <v>1</v>
      </c>
      <c r="N38">
        <f t="shared" si="7"/>
        <v>2.8400000333786011</v>
      </c>
      <c r="O38" s="1">
        <v>6.501375675201416</v>
      </c>
      <c r="P38" s="1">
        <v>9.5828609466552734</v>
      </c>
      <c r="Q38" s="1">
        <v>5.1251263618469238</v>
      </c>
      <c r="R38" s="1">
        <v>400.98556518554687</v>
      </c>
      <c r="S38" s="1">
        <v>391.10406494140625</v>
      </c>
      <c r="T38" s="1">
        <v>1.7424429655075073</v>
      </c>
      <c r="U38" s="1">
        <v>4.2671566009521484</v>
      </c>
      <c r="V38" s="1">
        <v>13.12086296081543</v>
      </c>
      <c r="W38" s="1">
        <v>32.132347106933594</v>
      </c>
      <c r="X38" s="1">
        <v>499.38134765625</v>
      </c>
      <c r="Y38" s="1">
        <v>1698.8250732421875</v>
      </c>
      <c r="Z38" s="1">
        <v>10.239895820617676</v>
      </c>
      <c r="AA38" s="1">
        <v>73.183425903320313</v>
      </c>
      <c r="AB38" s="1">
        <v>2.1541941165924072</v>
      </c>
      <c r="AC38" s="1">
        <v>0.4577375054359436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8"/>
        <v>0.83230224609374981</v>
      </c>
      <c r="AL38">
        <f t="shared" si="9"/>
        <v>2.110329937848569E-3</v>
      </c>
      <c r="AM38">
        <f t="shared" si="10"/>
        <v>282.73286094665525</v>
      </c>
      <c r="AN38">
        <f t="shared" si="11"/>
        <v>279.65137567520139</v>
      </c>
      <c r="AO38">
        <f t="shared" si="12"/>
        <v>271.8120056432781</v>
      </c>
      <c r="AP38">
        <f t="shared" si="13"/>
        <v>1.8037850955608441</v>
      </c>
      <c r="AQ38">
        <f t="shared" si="14"/>
        <v>1.198494337555164</v>
      </c>
      <c r="AR38">
        <f t="shared" si="15"/>
        <v>16.376581483605957</v>
      </c>
      <c r="AS38">
        <f t="shared" si="16"/>
        <v>12.109424882653808</v>
      </c>
      <c r="AT38">
        <f t="shared" si="17"/>
        <v>8.0421183109283447</v>
      </c>
      <c r="AU38">
        <f t="shared" si="18"/>
        <v>1.0799509876196476</v>
      </c>
      <c r="AV38">
        <f t="shared" si="19"/>
        <v>0.17247288032529459</v>
      </c>
      <c r="AW38">
        <f t="shared" si="20"/>
        <v>0.31228513892364573</v>
      </c>
      <c r="AX38">
        <f t="shared" si="21"/>
        <v>0.76766584869600185</v>
      </c>
      <c r="AY38">
        <f t="shared" si="22"/>
        <v>0.10874488447751469</v>
      </c>
      <c r="AZ38">
        <f t="shared" si="23"/>
        <v>23.140649383479076</v>
      </c>
      <c r="BA38">
        <f t="shared" si="24"/>
        <v>0.80848222532328062</v>
      </c>
      <c r="BB38">
        <f t="shared" si="25"/>
        <v>29.82267706738515</v>
      </c>
      <c r="BC38">
        <f t="shared" si="26"/>
        <v>387.58691747861167</v>
      </c>
      <c r="BD38">
        <f t="shared" si="27"/>
        <v>5.6931505727772598E-3</v>
      </c>
    </row>
    <row r="39" spans="1:108" x14ac:dyDescent="0.25">
      <c r="A39" s="1">
        <v>30</v>
      </c>
      <c r="B39" s="1" t="s">
        <v>83</v>
      </c>
      <c r="C39" s="1">
        <v>1496</v>
      </c>
      <c r="D39" s="1">
        <v>0</v>
      </c>
      <c r="E39">
        <f t="shared" si="0"/>
        <v>7.380235656830588</v>
      </c>
      <c r="F39">
        <f t="shared" si="1"/>
        <v>0.18401800240640726</v>
      </c>
      <c r="G39">
        <f t="shared" si="2"/>
        <v>316.53505135975104</v>
      </c>
      <c r="H39">
        <f t="shared" si="3"/>
        <v>2.1100758440952578</v>
      </c>
      <c r="I39">
        <f t="shared" si="4"/>
        <v>0.88432446569245893</v>
      </c>
      <c r="J39">
        <f t="shared" si="5"/>
        <v>9.559483528137207</v>
      </c>
      <c r="K39" s="1">
        <v>6</v>
      </c>
      <c r="L39">
        <f t="shared" si="6"/>
        <v>1.4200000166893005</v>
      </c>
      <c r="M39" s="1">
        <v>1</v>
      </c>
      <c r="N39">
        <f t="shared" si="7"/>
        <v>2.8400000333786011</v>
      </c>
      <c r="O39" s="1">
        <v>6.502047061920166</v>
      </c>
      <c r="P39" s="1">
        <v>9.559483528137207</v>
      </c>
      <c r="Q39" s="1">
        <v>5.1252942085266113</v>
      </c>
      <c r="R39" s="1">
        <v>400.97479248046875</v>
      </c>
      <c r="S39" s="1">
        <v>391.11660766601562</v>
      </c>
      <c r="T39" s="1">
        <v>1.7430057525634766</v>
      </c>
      <c r="U39" s="1">
        <v>4.2672514915466309</v>
      </c>
      <c r="V39" s="1">
        <v>13.124361038208008</v>
      </c>
      <c r="W39" s="1">
        <v>32.131248474121094</v>
      </c>
      <c r="X39" s="1">
        <v>499.41372680664062</v>
      </c>
      <c r="Y39" s="1">
        <v>1698.769287109375</v>
      </c>
      <c r="Z39" s="1">
        <v>10.25105094909668</v>
      </c>
      <c r="AA39" s="1">
        <v>73.18267822265625</v>
      </c>
      <c r="AB39" s="1">
        <v>2.1541941165924072</v>
      </c>
      <c r="AC39" s="1">
        <v>0.4577375054359436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8"/>
        <v>0.83235621134440085</v>
      </c>
      <c r="AL39">
        <f t="shared" si="9"/>
        <v>2.110075844095258E-3</v>
      </c>
      <c r="AM39">
        <f t="shared" si="10"/>
        <v>282.70948352813718</v>
      </c>
      <c r="AN39">
        <f t="shared" si="11"/>
        <v>279.65204706192014</v>
      </c>
      <c r="AO39">
        <f t="shared" si="12"/>
        <v>271.80307986222761</v>
      </c>
      <c r="AP39">
        <f t="shared" si="13"/>
        <v>1.8066937102978513</v>
      </c>
      <c r="AQ39">
        <f t="shared" si="14"/>
        <v>1.196613358493466</v>
      </c>
      <c r="AR39">
        <f t="shared" si="15"/>
        <v>16.351046279733072</v>
      </c>
      <c r="AS39">
        <f t="shared" si="16"/>
        <v>12.083794788186442</v>
      </c>
      <c r="AT39">
        <f t="shared" si="17"/>
        <v>8.0307652950286865</v>
      </c>
      <c r="AU39">
        <f t="shared" si="18"/>
        <v>1.0791173503740379</v>
      </c>
      <c r="AV39">
        <f t="shared" si="19"/>
        <v>0.17282011112106177</v>
      </c>
      <c r="AW39">
        <f t="shared" si="20"/>
        <v>0.31228889280100702</v>
      </c>
      <c r="AX39">
        <f t="shared" si="21"/>
        <v>0.76682845757303086</v>
      </c>
      <c r="AY39">
        <f t="shared" si="22"/>
        <v>0.10896574696470979</v>
      </c>
      <c r="AZ39">
        <f t="shared" si="23"/>
        <v>23.164882809852628</v>
      </c>
      <c r="BA39">
        <f t="shared" si="24"/>
        <v>0.80931120068940754</v>
      </c>
      <c r="BB39">
        <f t="shared" si="25"/>
        <v>29.871878448698798</v>
      </c>
      <c r="BC39">
        <f t="shared" si="26"/>
        <v>387.60839709572616</v>
      </c>
      <c r="BD39">
        <f t="shared" si="27"/>
        <v>5.6877380396160382E-3</v>
      </c>
      <c r="BE39" s="4">
        <f>AVERAGE(E25:E39)</f>
        <v>7.341985583077868</v>
      </c>
      <c r="BF39" s="4">
        <f t="shared" ref="BF39:DD39" si="29">AVERAGE(F25:F39)</f>
        <v>0.18386892111368242</v>
      </c>
      <c r="BG39" s="4">
        <f t="shared" si="29"/>
        <v>316.82264426903015</v>
      </c>
      <c r="BH39" s="4">
        <f t="shared" si="29"/>
        <v>2.1143203298378626</v>
      </c>
      <c r="BI39" s="4">
        <f t="shared" si="29"/>
        <v>0.88682508116658199</v>
      </c>
      <c r="BJ39" s="4">
        <f t="shared" si="29"/>
        <v>9.591802787780761</v>
      </c>
      <c r="BK39" s="4">
        <f t="shared" si="29"/>
        <v>6</v>
      </c>
      <c r="BL39" s="4">
        <f t="shared" si="29"/>
        <v>1.4200000166893005</v>
      </c>
      <c r="BM39" s="4">
        <f t="shared" si="29"/>
        <v>1</v>
      </c>
      <c r="BN39" s="4">
        <f t="shared" si="29"/>
        <v>2.8400000333786011</v>
      </c>
      <c r="BO39" s="4">
        <f t="shared" si="29"/>
        <v>6.4980324109395342</v>
      </c>
      <c r="BP39" s="4">
        <f t="shared" si="29"/>
        <v>9.591802787780761</v>
      </c>
      <c r="BQ39" s="4">
        <f t="shared" si="29"/>
        <v>5.1242280324300129</v>
      </c>
      <c r="BR39" s="4">
        <f t="shared" si="29"/>
        <v>400.94972127278646</v>
      </c>
      <c r="BS39" s="4">
        <f t="shared" si="29"/>
        <v>391.13555908203125</v>
      </c>
      <c r="BT39" s="4">
        <f t="shared" si="29"/>
        <v>1.7394026835759482</v>
      </c>
      <c r="BU39" s="4">
        <f t="shared" si="29"/>
        <v>4.268692843119303</v>
      </c>
      <c r="BV39" s="4">
        <f t="shared" si="29"/>
        <v>13.101014328002929</v>
      </c>
      <c r="BW39" s="4">
        <f t="shared" si="29"/>
        <v>32.151397959391275</v>
      </c>
      <c r="BX39" s="4">
        <f t="shared" si="29"/>
        <v>499.41950073242185</v>
      </c>
      <c r="BY39" s="4">
        <f t="shared" si="29"/>
        <v>1698.8221435546875</v>
      </c>
      <c r="BZ39" s="4">
        <f t="shared" si="29"/>
        <v>10.309536298116049</v>
      </c>
      <c r="CA39" s="4">
        <f t="shared" si="29"/>
        <v>73.183599853515631</v>
      </c>
      <c r="CB39" s="4">
        <f t="shared" si="29"/>
        <v>2.1541941165924072</v>
      </c>
      <c r="CC39" s="4">
        <f t="shared" si="29"/>
        <v>0.4577375054359436</v>
      </c>
      <c r="CD39" s="4">
        <f t="shared" si="29"/>
        <v>1</v>
      </c>
      <c r="CE39" s="4">
        <f t="shared" si="29"/>
        <v>-0.21956524252891541</v>
      </c>
      <c r="CF39" s="4">
        <f t="shared" si="29"/>
        <v>2.737391471862793</v>
      </c>
      <c r="CG39" s="4">
        <f t="shared" si="29"/>
        <v>1</v>
      </c>
      <c r="CH39" s="4">
        <f t="shared" si="29"/>
        <v>0</v>
      </c>
      <c r="CI39" s="4">
        <f t="shared" si="29"/>
        <v>0.15999999642372131</v>
      </c>
      <c r="CJ39" s="4">
        <f t="shared" si="29"/>
        <v>111115</v>
      </c>
      <c r="CK39" s="4">
        <f t="shared" si="29"/>
        <v>0.83236583455403623</v>
      </c>
      <c r="CL39" s="4">
        <f t="shared" si="29"/>
        <v>2.114320329837863E-3</v>
      </c>
      <c r="CM39" s="4">
        <f t="shared" si="29"/>
        <v>282.74180278778084</v>
      </c>
      <c r="CN39" s="4">
        <f t="shared" si="29"/>
        <v>279.64803241093961</v>
      </c>
      <c r="CO39" s="4">
        <f t="shared" si="29"/>
        <v>271.81153689328858</v>
      </c>
      <c r="CP39" s="4">
        <f t="shared" si="29"/>
        <v>1.8001964748186841</v>
      </c>
      <c r="CQ39" s="4">
        <f t="shared" si="29"/>
        <v>1.1992233903324832</v>
      </c>
      <c r="CR39" s="4">
        <f t="shared" si="29"/>
        <v>16.386504514181414</v>
      </c>
      <c r="CS39" s="4">
        <f t="shared" si="29"/>
        <v>12.117811671062109</v>
      </c>
      <c r="CT39" s="4">
        <f t="shared" si="29"/>
        <v>8.0449175993601489</v>
      </c>
      <c r="CU39" s="4">
        <f t="shared" si="29"/>
        <v>1.0801587663776242</v>
      </c>
      <c r="CV39" s="4">
        <f t="shared" si="29"/>
        <v>0.17268770298160147</v>
      </c>
      <c r="CW39" s="4">
        <f t="shared" si="29"/>
        <v>0.312398309165901</v>
      </c>
      <c r="CX39" s="4">
        <f t="shared" si="29"/>
        <v>0.76776045721172304</v>
      </c>
      <c r="CY39" s="4">
        <f t="shared" si="29"/>
        <v>0.10888160442475557</v>
      </c>
      <c r="CZ39" s="4">
        <f t="shared" si="29"/>
        <v>23.186221637058399</v>
      </c>
      <c r="DA39" s="4">
        <f t="shared" si="29"/>
        <v>0.81000706844383907</v>
      </c>
      <c r="DB39" s="4">
        <f t="shared" si="29"/>
        <v>29.822311607640039</v>
      </c>
      <c r="DC39" s="4">
        <f t="shared" si="29"/>
        <v>387.64553076489648</v>
      </c>
      <c r="DD39" s="4">
        <f t="shared" si="29"/>
        <v>5.6482103239346246E-3</v>
      </c>
    </row>
    <row r="40" spans="1:108" s="4" customFormat="1" x14ac:dyDescent="0.25">
      <c r="A40" s="3">
        <v>31</v>
      </c>
      <c r="B40" s="3" t="s">
        <v>84</v>
      </c>
      <c r="C40" s="3">
        <v>1910</v>
      </c>
      <c r="D40" s="3">
        <v>0</v>
      </c>
      <c r="E40" s="4">
        <f t="shared" si="0"/>
        <v>6.1418449763284615</v>
      </c>
      <c r="F40" s="4">
        <f t="shared" si="1"/>
        <v>8.9117743704717839E-2</v>
      </c>
      <c r="G40" s="4">
        <f t="shared" si="2"/>
        <v>268.49570138005811</v>
      </c>
      <c r="H40" s="4">
        <f t="shared" si="3"/>
        <v>1.2032053948064128</v>
      </c>
      <c r="I40" s="4">
        <f t="shared" si="4"/>
        <v>1.0053823661082628</v>
      </c>
      <c r="J40" s="4">
        <f t="shared" si="5"/>
        <v>12.786294937133789</v>
      </c>
      <c r="K40" s="3">
        <v>6</v>
      </c>
      <c r="L40" s="4">
        <f t="shared" si="6"/>
        <v>1.4200000166893005</v>
      </c>
      <c r="M40" s="3">
        <v>1</v>
      </c>
      <c r="N40" s="4">
        <f t="shared" si="7"/>
        <v>2.8400000333786011</v>
      </c>
      <c r="O40" s="3">
        <v>10.74455451965332</v>
      </c>
      <c r="P40" s="3">
        <v>12.786294937133789</v>
      </c>
      <c r="Q40" s="3">
        <v>9.9902067184448242</v>
      </c>
      <c r="R40" s="3">
        <v>398.94732666015625</v>
      </c>
      <c r="S40" s="3">
        <v>389.02047729492187</v>
      </c>
      <c r="T40" s="3">
        <v>4.7212042808532715</v>
      </c>
      <c r="U40" s="3">
        <v>6.5164170265197754</v>
      </c>
      <c r="V40" s="3">
        <v>26.672800064086914</v>
      </c>
      <c r="W40" s="3">
        <v>36.814990997314453</v>
      </c>
      <c r="X40" s="3">
        <v>399.51748657226562</v>
      </c>
      <c r="Y40" s="3">
        <v>1698.8780517578125</v>
      </c>
      <c r="Z40" s="3">
        <v>10.321399688720703</v>
      </c>
      <c r="AA40" s="3">
        <v>73.179557800292969</v>
      </c>
      <c r="AB40" s="3">
        <v>1.8084299564361572</v>
      </c>
      <c r="AC40" s="3">
        <v>0.50778681039810181</v>
      </c>
      <c r="AD40" s="3">
        <v>1</v>
      </c>
      <c r="AE40" s="3">
        <v>-0.21956524252891541</v>
      </c>
      <c r="AF40" s="3">
        <v>2.737391471862793</v>
      </c>
      <c r="AG40" s="3">
        <v>1</v>
      </c>
      <c r="AH40" s="3">
        <v>0</v>
      </c>
      <c r="AI40" s="3">
        <v>0.15999999642372131</v>
      </c>
      <c r="AJ40" s="3">
        <v>111115</v>
      </c>
      <c r="AK40" s="4">
        <f t="shared" si="8"/>
        <v>0.66586247762044259</v>
      </c>
      <c r="AL40" s="4">
        <f t="shared" si="9"/>
        <v>1.2032053948064128E-3</v>
      </c>
      <c r="AM40" s="4">
        <f t="shared" si="10"/>
        <v>285.93629493713377</v>
      </c>
      <c r="AN40" s="4">
        <f t="shared" si="11"/>
        <v>283.8945545196533</v>
      </c>
      <c r="AO40" s="4">
        <f t="shared" si="12"/>
        <v>271.82048220558863</v>
      </c>
      <c r="AP40" s="4">
        <f t="shared" si="13"/>
        <v>2.3886930947372695</v>
      </c>
      <c r="AQ40" s="4">
        <f t="shared" si="14"/>
        <v>1.4822508825512799</v>
      </c>
      <c r="AR40" s="4">
        <f t="shared" si="15"/>
        <v>20.254985505601752</v>
      </c>
      <c r="AS40" s="4">
        <f t="shared" si="16"/>
        <v>13.738568479081977</v>
      </c>
      <c r="AT40" s="4">
        <f t="shared" si="17"/>
        <v>11.765424728393555</v>
      </c>
      <c r="AU40" s="4">
        <f t="shared" si="18"/>
        <v>1.3860090921083039</v>
      </c>
      <c r="AV40" s="4">
        <f t="shared" si="19"/>
        <v>8.6406356574724036E-2</v>
      </c>
      <c r="AW40" s="4">
        <f t="shared" si="20"/>
        <v>0.47686851644301714</v>
      </c>
      <c r="AX40" s="4">
        <f t="shared" si="21"/>
        <v>0.90914057566528683</v>
      </c>
      <c r="AY40" s="4">
        <f t="shared" si="22"/>
        <v>5.4241200063491229E-2</v>
      </c>
      <c r="AZ40" s="4">
        <f t="shared" si="23"/>
        <v>19.648396698272162</v>
      </c>
      <c r="BA40" s="4">
        <f t="shared" si="24"/>
        <v>0.69018398015204674</v>
      </c>
      <c r="BB40" s="4">
        <f t="shared" si="25"/>
        <v>33.343324212043335</v>
      </c>
      <c r="BC40" s="4">
        <f t="shared" si="26"/>
        <v>386.10093834400874</v>
      </c>
      <c r="BD40" s="4">
        <f t="shared" si="27"/>
        <v>5.3040411966926082E-3</v>
      </c>
    </row>
    <row r="41" spans="1:108" s="4" customFormat="1" x14ac:dyDescent="0.25">
      <c r="A41" s="3">
        <v>32</v>
      </c>
      <c r="B41" s="3" t="s">
        <v>84</v>
      </c>
      <c r="C41" s="3">
        <v>1910.5</v>
      </c>
      <c r="D41" s="3">
        <v>0</v>
      </c>
      <c r="E41" s="4">
        <f t="shared" si="0"/>
        <v>6.1690935044134374</v>
      </c>
      <c r="F41" s="4">
        <f t="shared" si="1"/>
        <v>8.9106003947099541E-2</v>
      </c>
      <c r="G41" s="4">
        <f t="shared" si="2"/>
        <v>267.97169889702224</v>
      </c>
      <c r="H41" s="4">
        <f t="shared" si="3"/>
        <v>1.20321662803948</v>
      </c>
      <c r="I41" s="4">
        <f t="shared" si="4"/>
        <v>1.0055240977829607</v>
      </c>
      <c r="J41" s="4">
        <f t="shared" si="5"/>
        <v>12.788137435913086</v>
      </c>
      <c r="K41" s="3">
        <v>6</v>
      </c>
      <c r="L41" s="4">
        <f t="shared" si="6"/>
        <v>1.4200000166893005</v>
      </c>
      <c r="M41" s="3">
        <v>1</v>
      </c>
      <c r="N41" s="4">
        <f t="shared" si="7"/>
        <v>2.8400000333786011</v>
      </c>
      <c r="O41" s="3">
        <v>10.745134353637695</v>
      </c>
      <c r="P41" s="3">
        <v>12.788137435913086</v>
      </c>
      <c r="Q41" s="3">
        <v>9.990452766418457</v>
      </c>
      <c r="R41" s="3">
        <v>398.97650146484375</v>
      </c>
      <c r="S41" s="3">
        <v>389.00848388671875</v>
      </c>
      <c r="T41" s="3">
        <v>4.7216143608093262</v>
      </c>
      <c r="U41" s="3">
        <v>6.5168900489807129</v>
      </c>
      <c r="V41" s="3">
        <v>26.674228668212891</v>
      </c>
      <c r="W41" s="3">
        <v>36.816436767578125</v>
      </c>
      <c r="X41" s="3">
        <v>399.50701904296875</v>
      </c>
      <c r="Y41" s="3">
        <v>1698.8466796875</v>
      </c>
      <c r="Z41" s="3">
        <v>10.31885814666748</v>
      </c>
      <c r="AA41" s="3">
        <v>73.179946899414063</v>
      </c>
      <c r="AB41" s="3">
        <v>1.8084299564361572</v>
      </c>
      <c r="AC41" s="3">
        <v>0.50778681039810181</v>
      </c>
      <c r="AD41" s="3">
        <v>1</v>
      </c>
      <c r="AE41" s="3">
        <v>-0.21956524252891541</v>
      </c>
      <c r="AF41" s="3">
        <v>2.737391471862793</v>
      </c>
      <c r="AG41" s="3">
        <v>1</v>
      </c>
      <c r="AH41" s="3">
        <v>0</v>
      </c>
      <c r="AI41" s="3">
        <v>0.15999999642372131</v>
      </c>
      <c r="AJ41" s="3">
        <v>111115</v>
      </c>
      <c r="AK41" s="4">
        <f t="shared" si="8"/>
        <v>0.66584503173828113</v>
      </c>
      <c r="AL41" s="4">
        <f t="shared" si="9"/>
        <v>1.20321662803948E-3</v>
      </c>
      <c r="AM41" s="4">
        <f t="shared" si="10"/>
        <v>285.93813743591306</v>
      </c>
      <c r="AN41" s="4">
        <f t="shared" si="11"/>
        <v>283.89513435363767</v>
      </c>
      <c r="AO41" s="4">
        <f t="shared" si="12"/>
        <v>271.81546267445083</v>
      </c>
      <c r="AP41" s="4">
        <f t="shared" si="13"/>
        <v>2.388466461552488</v>
      </c>
      <c r="AQ41" s="4">
        <f t="shared" si="14"/>
        <v>1.4824297655166891</v>
      </c>
      <c r="AR41" s="4">
        <f t="shared" si="15"/>
        <v>20.257322235479222</v>
      </c>
      <c r="AS41" s="4">
        <f t="shared" si="16"/>
        <v>13.740432186498509</v>
      </c>
      <c r="AT41" s="4">
        <f t="shared" si="17"/>
        <v>11.766635894775391</v>
      </c>
      <c r="AU41" s="4">
        <f t="shared" si="18"/>
        <v>1.3861199339133365</v>
      </c>
      <c r="AV41" s="4">
        <f t="shared" si="19"/>
        <v>8.6395320264691891E-2</v>
      </c>
      <c r="AW41" s="4">
        <f t="shared" si="20"/>
        <v>0.4769056677337285</v>
      </c>
      <c r="AX41" s="4">
        <f t="shared" si="21"/>
        <v>0.9092142661796081</v>
      </c>
      <c r="AY41" s="4">
        <f t="shared" si="22"/>
        <v>5.4234241640515685E-2</v>
      </c>
      <c r="AZ41" s="4">
        <f t="shared" si="23"/>
        <v>19.610154695829859</v>
      </c>
      <c r="BA41" s="4">
        <f t="shared" si="24"/>
        <v>0.6888582383078744</v>
      </c>
      <c r="BB41" s="4">
        <f t="shared" si="25"/>
        <v>33.341609858742693</v>
      </c>
      <c r="BC41" s="4">
        <f t="shared" si="26"/>
        <v>386.07599229056535</v>
      </c>
      <c r="BD41" s="4">
        <f t="shared" si="27"/>
        <v>5.3276430783982479E-3</v>
      </c>
    </row>
    <row r="42" spans="1:108" s="4" customFormat="1" x14ac:dyDescent="0.25">
      <c r="A42" s="3">
        <v>33</v>
      </c>
      <c r="B42" s="3" t="s">
        <v>85</v>
      </c>
      <c r="C42" s="3">
        <v>1911</v>
      </c>
      <c r="D42" s="3">
        <v>0</v>
      </c>
      <c r="E42" s="4">
        <f t="shared" ref="E42:E73" si="30">(R42-S42*(1000-T42)/(1000-U42))*AK42</f>
        <v>6.1576236026176021</v>
      </c>
      <c r="F42" s="4">
        <f t="shared" ref="F42:F73" si="31">IF(AV42&lt;&gt;0,1/(1/AV42-1/N42),0)</f>
        <v>8.9118625133072601E-2</v>
      </c>
      <c r="G42" s="4">
        <f t="shared" ref="G42:G73" si="32">((AY42-AL42/2)*S42-E42)/(AY42+AL42/2)</f>
        <v>268.19591856628944</v>
      </c>
      <c r="H42" s="4">
        <f t="shared" ref="H42:H73" si="33">AL42*1000</f>
        <v>1.202618324427448</v>
      </c>
      <c r="I42" s="4">
        <f t="shared" ref="I42:I73" si="34">(AQ42-AW42)</f>
        <v>1.0048907246080492</v>
      </c>
      <c r="J42" s="4">
        <f t="shared" ref="J42:J73" si="35">(P42+AP42*D42)</f>
        <v>12.781447410583496</v>
      </c>
      <c r="K42" s="3">
        <v>6</v>
      </c>
      <c r="L42" s="4">
        <f t="shared" ref="L42:L73" si="36">(K42*AE42+AF42)</f>
        <v>1.4200000166893005</v>
      </c>
      <c r="M42" s="3">
        <v>1</v>
      </c>
      <c r="N42" s="4">
        <f t="shared" ref="N42:N73" si="37">L42*(M42+1)*(M42+1)/(M42*M42+1)</f>
        <v>2.8400000333786011</v>
      </c>
      <c r="O42" s="3">
        <v>10.745696067810059</v>
      </c>
      <c r="P42" s="3">
        <v>12.781447410583496</v>
      </c>
      <c r="Q42" s="3">
        <v>9.9907913208007812</v>
      </c>
      <c r="R42" s="3">
        <v>398.95361328125</v>
      </c>
      <c r="S42" s="3">
        <v>389.00335693359375</v>
      </c>
      <c r="T42" s="3">
        <v>4.7223191261291504</v>
      </c>
      <c r="U42" s="3">
        <v>6.5166707038879395</v>
      </c>
      <c r="V42" s="3">
        <v>26.677213668823242</v>
      </c>
      <c r="W42" s="3">
        <v>36.813823699951172</v>
      </c>
      <c r="X42" s="3">
        <v>399.51409912109375</v>
      </c>
      <c r="Y42" s="3">
        <v>1698.84912109375</v>
      </c>
      <c r="Z42" s="3">
        <v>10.275852203369141</v>
      </c>
      <c r="AA42" s="3">
        <v>73.179946899414063</v>
      </c>
      <c r="AB42" s="3">
        <v>1.8084299564361572</v>
      </c>
      <c r="AC42" s="3">
        <v>0.50778681039810181</v>
      </c>
      <c r="AD42" s="3">
        <v>1</v>
      </c>
      <c r="AE42" s="3">
        <v>-0.21956524252891541</v>
      </c>
      <c r="AF42" s="3">
        <v>2.737391471862793</v>
      </c>
      <c r="AG42" s="3">
        <v>1</v>
      </c>
      <c r="AH42" s="3">
        <v>0</v>
      </c>
      <c r="AI42" s="3">
        <v>0.15999999642372131</v>
      </c>
      <c r="AJ42" s="3">
        <v>111115</v>
      </c>
      <c r="AK42" s="4">
        <f t="shared" ref="AK42:AK73" si="38">X42*0.000001/(K42*0.0001)</f>
        <v>0.66585683186848943</v>
      </c>
      <c r="AL42" s="4">
        <f t="shared" ref="AL42:AL73" si="39">(U42-T42)/(1000-U42)*AK42</f>
        <v>1.2026183244274479E-3</v>
      </c>
      <c r="AM42" s="4">
        <f t="shared" ref="AM42:AM73" si="40">(P42+273.15)</f>
        <v>285.93144741058347</v>
      </c>
      <c r="AN42" s="4">
        <f t="shared" ref="AN42:AN73" si="41">(O42+273.15)</f>
        <v>283.89569606781004</v>
      </c>
      <c r="AO42" s="4">
        <f t="shared" ref="AO42:AO73" si="42">(Y42*AG42+Z42*AH42)*AI42</f>
        <v>271.8158532994421</v>
      </c>
      <c r="AP42" s="4">
        <f t="shared" ref="AP42:AP73" si="43">((AO42+0.00000010773*(AN42^4-AM42^4))-AL42*44100)/(L42*51.4+0.00000043092*AM42^3)</f>
        <v>2.3896872163237872</v>
      </c>
      <c r="AQ42" s="4">
        <f t="shared" ref="AQ42:AQ73" si="44">0.61365*EXP(17.502*J42/(240.97+J42))</f>
        <v>1.4817803406795358</v>
      </c>
      <c r="AR42" s="4">
        <f t="shared" ref="AR42:AR73" si="45">AQ42*1000/AA42</f>
        <v>20.248447880349584</v>
      </c>
      <c r="AS42" s="4">
        <f t="shared" ref="AS42:AS73" si="46">(AR42-U42)</f>
        <v>13.731777176461645</v>
      </c>
      <c r="AT42" s="4">
        <f t="shared" ref="AT42:AT73" si="47">IF(D42,P42,(O42+P42)/2)</f>
        <v>11.763571739196777</v>
      </c>
      <c r="AU42" s="4">
        <f t="shared" ref="AU42:AU73" si="48">0.61365*EXP(17.502*AT42/(240.97+AT42))</f>
        <v>1.3858395279718974</v>
      </c>
      <c r="AV42" s="4">
        <f t="shared" ref="AV42:AV73" si="49">IF(AS42&lt;&gt;0,(1000-(AR42+U42)/2)/AS42*AL42,0)</f>
        <v>8.6407185184223065E-2</v>
      </c>
      <c r="AW42" s="4">
        <f t="shared" ref="AW42:AW73" si="50">U42*AA42/1000</f>
        <v>0.47688961607148667</v>
      </c>
      <c r="AX42" s="4">
        <f t="shared" ref="AX42:AX73" si="51">(AU42-AW42)</f>
        <v>0.90894991190041075</v>
      </c>
      <c r="AY42" s="4">
        <f t="shared" ref="AY42:AY73" si="52">1/(1.6/F42+1.37/N42)</f>
        <v>5.4241722504310391E-2</v>
      </c>
      <c r="AZ42" s="4">
        <f t="shared" ref="AZ42:AZ73" si="53">G42*AA42*0.001</f>
        <v>19.62656307932064</v>
      </c>
      <c r="BA42" s="4">
        <f t="shared" ref="BA42:BA73" si="54">G42/S42</f>
        <v>0.68944371246665825</v>
      </c>
      <c r="BB42" s="4">
        <f t="shared" ref="BB42:BB73" si="55">(1-AL42*AA42/AQ42/F42)*100</f>
        <v>33.354995660419505</v>
      </c>
      <c r="BC42" s="4">
        <f t="shared" ref="BC42:BC73" si="56">(S42-E42/(N42/1.35))</f>
        <v>386.0763175794271</v>
      </c>
      <c r="BD42" s="4">
        <f t="shared" ref="BD42:BD73" si="57">E42*BB42/100/BC42</f>
        <v>5.3198680983987745E-3</v>
      </c>
    </row>
    <row r="43" spans="1:108" s="4" customFormat="1" x14ac:dyDescent="0.25">
      <c r="A43" s="3">
        <v>34</v>
      </c>
      <c r="B43" s="3" t="s">
        <v>85</v>
      </c>
      <c r="C43" s="3">
        <v>1911.5</v>
      </c>
      <c r="D43" s="3">
        <v>0</v>
      </c>
      <c r="E43" s="4">
        <f t="shared" si="30"/>
        <v>6.1389171556140605</v>
      </c>
      <c r="F43" s="4">
        <f t="shared" si="31"/>
        <v>8.9131872693441208E-2</v>
      </c>
      <c r="G43" s="4">
        <f t="shared" si="32"/>
        <v>268.57050133991578</v>
      </c>
      <c r="H43" s="4">
        <f t="shared" si="33"/>
        <v>1.2023827221993857</v>
      </c>
      <c r="I43" s="4">
        <f t="shared" si="34"/>
        <v>1.0045546553641451</v>
      </c>
      <c r="J43" s="4">
        <f t="shared" si="35"/>
        <v>12.778256416320801</v>
      </c>
      <c r="K43" s="3">
        <v>6</v>
      </c>
      <c r="L43" s="4">
        <f t="shared" si="36"/>
        <v>1.4200000166893005</v>
      </c>
      <c r="M43" s="3">
        <v>1</v>
      </c>
      <c r="N43" s="4">
        <f t="shared" si="37"/>
        <v>2.8400000333786011</v>
      </c>
      <c r="O43" s="3">
        <v>10.746145248413086</v>
      </c>
      <c r="P43" s="3">
        <v>12.778256416320801</v>
      </c>
      <c r="Q43" s="3">
        <v>9.9906558990478516</v>
      </c>
      <c r="R43" s="3">
        <v>398.94027709960937</v>
      </c>
      <c r="S43" s="3">
        <v>389.01852416992187</v>
      </c>
      <c r="T43" s="3">
        <v>4.7230629920959473</v>
      </c>
      <c r="U43" s="3">
        <v>6.5170083045959473</v>
      </c>
      <c r="V43" s="3">
        <v>26.680713653564453</v>
      </c>
      <c r="W43" s="3">
        <v>36.814762115478516</v>
      </c>
      <c r="X43" s="3">
        <v>399.52615356445312</v>
      </c>
      <c r="Y43" s="3">
        <v>1698.861083984375</v>
      </c>
      <c r="Z43" s="3">
        <v>10.300464630126953</v>
      </c>
      <c r="AA43" s="3">
        <v>73.180206298828125</v>
      </c>
      <c r="AB43" s="3">
        <v>1.8084299564361572</v>
      </c>
      <c r="AC43" s="3">
        <v>0.50778681039810181</v>
      </c>
      <c r="AD43" s="3">
        <v>1</v>
      </c>
      <c r="AE43" s="3">
        <v>-0.21956524252891541</v>
      </c>
      <c r="AF43" s="3">
        <v>2.737391471862793</v>
      </c>
      <c r="AG43" s="3">
        <v>1</v>
      </c>
      <c r="AH43" s="3">
        <v>0</v>
      </c>
      <c r="AI43" s="3">
        <v>0.15999999642372131</v>
      </c>
      <c r="AJ43" s="3">
        <v>111115</v>
      </c>
      <c r="AK43" s="4">
        <f t="shared" si="38"/>
        <v>0.66587692260742182</v>
      </c>
      <c r="AL43" s="4">
        <f t="shared" si="39"/>
        <v>1.2023827221993857E-3</v>
      </c>
      <c r="AM43" s="4">
        <f t="shared" si="40"/>
        <v>285.92825641632078</v>
      </c>
      <c r="AN43" s="4">
        <f t="shared" si="41"/>
        <v>283.89614524841306</v>
      </c>
      <c r="AO43" s="4">
        <f t="shared" si="42"/>
        <v>271.81776736189931</v>
      </c>
      <c r="AP43" s="4">
        <f t="shared" si="43"/>
        <v>2.3902853661408061</v>
      </c>
      <c r="AQ43" s="4">
        <f t="shared" si="44"/>
        <v>1.4814706675456526</v>
      </c>
      <c r="AR43" s="4">
        <f t="shared" si="45"/>
        <v>20.244144454801518</v>
      </c>
      <c r="AS43" s="4">
        <f t="shared" si="46"/>
        <v>13.72713615020557</v>
      </c>
      <c r="AT43" s="4">
        <f t="shared" si="47"/>
        <v>11.762200832366943</v>
      </c>
      <c r="AU43" s="4">
        <f t="shared" si="48"/>
        <v>1.385714090188283</v>
      </c>
      <c r="AV43" s="4">
        <f t="shared" si="49"/>
        <v>8.6419638835563042E-2</v>
      </c>
      <c r="AW43" s="4">
        <f t="shared" si="50"/>
        <v>0.47691601218150753</v>
      </c>
      <c r="AX43" s="4">
        <f t="shared" si="51"/>
        <v>0.90879807800677548</v>
      </c>
      <c r="AY43" s="4">
        <f t="shared" si="52"/>
        <v>5.4249574574807544E-2</v>
      </c>
      <c r="AZ43" s="4">
        <f t="shared" si="53"/>
        <v>19.654044693834731</v>
      </c>
      <c r="BA43" s="4">
        <f t="shared" si="54"/>
        <v>0.69037972398097203</v>
      </c>
      <c r="BB43" s="4">
        <f t="shared" si="55"/>
        <v>33.363793087873169</v>
      </c>
      <c r="BC43" s="4">
        <f t="shared" si="56"/>
        <v>386.1003769647545</v>
      </c>
      <c r="BD43" s="4">
        <f t="shared" si="57"/>
        <v>5.3047749751925092E-3</v>
      </c>
    </row>
    <row r="44" spans="1:108" s="4" customFormat="1" x14ac:dyDescent="0.25">
      <c r="A44" s="3">
        <v>35</v>
      </c>
      <c r="B44" s="3" t="s">
        <v>86</v>
      </c>
      <c r="C44" s="3">
        <v>1912</v>
      </c>
      <c r="D44" s="3">
        <v>0</v>
      </c>
      <c r="E44" s="4">
        <f t="shared" si="30"/>
        <v>6.1032964359538671</v>
      </c>
      <c r="F44" s="4">
        <f t="shared" si="31"/>
        <v>8.8965891049819848E-2</v>
      </c>
      <c r="G44" s="4">
        <f t="shared" si="32"/>
        <v>269.03778517356852</v>
      </c>
      <c r="H44" s="4">
        <f t="shared" si="33"/>
        <v>1.2014625291883041</v>
      </c>
      <c r="I44" s="4">
        <f t="shared" si="34"/>
        <v>1.0056022582658684</v>
      </c>
      <c r="J44" s="4">
        <f t="shared" si="35"/>
        <v>12.788600921630859</v>
      </c>
      <c r="K44" s="3">
        <v>6</v>
      </c>
      <c r="L44" s="4">
        <f t="shared" si="36"/>
        <v>1.4200000166893005</v>
      </c>
      <c r="M44" s="3">
        <v>1</v>
      </c>
      <c r="N44" s="4">
        <f t="shared" si="37"/>
        <v>2.8400000333786011</v>
      </c>
      <c r="O44" s="3">
        <v>10.746417999267578</v>
      </c>
      <c r="P44" s="3">
        <v>12.788600921630859</v>
      </c>
      <c r="Q44" s="3">
        <v>9.9910945892333984</v>
      </c>
      <c r="R44" s="3">
        <v>398.91464233398437</v>
      </c>
      <c r="S44" s="3">
        <v>389.0467529296875</v>
      </c>
      <c r="T44" s="3">
        <v>4.7237720489501953</v>
      </c>
      <c r="U44" s="3">
        <v>6.5163669586181641</v>
      </c>
      <c r="V44" s="3">
        <v>26.684429168701172</v>
      </c>
      <c r="W44" s="3">
        <v>36.810737609863281</v>
      </c>
      <c r="X44" s="3">
        <v>399.52139282226562</v>
      </c>
      <c r="Y44" s="3">
        <v>1698.8203125</v>
      </c>
      <c r="Z44" s="3">
        <v>10.322489738464355</v>
      </c>
      <c r="AA44" s="3">
        <v>73.180732727050781</v>
      </c>
      <c r="AB44" s="3">
        <v>1.8084299564361572</v>
      </c>
      <c r="AC44" s="3">
        <v>0.50778681039810181</v>
      </c>
      <c r="AD44" s="3">
        <v>1</v>
      </c>
      <c r="AE44" s="3">
        <v>-0.21956524252891541</v>
      </c>
      <c r="AF44" s="3">
        <v>2.737391471862793</v>
      </c>
      <c r="AG44" s="3">
        <v>1</v>
      </c>
      <c r="AH44" s="3">
        <v>0</v>
      </c>
      <c r="AI44" s="3">
        <v>0.15999999642372131</v>
      </c>
      <c r="AJ44" s="3">
        <v>111115</v>
      </c>
      <c r="AK44" s="4">
        <f t="shared" si="38"/>
        <v>0.66586898803710926</v>
      </c>
      <c r="AL44" s="4">
        <f t="shared" si="39"/>
        <v>1.201462529188304E-3</v>
      </c>
      <c r="AM44" s="4">
        <f t="shared" si="40"/>
        <v>285.93860092163084</v>
      </c>
      <c r="AN44" s="4">
        <f t="shared" si="41"/>
        <v>283.89641799926756</v>
      </c>
      <c r="AO44" s="4">
        <f t="shared" si="42"/>
        <v>271.81124392454512</v>
      </c>
      <c r="AP44" s="4">
        <f t="shared" si="43"/>
        <v>2.3894417217764579</v>
      </c>
      <c r="AQ44" s="4">
        <f t="shared" si="44"/>
        <v>1.4824747670158889</v>
      </c>
      <c r="AR44" s="4">
        <f t="shared" si="45"/>
        <v>20.257719645213413</v>
      </c>
      <c r="AS44" s="4">
        <f t="shared" si="46"/>
        <v>13.741352686595249</v>
      </c>
      <c r="AT44" s="4">
        <f t="shared" si="47"/>
        <v>11.767509460449219</v>
      </c>
      <c r="AU44" s="4">
        <f t="shared" si="48"/>
        <v>1.3861998844989962</v>
      </c>
      <c r="AV44" s="4">
        <f t="shared" si="49"/>
        <v>8.6263596118944894E-2</v>
      </c>
      <c r="AW44" s="4">
        <f t="shared" si="50"/>
        <v>0.47687250875002063</v>
      </c>
      <c r="AX44" s="4">
        <f t="shared" si="51"/>
        <v>0.9093273757489756</v>
      </c>
      <c r="AY44" s="4">
        <f t="shared" si="52"/>
        <v>5.4151189817288864E-2</v>
      </c>
      <c r="AZ44" s="4">
        <f t="shared" si="53"/>
        <v>19.68838225026462</v>
      </c>
      <c r="BA44" s="4">
        <f t="shared" si="54"/>
        <v>0.69153073029809298</v>
      </c>
      <c r="BB44" s="4">
        <f t="shared" si="55"/>
        <v>33.335267404823668</v>
      </c>
      <c r="BC44" s="4">
        <f t="shared" si="56"/>
        <v>386.14553810866664</v>
      </c>
      <c r="BD44" s="4">
        <f t="shared" si="57"/>
        <v>5.2688688244320559E-3</v>
      </c>
    </row>
    <row r="45" spans="1:108" s="4" customFormat="1" x14ac:dyDescent="0.25">
      <c r="A45" s="3">
        <v>36</v>
      </c>
      <c r="B45" s="3" t="s">
        <v>86</v>
      </c>
      <c r="C45" s="3">
        <v>1912.5</v>
      </c>
      <c r="D45" s="3">
        <v>0</v>
      </c>
      <c r="E45" s="4">
        <f t="shared" si="30"/>
        <v>6.1014118312839551</v>
      </c>
      <c r="F45" s="4">
        <f t="shared" si="31"/>
        <v>8.8867005479321887E-2</v>
      </c>
      <c r="G45" s="4">
        <f t="shared" si="32"/>
        <v>268.93407883247079</v>
      </c>
      <c r="H45" s="4">
        <f t="shared" si="33"/>
        <v>1.2009896858125011</v>
      </c>
      <c r="I45" s="4">
        <f t="shared" si="34"/>
        <v>1.0062863771169193</v>
      </c>
      <c r="J45" s="4">
        <f t="shared" si="35"/>
        <v>12.795105934143066</v>
      </c>
      <c r="K45" s="3">
        <v>6</v>
      </c>
      <c r="L45" s="4">
        <f t="shared" si="36"/>
        <v>1.4200000166893005</v>
      </c>
      <c r="M45" s="3">
        <v>1</v>
      </c>
      <c r="N45" s="4">
        <f t="shared" si="37"/>
        <v>2.8400000333786011</v>
      </c>
      <c r="O45" s="3">
        <v>10.746577262878418</v>
      </c>
      <c r="P45" s="3">
        <v>12.795105934143066</v>
      </c>
      <c r="Q45" s="3">
        <v>9.9911317825317383</v>
      </c>
      <c r="R45" s="3">
        <v>398.89825439453125</v>
      </c>
      <c r="S45" s="3">
        <v>389.03408813476562</v>
      </c>
      <c r="T45" s="3">
        <v>4.723872184753418</v>
      </c>
      <c r="U45" s="3">
        <v>6.5156550407409668</v>
      </c>
      <c r="V45" s="3">
        <v>26.684694290161133</v>
      </c>
      <c r="W45" s="3">
        <v>36.806301116943359</v>
      </c>
      <c r="X45" s="3">
        <v>399.54544067382812</v>
      </c>
      <c r="Y45" s="3">
        <v>1698.8582763671875</v>
      </c>
      <c r="Z45" s="3">
        <v>10.312614440917969</v>
      </c>
      <c r="AA45" s="3">
        <v>73.180686950683594</v>
      </c>
      <c r="AB45" s="3">
        <v>1.8084299564361572</v>
      </c>
      <c r="AC45" s="3">
        <v>0.50778681039810181</v>
      </c>
      <c r="AD45" s="3">
        <v>1</v>
      </c>
      <c r="AE45" s="3">
        <v>-0.21956524252891541</v>
      </c>
      <c r="AF45" s="3">
        <v>2.737391471862793</v>
      </c>
      <c r="AG45" s="3">
        <v>1</v>
      </c>
      <c r="AH45" s="3">
        <v>0</v>
      </c>
      <c r="AI45" s="3">
        <v>0.15999999642372131</v>
      </c>
      <c r="AJ45" s="3">
        <v>111115</v>
      </c>
      <c r="AK45" s="4">
        <f t="shared" si="38"/>
        <v>0.66590906778971348</v>
      </c>
      <c r="AL45" s="4">
        <f t="shared" si="39"/>
        <v>1.2009896858125012E-3</v>
      </c>
      <c r="AM45" s="4">
        <f t="shared" si="40"/>
        <v>285.94510593414304</v>
      </c>
      <c r="AN45" s="4">
        <f t="shared" si="41"/>
        <v>283.8965772628784</v>
      </c>
      <c r="AO45" s="4">
        <f t="shared" si="42"/>
        <v>271.81731814315935</v>
      </c>
      <c r="AP45" s="4">
        <f t="shared" si="43"/>
        <v>2.388976030868585</v>
      </c>
      <c r="AQ45" s="4">
        <f t="shared" si="44"/>
        <v>1.4831064889320276</v>
      </c>
      <c r="AR45" s="4">
        <f t="shared" si="45"/>
        <v>20.266364675306914</v>
      </c>
      <c r="AS45" s="4">
        <f t="shared" si="46"/>
        <v>13.750709634565947</v>
      </c>
      <c r="AT45" s="4">
        <f t="shared" si="47"/>
        <v>11.770841598510742</v>
      </c>
      <c r="AU45" s="4">
        <f t="shared" si="48"/>
        <v>1.3865048861202909</v>
      </c>
      <c r="AV45" s="4">
        <f t="shared" si="49"/>
        <v>8.6170623377271507E-2</v>
      </c>
      <c r="AW45" s="4">
        <f t="shared" si="50"/>
        <v>0.47682011181510825</v>
      </c>
      <c r="AX45" s="4">
        <f t="shared" si="51"/>
        <v>0.90968477430518258</v>
      </c>
      <c r="AY45" s="4">
        <f t="shared" si="52"/>
        <v>5.4092571350201582E-2</v>
      </c>
      <c r="AZ45" s="4">
        <f t="shared" si="53"/>
        <v>19.680780633409508</v>
      </c>
      <c r="BA45" s="4">
        <f t="shared" si="54"/>
        <v>0.69128666879008582</v>
      </c>
      <c r="BB45" s="4">
        <f t="shared" si="55"/>
        <v>33.315810285247252</v>
      </c>
      <c r="BC45" s="4">
        <f t="shared" si="56"/>
        <v>386.13376916454564</v>
      </c>
      <c r="BD45" s="4">
        <f t="shared" si="57"/>
        <v>5.2643279421799817E-3</v>
      </c>
    </row>
    <row r="46" spans="1:108" s="4" customFormat="1" x14ac:dyDescent="0.25">
      <c r="A46" s="3">
        <v>37</v>
      </c>
      <c r="B46" s="3" t="s">
        <v>87</v>
      </c>
      <c r="C46" s="3">
        <v>1913</v>
      </c>
      <c r="D46" s="3">
        <v>0</v>
      </c>
      <c r="E46" s="4">
        <f t="shared" si="30"/>
        <v>6.1090618823022611</v>
      </c>
      <c r="F46" s="4">
        <f t="shared" si="31"/>
        <v>8.8788891691466407E-2</v>
      </c>
      <c r="G46" s="4">
        <f t="shared" si="32"/>
        <v>268.6964771844481</v>
      </c>
      <c r="H46" s="4">
        <f t="shared" si="33"/>
        <v>1.2002534947202803</v>
      </c>
      <c r="I46" s="4">
        <f t="shared" si="34"/>
        <v>1.00652763227284</v>
      </c>
      <c r="J46" s="4">
        <f t="shared" si="35"/>
        <v>12.796998023986816</v>
      </c>
      <c r="K46" s="3">
        <v>6</v>
      </c>
      <c r="L46" s="4">
        <f t="shared" si="36"/>
        <v>1.4200000166893005</v>
      </c>
      <c r="M46" s="3">
        <v>1</v>
      </c>
      <c r="N46" s="4">
        <f t="shared" si="37"/>
        <v>2.8400000333786011</v>
      </c>
      <c r="O46" s="3">
        <v>10.747081756591797</v>
      </c>
      <c r="P46" s="3">
        <v>12.796998023986816</v>
      </c>
      <c r="Q46" s="3">
        <v>9.9914522171020508</v>
      </c>
      <c r="R46" s="3">
        <v>398.90939331054687</v>
      </c>
      <c r="S46" s="3">
        <v>389.0338134765625</v>
      </c>
      <c r="T46" s="3">
        <v>4.7241125106811523</v>
      </c>
      <c r="U46" s="3">
        <v>6.5148630142211914</v>
      </c>
      <c r="V46" s="3">
        <v>26.685182571411133</v>
      </c>
      <c r="W46" s="3">
        <v>36.800624847412109</v>
      </c>
      <c r="X46" s="3">
        <v>399.53103637695312</v>
      </c>
      <c r="Y46" s="3">
        <v>1698.8697509765625</v>
      </c>
      <c r="Z46" s="3">
        <v>10.264571189880371</v>
      </c>
      <c r="AA46" s="3">
        <v>73.180763244628906</v>
      </c>
      <c r="AB46" s="3">
        <v>1.8084299564361572</v>
      </c>
      <c r="AC46" s="3">
        <v>0.50778681039810181</v>
      </c>
      <c r="AD46" s="3">
        <v>1</v>
      </c>
      <c r="AE46" s="3">
        <v>-0.21956524252891541</v>
      </c>
      <c r="AF46" s="3">
        <v>2.737391471862793</v>
      </c>
      <c r="AG46" s="3">
        <v>1</v>
      </c>
      <c r="AH46" s="3">
        <v>0</v>
      </c>
      <c r="AI46" s="3">
        <v>0.15999999642372131</v>
      </c>
      <c r="AJ46" s="3">
        <v>111115</v>
      </c>
      <c r="AK46" s="4">
        <f t="shared" si="38"/>
        <v>0.66588506062825514</v>
      </c>
      <c r="AL46" s="4">
        <f t="shared" si="39"/>
        <v>1.2002534947202802E-3</v>
      </c>
      <c r="AM46" s="4">
        <f t="shared" si="40"/>
        <v>285.94699802398679</v>
      </c>
      <c r="AN46" s="4">
        <f t="shared" si="41"/>
        <v>283.89708175659177</v>
      </c>
      <c r="AO46" s="4">
        <f t="shared" si="42"/>
        <v>271.81915408061832</v>
      </c>
      <c r="AP46" s="4">
        <f t="shared" si="43"/>
        <v>2.3892136273081044</v>
      </c>
      <c r="AQ46" s="4">
        <f t="shared" si="44"/>
        <v>1.4832902800877505</v>
      </c>
      <c r="AR46" s="4">
        <f t="shared" si="45"/>
        <v>20.268855014936133</v>
      </c>
      <c r="AS46" s="4">
        <f t="shared" si="46"/>
        <v>13.753992000714941</v>
      </c>
      <c r="AT46" s="4">
        <f t="shared" si="47"/>
        <v>11.772039890289307</v>
      </c>
      <c r="AU46" s="4">
        <f t="shared" si="48"/>
        <v>1.386614584170216</v>
      </c>
      <c r="AV46" s="4">
        <f t="shared" si="49"/>
        <v>8.6097175938133194E-2</v>
      </c>
      <c r="AW46" s="4">
        <f t="shared" si="50"/>
        <v>0.47676264781491046</v>
      </c>
      <c r="AX46" s="4">
        <f t="shared" si="51"/>
        <v>0.90985193635530548</v>
      </c>
      <c r="AY46" s="4">
        <f t="shared" si="52"/>
        <v>5.4046263800365313E-2</v>
      </c>
      <c r="AZ46" s="4">
        <f t="shared" si="53"/>
        <v>19.663413281500929</v>
      </c>
      <c r="BA46" s="4">
        <f t="shared" si="54"/>
        <v>0.69067640877606085</v>
      </c>
      <c r="BB46" s="4">
        <f t="shared" si="55"/>
        <v>33.306251408687935</v>
      </c>
      <c r="BC46" s="4">
        <f t="shared" si="56"/>
        <v>386.12985803847164</v>
      </c>
      <c r="BD46" s="4">
        <f t="shared" si="57"/>
        <v>5.2694694980805904E-3</v>
      </c>
    </row>
    <row r="47" spans="1:108" s="4" customFormat="1" x14ac:dyDescent="0.25">
      <c r="A47" s="3">
        <v>38</v>
      </c>
      <c r="B47" s="3" t="s">
        <v>88</v>
      </c>
      <c r="C47" s="3">
        <v>1913.5</v>
      </c>
      <c r="D47" s="3">
        <v>0</v>
      </c>
      <c r="E47" s="4">
        <f t="shared" si="30"/>
        <v>6.0729174821545664</v>
      </c>
      <c r="F47" s="4">
        <f t="shared" si="31"/>
        <v>8.8821802851104484E-2</v>
      </c>
      <c r="G47" s="4">
        <f t="shared" si="32"/>
        <v>269.43855876059268</v>
      </c>
      <c r="H47" s="4">
        <f t="shared" si="33"/>
        <v>1.2007723847003868</v>
      </c>
      <c r="I47" s="4">
        <f t="shared" si="34"/>
        <v>1.0066040604360136</v>
      </c>
      <c r="J47" s="4">
        <f t="shared" si="35"/>
        <v>12.798331260681152</v>
      </c>
      <c r="K47" s="3">
        <v>6</v>
      </c>
      <c r="L47" s="4">
        <f t="shared" si="36"/>
        <v>1.4200000166893005</v>
      </c>
      <c r="M47" s="3">
        <v>1</v>
      </c>
      <c r="N47" s="4">
        <f t="shared" si="37"/>
        <v>2.8400000333786011</v>
      </c>
      <c r="O47" s="3">
        <v>10.747738838195801</v>
      </c>
      <c r="P47" s="3">
        <v>12.798331260681152</v>
      </c>
      <c r="Q47" s="3">
        <v>9.9915876388549805</v>
      </c>
      <c r="R47" s="3">
        <v>398.89727783203125</v>
      </c>
      <c r="S47" s="3">
        <v>389.0758056640625</v>
      </c>
      <c r="T47" s="3">
        <v>4.7240748405456543</v>
      </c>
      <c r="U47" s="3">
        <v>6.5155606269836426</v>
      </c>
      <c r="V47" s="3">
        <v>26.683917999267578</v>
      </c>
      <c r="W47" s="3">
        <v>36.803115844726563</v>
      </c>
      <c r="X47" s="3">
        <v>399.5394287109375</v>
      </c>
      <c r="Y47" s="3">
        <v>1698.8583984375</v>
      </c>
      <c r="Z47" s="3">
        <v>10.30887508392334</v>
      </c>
      <c r="AA47" s="3">
        <v>73.181076049804687</v>
      </c>
      <c r="AB47" s="3">
        <v>1.8084299564361572</v>
      </c>
      <c r="AC47" s="3">
        <v>0.50778681039810181</v>
      </c>
      <c r="AD47" s="3">
        <v>1</v>
      </c>
      <c r="AE47" s="3">
        <v>-0.21956524252891541</v>
      </c>
      <c r="AF47" s="3">
        <v>2.737391471862793</v>
      </c>
      <c r="AG47" s="3">
        <v>1</v>
      </c>
      <c r="AH47" s="3">
        <v>0</v>
      </c>
      <c r="AI47" s="3">
        <v>0.15999999642372131</v>
      </c>
      <c r="AJ47" s="3">
        <v>111115</v>
      </c>
      <c r="AK47" s="4">
        <f t="shared" si="38"/>
        <v>0.6658990478515624</v>
      </c>
      <c r="AL47" s="4">
        <f t="shared" si="39"/>
        <v>1.2007723847003869E-3</v>
      </c>
      <c r="AM47" s="4">
        <f t="shared" si="40"/>
        <v>285.94833126068113</v>
      </c>
      <c r="AN47" s="4">
        <f t="shared" si="41"/>
        <v>283.89773883819578</v>
      </c>
      <c r="AO47" s="4">
        <f t="shared" si="42"/>
        <v>271.81733767440892</v>
      </c>
      <c r="AP47" s="4">
        <f t="shared" si="43"/>
        <v>2.3888284996661171</v>
      </c>
      <c r="AQ47" s="4">
        <f t="shared" si="44"/>
        <v>1.4834197981864166</v>
      </c>
      <c r="AR47" s="4">
        <f t="shared" si="45"/>
        <v>20.270538208222693</v>
      </c>
      <c r="AS47" s="4">
        <f t="shared" si="46"/>
        <v>13.75497758123905</v>
      </c>
      <c r="AT47" s="4">
        <f t="shared" si="47"/>
        <v>11.773035049438477</v>
      </c>
      <c r="AU47" s="4">
        <f t="shared" si="48"/>
        <v>1.3867056921770269</v>
      </c>
      <c r="AV47" s="4">
        <f t="shared" si="49"/>
        <v>8.612812153388362E-2</v>
      </c>
      <c r="AW47" s="4">
        <f t="shared" si="50"/>
        <v>0.47681573775040303</v>
      </c>
      <c r="AX47" s="4">
        <f t="shared" si="51"/>
        <v>0.9098899544266239</v>
      </c>
      <c r="AY47" s="4">
        <f t="shared" si="52"/>
        <v>5.4065774509491744E-2</v>
      </c>
      <c r="AZ47" s="4">
        <f t="shared" si="53"/>
        <v>19.717803659408702</v>
      </c>
      <c r="BA47" s="4">
        <f t="shared" si="54"/>
        <v>0.69250915846777805</v>
      </c>
      <c r="BB47" s="4">
        <f t="shared" si="55"/>
        <v>33.307679651421573</v>
      </c>
      <c r="BC47" s="4">
        <f t="shared" si="56"/>
        <v>386.1890315427413</v>
      </c>
      <c r="BD47" s="4">
        <f t="shared" si="57"/>
        <v>5.2377145264089495E-3</v>
      </c>
    </row>
    <row r="48" spans="1:108" s="4" customFormat="1" x14ac:dyDescent="0.25">
      <c r="A48" s="3">
        <v>39</v>
      </c>
      <c r="B48" s="3" t="s">
        <v>88</v>
      </c>
      <c r="C48" s="3">
        <v>1914</v>
      </c>
      <c r="D48" s="3">
        <v>0</v>
      </c>
      <c r="E48" s="4">
        <f t="shared" si="30"/>
        <v>6.0654765361664902</v>
      </c>
      <c r="F48" s="4">
        <f t="shared" si="31"/>
        <v>8.8766428326867583E-2</v>
      </c>
      <c r="G48" s="4">
        <f t="shared" si="32"/>
        <v>269.51140655720133</v>
      </c>
      <c r="H48" s="4">
        <f t="shared" si="33"/>
        <v>1.2005147442146895</v>
      </c>
      <c r="I48" s="4">
        <f t="shared" si="34"/>
        <v>1.0069908645072769</v>
      </c>
      <c r="J48" s="4">
        <f t="shared" si="35"/>
        <v>12.802068710327148</v>
      </c>
      <c r="K48" s="3">
        <v>6</v>
      </c>
      <c r="L48" s="4">
        <f t="shared" si="36"/>
        <v>1.4200000166893005</v>
      </c>
      <c r="M48" s="3">
        <v>1</v>
      </c>
      <c r="N48" s="4">
        <f t="shared" si="37"/>
        <v>2.8400000333786011</v>
      </c>
      <c r="O48" s="3">
        <v>10.748022079467773</v>
      </c>
      <c r="P48" s="3">
        <v>12.802068710327148</v>
      </c>
      <c r="Q48" s="3">
        <v>9.9917783737182617</v>
      </c>
      <c r="R48" s="3">
        <v>398.892822265625</v>
      </c>
      <c r="S48" s="3">
        <v>389.08294677734375</v>
      </c>
      <c r="T48" s="3">
        <v>4.724210262298584</v>
      </c>
      <c r="U48" s="3">
        <v>6.5152602195739746</v>
      </c>
      <c r="V48" s="3">
        <v>26.684083938598633</v>
      </c>
      <c r="W48" s="3">
        <v>36.800594329833984</v>
      </c>
      <c r="X48" s="3">
        <v>399.551025390625</v>
      </c>
      <c r="Y48" s="3">
        <v>1698.8565673828125</v>
      </c>
      <c r="Z48" s="3">
        <v>10.244858741760254</v>
      </c>
      <c r="AA48" s="3">
        <v>73.180816650390625</v>
      </c>
      <c r="AB48" s="3">
        <v>1.8084299564361572</v>
      </c>
      <c r="AC48" s="3">
        <v>0.50778681039810181</v>
      </c>
      <c r="AD48" s="3">
        <v>1</v>
      </c>
      <c r="AE48" s="3">
        <v>-0.21956524252891541</v>
      </c>
      <c r="AF48" s="3">
        <v>2.737391471862793</v>
      </c>
      <c r="AG48" s="3">
        <v>1</v>
      </c>
      <c r="AH48" s="3">
        <v>0</v>
      </c>
      <c r="AI48" s="3">
        <v>0.15999999642372131</v>
      </c>
      <c r="AJ48" s="3">
        <v>111115</v>
      </c>
      <c r="AK48" s="4">
        <f t="shared" si="38"/>
        <v>0.66591837565104162</v>
      </c>
      <c r="AL48" s="4">
        <f t="shared" si="39"/>
        <v>1.2005147442146896E-3</v>
      </c>
      <c r="AM48" s="4">
        <f t="shared" si="40"/>
        <v>285.95206871032713</v>
      </c>
      <c r="AN48" s="4">
        <f t="shared" si="41"/>
        <v>283.89802207946775</v>
      </c>
      <c r="AO48" s="4">
        <f t="shared" si="42"/>
        <v>271.81704470566547</v>
      </c>
      <c r="AP48" s="4">
        <f t="shared" si="43"/>
        <v>2.3885306709653817</v>
      </c>
      <c r="AQ48" s="4">
        <f t="shared" si="44"/>
        <v>1.4837829280655037</v>
      </c>
      <c r="AR48" s="4">
        <f t="shared" si="45"/>
        <v>20.275572151019219</v>
      </c>
      <c r="AS48" s="4">
        <f t="shared" si="46"/>
        <v>13.760311931445244</v>
      </c>
      <c r="AT48" s="4">
        <f t="shared" si="47"/>
        <v>11.775045394897461</v>
      </c>
      <c r="AU48" s="4">
        <f t="shared" si="48"/>
        <v>1.3868897577737613</v>
      </c>
      <c r="AV48" s="4">
        <f t="shared" si="49"/>
        <v>8.607605376101006E-2</v>
      </c>
      <c r="AW48" s="4">
        <f t="shared" si="50"/>
        <v>0.47679206355822679</v>
      </c>
      <c r="AX48" s="4">
        <f t="shared" si="51"/>
        <v>0.91009769421553455</v>
      </c>
      <c r="AY48" s="4">
        <f t="shared" si="52"/>
        <v>5.4032946636706984E-2</v>
      </c>
      <c r="AZ48" s="4">
        <f t="shared" si="53"/>
        <v>19.723064828451434</v>
      </c>
      <c r="BA48" s="4">
        <f t="shared" si="54"/>
        <v>0.69268367783651974</v>
      </c>
      <c r="BB48" s="4">
        <f t="shared" si="55"/>
        <v>33.29695893684935</v>
      </c>
      <c r="BC48" s="4">
        <f t="shared" si="56"/>
        <v>386.19970972537675</v>
      </c>
      <c r="BD48" s="4">
        <f t="shared" si="57"/>
        <v>5.2294685384608967E-3</v>
      </c>
    </row>
    <row r="49" spans="1:108" s="4" customFormat="1" x14ac:dyDescent="0.25">
      <c r="A49" s="3">
        <v>40</v>
      </c>
      <c r="B49" s="3" t="s">
        <v>89</v>
      </c>
      <c r="C49" s="3">
        <v>1914.5</v>
      </c>
      <c r="D49" s="3">
        <v>0</v>
      </c>
      <c r="E49" s="4">
        <f t="shared" si="30"/>
        <v>6.0558567544782917</v>
      </c>
      <c r="F49" s="4">
        <f t="shared" si="31"/>
        <v>8.8768654385664295E-2</v>
      </c>
      <c r="G49" s="4">
        <f t="shared" si="32"/>
        <v>269.68926085520008</v>
      </c>
      <c r="H49" s="4">
        <f t="shared" si="33"/>
        <v>1.2004165223317573</v>
      </c>
      <c r="I49" s="4">
        <f t="shared" si="34"/>
        <v>1.0068795196396301</v>
      </c>
      <c r="J49" s="4">
        <f t="shared" si="35"/>
        <v>12.801183700561523</v>
      </c>
      <c r="K49" s="3">
        <v>6</v>
      </c>
      <c r="L49" s="4">
        <f t="shared" si="36"/>
        <v>1.4200000166893005</v>
      </c>
      <c r="M49" s="3">
        <v>1</v>
      </c>
      <c r="N49" s="4">
        <f t="shared" si="37"/>
        <v>2.8400000333786011</v>
      </c>
      <c r="O49" s="3">
        <v>10.748220443725586</v>
      </c>
      <c r="P49" s="3">
        <v>12.801183700561523</v>
      </c>
      <c r="Q49" s="3">
        <v>9.9915380477905273</v>
      </c>
      <c r="R49" s="3">
        <v>398.87631225585938</v>
      </c>
      <c r="S49" s="3">
        <v>389.08120727539062</v>
      </c>
      <c r="T49" s="3">
        <v>4.7247834205627441</v>
      </c>
      <c r="U49" s="3">
        <v>6.5156378746032715</v>
      </c>
      <c r="V49" s="3">
        <v>26.68684196472168</v>
      </c>
      <c r="W49" s="3">
        <v>36.802066802978516</v>
      </c>
      <c r="X49" s="3">
        <v>399.56179809570312</v>
      </c>
      <c r="Y49" s="3">
        <v>1698.8741455078125</v>
      </c>
      <c r="Z49" s="3">
        <v>10.216633796691895</v>
      </c>
      <c r="AA49" s="3">
        <v>73.180465698242188</v>
      </c>
      <c r="AB49" s="3">
        <v>1.8084299564361572</v>
      </c>
      <c r="AC49" s="3">
        <v>0.50778681039810181</v>
      </c>
      <c r="AD49" s="3">
        <v>1</v>
      </c>
      <c r="AE49" s="3">
        <v>-0.21956524252891541</v>
      </c>
      <c r="AF49" s="3">
        <v>2.737391471862793</v>
      </c>
      <c r="AG49" s="3">
        <v>1</v>
      </c>
      <c r="AH49" s="3">
        <v>0</v>
      </c>
      <c r="AI49" s="3">
        <v>0.15999999642372131</v>
      </c>
      <c r="AJ49" s="3">
        <v>111115</v>
      </c>
      <c r="AK49" s="4">
        <f t="shared" si="38"/>
        <v>0.66593633015950515</v>
      </c>
      <c r="AL49" s="4">
        <f t="shared" si="39"/>
        <v>1.2004165223317574E-3</v>
      </c>
      <c r="AM49" s="4">
        <f t="shared" si="40"/>
        <v>285.9511837005615</v>
      </c>
      <c r="AN49" s="4">
        <f t="shared" si="41"/>
        <v>283.89822044372556</v>
      </c>
      <c r="AO49" s="4">
        <f t="shared" si="42"/>
        <v>271.8198572056026</v>
      </c>
      <c r="AP49" s="4">
        <f t="shared" si="43"/>
        <v>2.388750267851083</v>
      </c>
      <c r="AQ49" s="4">
        <f t="shared" si="44"/>
        <v>1.4836969336242023</v>
      </c>
      <c r="AR49" s="4">
        <f t="shared" si="45"/>
        <v>20.274494285704456</v>
      </c>
      <c r="AS49" s="4">
        <f t="shared" si="46"/>
        <v>13.758856411101185</v>
      </c>
      <c r="AT49" s="4">
        <f t="shared" si="47"/>
        <v>11.774702072143555</v>
      </c>
      <c r="AU49" s="4">
        <f t="shared" si="48"/>
        <v>1.3868583218988568</v>
      </c>
      <c r="AV49" s="4">
        <f t="shared" si="49"/>
        <v>8.6078146926211518E-2</v>
      </c>
      <c r="AW49" s="4">
        <f t="shared" si="50"/>
        <v>0.47681741398457234</v>
      </c>
      <c r="AX49" s="4">
        <f t="shared" si="51"/>
        <v>0.91004090791428449</v>
      </c>
      <c r="AY49" s="4">
        <f t="shared" si="52"/>
        <v>5.4034266339520902E-2</v>
      </c>
      <c r="AZ49" s="4">
        <f t="shared" si="53"/>
        <v>19.735985703198256</v>
      </c>
      <c r="BA49" s="4">
        <f t="shared" si="54"/>
        <v>0.69314388824828221</v>
      </c>
      <c r="BB49" s="4">
        <f t="shared" si="55"/>
        <v>33.30054312977385</v>
      </c>
      <c r="BC49" s="4">
        <f t="shared" si="56"/>
        <v>386.2025430069188</v>
      </c>
      <c r="BD49" s="4">
        <f t="shared" si="57"/>
        <v>5.2216983728308559E-3</v>
      </c>
    </row>
    <row r="50" spans="1:108" s="4" customFormat="1" x14ac:dyDescent="0.25">
      <c r="A50" s="3">
        <v>41</v>
      </c>
      <c r="B50" s="3" t="s">
        <v>89</v>
      </c>
      <c r="C50" s="3">
        <v>1915</v>
      </c>
      <c r="D50" s="3">
        <v>0</v>
      </c>
      <c r="E50" s="4">
        <f t="shared" si="30"/>
        <v>6.0518294764700533</v>
      </c>
      <c r="F50" s="4">
        <f t="shared" si="31"/>
        <v>8.8726083554041907E-2</v>
      </c>
      <c r="G50" s="4">
        <f t="shared" si="32"/>
        <v>269.72046508176368</v>
      </c>
      <c r="H50" s="4">
        <f t="shared" si="33"/>
        <v>1.1998706098364138</v>
      </c>
      <c r="I50" s="4">
        <f t="shared" si="34"/>
        <v>1.0068918586582107</v>
      </c>
      <c r="J50" s="4">
        <f t="shared" si="35"/>
        <v>12.801191329956055</v>
      </c>
      <c r="K50" s="3">
        <v>6</v>
      </c>
      <c r="L50" s="4">
        <f t="shared" si="36"/>
        <v>1.4200000166893005</v>
      </c>
      <c r="M50" s="3">
        <v>1</v>
      </c>
      <c r="N50" s="4">
        <f t="shared" si="37"/>
        <v>2.8400000333786011</v>
      </c>
      <c r="O50" s="3">
        <v>10.74821662902832</v>
      </c>
      <c r="P50" s="3">
        <v>12.801191329956055</v>
      </c>
      <c r="Q50" s="3">
        <v>9.9912605285644531</v>
      </c>
      <c r="R50" s="3">
        <v>398.87954711914062</v>
      </c>
      <c r="S50" s="3">
        <v>389.09075927734375</v>
      </c>
      <c r="T50" s="3">
        <v>4.7254209518432617</v>
      </c>
      <c r="U50" s="3">
        <v>6.5154671669006348</v>
      </c>
      <c r="V50" s="3">
        <v>26.690494537353516</v>
      </c>
      <c r="W50" s="3">
        <v>36.801177978515625</v>
      </c>
      <c r="X50" s="3">
        <v>399.56048583984375</v>
      </c>
      <c r="Y50" s="3">
        <v>1698.82080078125</v>
      </c>
      <c r="Z50" s="3">
        <v>10.294144630432129</v>
      </c>
      <c r="AA50" s="3">
        <v>73.18060302734375</v>
      </c>
      <c r="AB50" s="3">
        <v>1.8084299564361572</v>
      </c>
      <c r="AC50" s="3">
        <v>0.50778681039810181</v>
      </c>
      <c r="AD50" s="3">
        <v>1</v>
      </c>
      <c r="AE50" s="3">
        <v>-0.21956524252891541</v>
      </c>
      <c r="AF50" s="3">
        <v>2.737391471862793</v>
      </c>
      <c r="AG50" s="3">
        <v>1</v>
      </c>
      <c r="AH50" s="3">
        <v>0</v>
      </c>
      <c r="AI50" s="3">
        <v>0.15999999642372131</v>
      </c>
      <c r="AJ50" s="3">
        <v>111115</v>
      </c>
      <c r="AK50" s="4">
        <f t="shared" si="38"/>
        <v>0.66593414306640619</v>
      </c>
      <c r="AL50" s="4">
        <f t="shared" si="39"/>
        <v>1.1998706098364138E-3</v>
      </c>
      <c r="AM50" s="4">
        <f t="shared" si="40"/>
        <v>285.95119132995603</v>
      </c>
      <c r="AN50" s="4">
        <f t="shared" si="41"/>
        <v>283.8982166290283</v>
      </c>
      <c r="AO50" s="4">
        <f t="shared" si="42"/>
        <v>271.81132204954338</v>
      </c>
      <c r="AP50" s="4">
        <f t="shared" si="43"/>
        <v>2.3889359468666669</v>
      </c>
      <c r="AQ50" s="4">
        <f t="shared" si="44"/>
        <v>1.4836976749368582</v>
      </c>
      <c r="AR50" s="4">
        <f t="shared" si="45"/>
        <v>20.274466368943123</v>
      </c>
      <c r="AS50" s="4">
        <f t="shared" si="46"/>
        <v>13.758999202042489</v>
      </c>
      <c r="AT50" s="4">
        <f t="shared" si="47"/>
        <v>11.774703979492188</v>
      </c>
      <c r="AU50" s="4">
        <f t="shared" si="48"/>
        <v>1.3868584965408739</v>
      </c>
      <c r="AV50" s="4">
        <f t="shared" si="49"/>
        <v>8.6038116981365681E-2</v>
      </c>
      <c r="AW50" s="4">
        <f t="shared" si="50"/>
        <v>0.47680581627864738</v>
      </c>
      <c r="AX50" s="4">
        <f t="shared" si="51"/>
        <v>0.91005268026222652</v>
      </c>
      <c r="AY50" s="4">
        <f t="shared" si="52"/>
        <v>5.4009028231733945E-2</v>
      </c>
      <c r="AZ50" s="4">
        <f t="shared" si="53"/>
        <v>19.738306283499078</v>
      </c>
      <c r="BA50" s="4">
        <f t="shared" si="54"/>
        <v>0.69320706968912371</v>
      </c>
      <c r="BB50" s="4">
        <f t="shared" si="55"/>
        <v>33.298796258411969</v>
      </c>
      <c r="BC50" s="4">
        <f t="shared" si="56"/>
        <v>386.21400938395902</v>
      </c>
      <c r="BD50" s="4">
        <f t="shared" si="57"/>
        <v>5.2177971754330185E-3</v>
      </c>
    </row>
    <row r="51" spans="1:108" s="4" customFormat="1" x14ac:dyDescent="0.25">
      <c r="A51" s="3">
        <v>42</v>
      </c>
      <c r="B51" s="3" t="s">
        <v>90</v>
      </c>
      <c r="C51" s="3">
        <v>1915.5</v>
      </c>
      <c r="D51" s="3">
        <v>0</v>
      </c>
      <c r="E51" s="4">
        <f t="shared" si="30"/>
        <v>6.0769436879458292</v>
      </c>
      <c r="F51" s="4">
        <f t="shared" si="31"/>
        <v>8.8723736789722757E-2</v>
      </c>
      <c r="G51" s="4">
        <f t="shared" si="32"/>
        <v>269.24237384526424</v>
      </c>
      <c r="H51" s="4">
        <f t="shared" si="33"/>
        <v>1.1997639971557057</v>
      </c>
      <c r="I51" s="4">
        <f t="shared" si="34"/>
        <v>1.0068262537773096</v>
      </c>
      <c r="J51" s="4">
        <f t="shared" si="35"/>
        <v>12.800496101379395</v>
      </c>
      <c r="K51" s="3">
        <v>6</v>
      </c>
      <c r="L51" s="4">
        <f t="shared" si="36"/>
        <v>1.4200000166893005</v>
      </c>
      <c r="M51" s="3">
        <v>1</v>
      </c>
      <c r="N51" s="4">
        <f t="shared" si="37"/>
        <v>2.8400000333786011</v>
      </c>
      <c r="O51" s="3">
        <v>10.748339653015137</v>
      </c>
      <c r="P51" s="3">
        <v>12.800496101379395</v>
      </c>
      <c r="Q51" s="3">
        <v>9.9911746978759766</v>
      </c>
      <c r="R51" s="3">
        <v>398.90130615234375</v>
      </c>
      <c r="S51" s="3">
        <v>389.07461547851562</v>
      </c>
      <c r="T51" s="3">
        <v>4.725517749786377</v>
      </c>
      <c r="U51" s="3">
        <v>6.5154561996459961</v>
      </c>
      <c r="V51" s="3">
        <v>26.690761566162109</v>
      </c>
      <c r="W51" s="3">
        <v>36.800727844238281</v>
      </c>
      <c r="X51" s="3">
        <v>399.54904174804687</v>
      </c>
      <c r="Y51" s="3">
        <v>1698.8033447265625</v>
      </c>
      <c r="Z51" s="3">
        <v>10.225109100341797</v>
      </c>
      <c r="AA51" s="3">
        <v>73.180427551269531</v>
      </c>
      <c r="AB51" s="3">
        <v>1.8084299564361572</v>
      </c>
      <c r="AC51" s="3">
        <v>0.50778681039810181</v>
      </c>
      <c r="AD51" s="3">
        <v>1</v>
      </c>
      <c r="AE51" s="3">
        <v>-0.21956524252891541</v>
      </c>
      <c r="AF51" s="3">
        <v>2.737391471862793</v>
      </c>
      <c r="AG51" s="3">
        <v>1</v>
      </c>
      <c r="AH51" s="3">
        <v>0</v>
      </c>
      <c r="AI51" s="3">
        <v>0.15999999642372131</v>
      </c>
      <c r="AJ51" s="3">
        <v>111115</v>
      </c>
      <c r="AK51" s="4">
        <f t="shared" si="38"/>
        <v>0.66591506958007807</v>
      </c>
      <c r="AL51" s="4">
        <f t="shared" si="39"/>
        <v>1.1997639971557056E-3</v>
      </c>
      <c r="AM51" s="4">
        <f t="shared" si="40"/>
        <v>285.95049610137937</v>
      </c>
      <c r="AN51" s="4">
        <f t="shared" si="41"/>
        <v>283.89833965301511</v>
      </c>
      <c r="AO51" s="4">
        <f t="shared" si="42"/>
        <v>271.80852908085581</v>
      </c>
      <c r="AP51" s="4">
        <f t="shared" si="43"/>
        <v>2.3890599735191298</v>
      </c>
      <c r="AQ51" s="4">
        <f t="shared" si="44"/>
        <v>1.4836301241589733</v>
      </c>
      <c r="AR51" s="4">
        <f t="shared" si="45"/>
        <v>20.273591912530925</v>
      </c>
      <c r="AS51" s="4">
        <f t="shared" si="46"/>
        <v>13.758135712884929</v>
      </c>
      <c r="AT51" s="4">
        <f t="shared" si="47"/>
        <v>11.774417877197266</v>
      </c>
      <c r="AU51" s="4">
        <f t="shared" si="48"/>
        <v>1.3868323004546153</v>
      </c>
      <c r="AV51" s="4">
        <f t="shared" si="49"/>
        <v>8.603591025240491E-2</v>
      </c>
      <c r="AW51" s="4">
        <f t="shared" si="50"/>
        <v>0.47680387038166372</v>
      </c>
      <c r="AX51" s="4">
        <f t="shared" si="51"/>
        <v>0.91002843007295153</v>
      </c>
      <c r="AY51" s="4">
        <f t="shared" si="52"/>
        <v>5.4007636934693778E-2</v>
      </c>
      <c r="AZ51" s="4">
        <f t="shared" si="53"/>
        <v>19.703272032915187</v>
      </c>
      <c r="BA51" s="4">
        <f t="shared" si="54"/>
        <v>0.69200704218168552</v>
      </c>
      <c r="BB51" s="4">
        <f t="shared" si="55"/>
        <v>33.300081957427373</v>
      </c>
      <c r="BC51" s="4">
        <f t="shared" si="56"/>
        <v>386.18592749178799</v>
      </c>
      <c r="BD51" s="4">
        <f t="shared" si="57"/>
        <v>5.2400335810675082E-3</v>
      </c>
    </row>
    <row r="52" spans="1:108" s="4" customFormat="1" x14ac:dyDescent="0.25">
      <c r="A52" s="3">
        <v>43</v>
      </c>
      <c r="B52" s="3" t="s">
        <v>90</v>
      </c>
      <c r="C52" s="3">
        <v>1916</v>
      </c>
      <c r="D52" s="3">
        <v>0</v>
      </c>
      <c r="E52" s="4">
        <f t="shared" si="30"/>
        <v>6.0956163790112781</v>
      </c>
      <c r="F52" s="4">
        <f t="shared" si="31"/>
        <v>8.8752736662129003E-2</v>
      </c>
      <c r="G52" s="4">
        <f t="shared" si="32"/>
        <v>268.92810850110266</v>
      </c>
      <c r="H52" s="4">
        <f t="shared" si="33"/>
        <v>1.1995901276701706</v>
      </c>
      <c r="I52" s="4">
        <f t="shared" si="34"/>
        <v>1.0063597058821769</v>
      </c>
      <c r="J52" s="4">
        <f t="shared" si="35"/>
        <v>12.795559883117676</v>
      </c>
      <c r="K52" s="3">
        <v>6</v>
      </c>
      <c r="L52" s="4">
        <f t="shared" si="36"/>
        <v>1.4200000166893005</v>
      </c>
      <c r="M52" s="3">
        <v>1</v>
      </c>
      <c r="N52" s="4">
        <f t="shared" si="37"/>
        <v>2.8400000333786011</v>
      </c>
      <c r="O52" s="3">
        <v>10.748817443847656</v>
      </c>
      <c r="P52" s="3">
        <v>12.795559883117676</v>
      </c>
      <c r="Q52" s="3">
        <v>9.9909639358520508</v>
      </c>
      <c r="R52" s="3">
        <v>398.91790771484375</v>
      </c>
      <c r="S52" s="3">
        <v>389.06317138671875</v>
      </c>
      <c r="T52" s="3">
        <v>4.7256088256835938</v>
      </c>
      <c r="U52" s="3">
        <v>6.5153112411499023</v>
      </c>
      <c r="V52" s="3">
        <v>26.690296173095703</v>
      </c>
      <c r="W52" s="3">
        <v>36.798557281494141</v>
      </c>
      <c r="X52" s="3">
        <v>399.54388427734375</v>
      </c>
      <c r="Y52" s="3">
        <v>1698.8277587890625</v>
      </c>
      <c r="Z52" s="3">
        <v>10.228911399841309</v>
      </c>
      <c r="AA52" s="3">
        <v>73.180061340332031</v>
      </c>
      <c r="AB52" s="3">
        <v>1.8084299564361572</v>
      </c>
      <c r="AC52" s="3">
        <v>0.50778681039810181</v>
      </c>
      <c r="AD52" s="3">
        <v>1</v>
      </c>
      <c r="AE52" s="3">
        <v>-0.21956524252891541</v>
      </c>
      <c r="AF52" s="3">
        <v>2.737391471862793</v>
      </c>
      <c r="AG52" s="3">
        <v>1</v>
      </c>
      <c r="AH52" s="3">
        <v>0</v>
      </c>
      <c r="AI52" s="3">
        <v>0.15999999642372131</v>
      </c>
      <c r="AJ52" s="3">
        <v>111115</v>
      </c>
      <c r="AK52" s="4">
        <f t="shared" si="38"/>
        <v>0.66590647379557277</v>
      </c>
      <c r="AL52" s="4">
        <f t="shared" si="39"/>
        <v>1.1995901276701706E-3</v>
      </c>
      <c r="AM52" s="4">
        <f t="shared" si="40"/>
        <v>285.94555988311765</v>
      </c>
      <c r="AN52" s="4">
        <f t="shared" si="41"/>
        <v>283.89881744384763</v>
      </c>
      <c r="AO52" s="4">
        <f t="shared" si="42"/>
        <v>271.81243533076849</v>
      </c>
      <c r="AP52" s="4">
        <f t="shared" si="43"/>
        <v>2.3898697855948847</v>
      </c>
      <c r="AQ52" s="4">
        <f t="shared" si="44"/>
        <v>1.4831505821608815</v>
      </c>
      <c r="AR52" s="4">
        <f t="shared" si="45"/>
        <v>20.26714046143422</v>
      </c>
      <c r="AS52" s="4">
        <f t="shared" si="46"/>
        <v>13.751829220284318</v>
      </c>
      <c r="AT52" s="4">
        <f t="shared" si="47"/>
        <v>11.772188663482666</v>
      </c>
      <c r="AU52" s="4">
        <f t="shared" si="48"/>
        <v>1.3866282041985323</v>
      </c>
      <c r="AV52" s="4">
        <f t="shared" si="49"/>
        <v>8.6063179405676912E-2</v>
      </c>
      <c r="AW52" s="4">
        <f t="shared" si="50"/>
        <v>0.47679087627870465</v>
      </c>
      <c r="AX52" s="4">
        <f t="shared" si="51"/>
        <v>0.90983732791982763</v>
      </c>
      <c r="AY52" s="4">
        <f t="shared" si="52"/>
        <v>5.4024829594621314E-2</v>
      </c>
      <c r="AZ52" s="4">
        <f t="shared" si="53"/>
        <v>19.68017547625016</v>
      </c>
      <c r="BA52" s="4">
        <f t="shared" si="54"/>
        <v>0.69121964832234162</v>
      </c>
      <c r="BB52" s="4">
        <f t="shared" si="55"/>
        <v>33.310317114975675</v>
      </c>
      <c r="BC52" s="4">
        <f t="shared" si="56"/>
        <v>386.16560729694811</v>
      </c>
      <c r="BD52" s="4">
        <f t="shared" si="57"/>
        <v>5.2580268868938742E-3</v>
      </c>
    </row>
    <row r="53" spans="1:108" s="4" customFormat="1" x14ac:dyDescent="0.25">
      <c r="A53" s="3">
        <v>44</v>
      </c>
      <c r="B53" s="3" t="s">
        <v>91</v>
      </c>
      <c r="C53" s="3">
        <v>1916.5</v>
      </c>
      <c r="D53" s="3">
        <v>0</v>
      </c>
      <c r="E53" s="4">
        <f t="shared" si="30"/>
        <v>6.0908345620983031</v>
      </c>
      <c r="F53" s="4">
        <f t="shared" si="31"/>
        <v>8.8649479174577051E-2</v>
      </c>
      <c r="G53" s="4">
        <f t="shared" si="32"/>
        <v>268.89528521150146</v>
      </c>
      <c r="H53" s="4">
        <f t="shared" si="33"/>
        <v>1.1982141332938476</v>
      </c>
      <c r="I53" s="4">
        <f t="shared" si="34"/>
        <v>1.0063413542400519</v>
      </c>
      <c r="J53" s="4">
        <f t="shared" si="35"/>
        <v>12.794999122619629</v>
      </c>
      <c r="K53" s="3">
        <v>6</v>
      </c>
      <c r="L53" s="4">
        <f t="shared" si="36"/>
        <v>1.4200000166893005</v>
      </c>
      <c r="M53" s="3">
        <v>1</v>
      </c>
      <c r="N53" s="4">
        <f t="shared" si="37"/>
        <v>2.8400000333786011</v>
      </c>
      <c r="O53" s="3">
        <v>10.749017715454102</v>
      </c>
      <c r="P53" s="3">
        <v>12.794999122619629</v>
      </c>
      <c r="Q53" s="3">
        <v>9.9909772872924805</v>
      </c>
      <c r="R53" s="3">
        <v>398.91650390625</v>
      </c>
      <c r="S53" s="3">
        <v>389.0693359375</v>
      </c>
      <c r="T53" s="3">
        <v>4.7270936965942383</v>
      </c>
      <c r="U53" s="3">
        <v>6.5148177146911621</v>
      </c>
      <c r="V53" s="3">
        <v>26.698326110839844</v>
      </c>
      <c r="W53" s="3">
        <v>36.795280456542969</v>
      </c>
      <c r="X53" s="3">
        <v>399.52743530273437</v>
      </c>
      <c r="Y53" s="3">
        <v>1698.79296875</v>
      </c>
      <c r="Z53" s="3">
        <v>10.184632301330566</v>
      </c>
      <c r="AA53" s="3">
        <v>73.180061340332031</v>
      </c>
      <c r="AB53" s="3">
        <v>1.8084299564361572</v>
      </c>
      <c r="AC53" s="3">
        <v>0.50778681039810181</v>
      </c>
      <c r="AD53" s="3">
        <v>1</v>
      </c>
      <c r="AE53" s="3">
        <v>-0.21956524252891541</v>
      </c>
      <c r="AF53" s="3">
        <v>2.737391471862793</v>
      </c>
      <c r="AG53" s="3">
        <v>1</v>
      </c>
      <c r="AH53" s="3">
        <v>0</v>
      </c>
      <c r="AI53" s="3">
        <v>0.15999999642372131</v>
      </c>
      <c r="AJ53" s="3">
        <v>111115</v>
      </c>
      <c r="AK53" s="4">
        <f t="shared" si="38"/>
        <v>0.66587905883789056</v>
      </c>
      <c r="AL53" s="4">
        <f t="shared" si="39"/>
        <v>1.1982141332938477E-3</v>
      </c>
      <c r="AM53" s="4">
        <f t="shared" si="40"/>
        <v>285.94499912261961</v>
      </c>
      <c r="AN53" s="4">
        <f t="shared" si="41"/>
        <v>283.89901771545408</v>
      </c>
      <c r="AO53" s="4">
        <f t="shared" si="42"/>
        <v>271.80686892464291</v>
      </c>
      <c r="AP53" s="4">
        <f t="shared" si="43"/>
        <v>2.3906268135357593</v>
      </c>
      <c r="AQ53" s="4">
        <f t="shared" si="44"/>
        <v>1.483096114222233</v>
      </c>
      <c r="AR53" s="4">
        <f t="shared" si="45"/>
        <v>20.266396161174683</v>
      </c>
      <c r="AS53" s="4">
        <f t="shared" si="46"/>
        <v>13.751578446483521</v>
      </c>
      <c r="AT53" s="4">
        <f t="shared" si="47"/>
        <v>11.772008419036865</v>
      </c>
      <c r="AU53" s="4">
        <f t="shared" si="48"/>
        <v>1.3866117030254681</v>
      </c>
      <c r="AV53" s="4">
        <f t="shared" si="49"/>
        <v>8.5966081887111065E-2</v>
      </c>
      <c r="AW53" s="4">
        <f t="shared" si="50"/>
        <v>0.47675475998218098</v>
      </c>
      <c r="AX53" s="4">
        <f t="shared" si="51"/>
        <v>0.90985694304328713</v>
      </c>
      <c r="AY53" s="4">
        <f t="shared" si="52"/>
        <v>5.396361175357605E-2</v>
      </c>
      <c r="AZ53" s="4">
        <f t="shared" si="53"/>
        <v>19.677773465903751</v>
      </c>
      <c r="BA53" s="4">
        <f t="shared" si="54"/>
        <v>0.69112433279680707</v>
      </c>
      <c r="BB53" s="4">
        <f t="shared" si="55"/>
        <v>33.306774524841167</v>
      </c>
      <c r="BC53" s="4">
        <f t="shared" si="56"/>
        <v>386.17404489447466</v>
      </c>
      <c r="BD53" s="4">
        <f t="shared" si="57"/>
        <v>5.2532285923916179E-3</v>
      </c>
    </row>
    <row r="54" spans="1:108" s="4" customFormat="1" x14ac:dyDescent="0.25">
      <c r="A54" s="3">
        <v>45</v>
      </c>
      <c r="B54" s="3" t="s">
        <v>91</v>
      </c>
      <c r="C54" s="3">
        <v>1917</v>
      </c>
      <c r="D54" s="3">
        <v>0</v>
      </c>
      <c r="E54" s="4">
        <f t="shared" si="30"/>
        <v>6.0863271899920273</v>
      </c>
      <c r="F54" s="4">
        <f t="shared" si="31"/>
        <v>8.8681619412429594E-2</v>
      </c>
      <c r="G54" s="4">
        <f t="shared" si="32"/>
        <v>269.0341955697333</v>
      </c>
      <c r="H54" s="4">
        <f t="shared" si="33"/>
        <v>1.1987209111815924</v>
      </c>
      <c r="I54" s="4">
        <f t="shared" si="34"/>
        <v>1.0064134998066836</v>
      </c>
      <c r="J54" s="4">
        <f t="shared" si="35"/>
        <v>12.796525955200195</v>
      </c>
      <c r="K54" s="3">
        <v>6</v>
      </c>
      <c r="L54" s="4">
        <f t="shared" si="36"/>
        <v>1.4200000166893005</v>
      </c>
      <c r="M54" s="3">
        <v>1</v>
      </c>
      <c r="N54" s="4">
        <f t="shared" si="37"/>
        <v>2.8400000333786011</v>
      </c>
      <c r="O54" s="3">
        <v>10.749405860900879</v>
      </c>
      <c r="P54" s="3">
        <v>12.796525955200195</v>
      </c>
      <c r="Q54" s="3">
        <v>9.9910011291503906</v>
      </c>
      <c r="R54" s="3">
        <v>398.92767333984375</v>
      </c>
      <c r="S54" s="3">
        <v>389.087158203125</v>
      </c>
      <c r="T54" s="3">
        <v>4.7274065017700195</v>
      </c>
      <c r="U54" s="3">
        <v>6.5158462524414063</v>
      </c>
      <c r="V54" s="3">
        <v>26.699451446533203</v>
      </c>
      <c r="W54" s="3">
        <v>36.800205230712891</v>
      </c>
      <c r="X54" s="3">
        <v>399.53604125976562</v>
      </c>
      <c r="Y54" s="3">
        <v>1698.7464599609375</v>
      </c>
      <c r="Z54" s="3">
        <v>10.285505294799805</v>
      </c>
      <c r="AA54" s="3">
        <v>73.180198669433594</v>
      </c>
      <c r="AB54" s="3">
        <v>1.8084299564361572</v>
      </c>
      <c r="AC54" s="3">
        <v>0.50778681039810181</v>
      </c>
      <c r="AD54" s="3">
        <v>1</v>
      </c>
      <c r="AE54" s="3">
        <v>-0.21956524252891541</v>
      </c>
      <c r="AF54" s="3">
        <v>2.737391471862793</v>
      </c>
      <c r="AG54" s="3">
        <v>1</v>
      </c>
      <c r="AH54" s="3">
        <v>0</v>
      </c>
      <c r="AI54" s="3">
        <v>0.15999999642372131</v>
      </c>
      <c r="AJ54" s="3">
        <v>111115</v>
      </c>
      <c r="AK54" s="4">
        <f t="shared" si="38"/>
        <v>0.66589340209960923</v>
      </c>
      <c r="AL54" s="4">
        <f t="shared" si="39"/>
        <v>1.1987209111815923E-3</v>
      </c>
      <c r="AM54" s="4">
        <f t="shared" si="40"/>
        <v>285.94652595520017</v>
      </c>
      <c r="AN54" s="4">
        <f t="shared" si="41"/>
        <v>283.89940586090086</v>
      </c>
      <c r="AO54" s="4">
        <f t="shared" si="42"/>
        <v>271.79942751855924</v>
      </c>
      <c r="AP54" s="4">
        <f t="shared" si="43"/>
        <v>2.3901244024667756</v>
      </c>
      <c r="AQ54" s="4">
        <f t="shared" si="44"/>
        <v>1.4832444230598301</v>
      </c>
      <c r="AR54" s="4">
        <f t="shared" si="45"/>
        <v>20.268384754732317</v>
      </c>
      <c r="AS54" s="4">
        <f t="shared" si="46"/>
        <v>13.752538502290911</v>
      </c>
      <c r="AT54" s="4">
        <f t="shared" si="47"/>
        <v>11.772965908050537</v>
      </c>
      <c r="AU54" s="4">
        <f t="shared" si="48"/>
        <v>1.3866993620302008</v>
      </c>
      <c r="AV54" s="4">
        <f t="shared" si="49"/>
        <v>8.5996305488290306E-2</v>
      </c>
      <c r="AW54" s="4">
        <f t="shared" si="50"/>
        <v>0.47683092325314647</v>
      </c>
      <c r="AX54" s="4">
        <f t="shared" si="51"/>
        <v>0.90986843877705437</v>
      </c>
      <c r="AY54" s="4">
        <f t="shared" si="52"/>
        <v>5.3982667001845279E-2</v>
      </c>
      <c r="AZ54" s="4">
        <f t="shared" si="53"/>
        <v>19.687975880664332</v>
      </c>
      <c r="BA54" s="4">
        <f t="shared" si="54"/>
        <v>0.69144969166338455</v>
      </c>
      <c r="BB54" s="4">
        <f t="shared" si="55"/>
        <v>33.309292241303332</v>
      </c>
      <c r="BC54" s="4">
        <f t="shared" si="56"/>
        <v>386.19400974892784</v>
      </c>
      <c r="BD54" s="4">
        <f t="shared" si="57"/>
        <v>5.2494664839424733E-3</v>
      </c>
      <c r="BE54" s="4">
        <f>AVERAGE(E40:E54)</f>
        <v>6.1011367637886993</v>
      </c>
      <c r="BF54" s="4">
        <f t="shared" ref="BF54:DD54" si="58">AVERAGE(F40:F54)</f>
        <v>8.8865771657031731E-2</v>
      </c>
      <c r="BG54" s="4">
        <f t="shared" si="58"/>
        <v>268.95745438374217</v>
      </c>
      <c r="BH54" s="4">
        <f t="shared" si="58"/>
        <v>1.2007994806385585</v>
      </c>
      <c r="BI54" s="4">
        <f t="shared" si="58"/>
        <v>1.0061383485644266</v>
      </c>
      <c r="BJ54" s="4">
        <f t="shared" si="58"/>
        <v>12.793679809570312</v>
      </c>
      <c r="BK54" s="4">
        <f t="shared" si="58"/>
        <v>6</v>
      </c>
      <c r="BL54" s="4">
        <f t="shared" si="58"/>
        <v>1.4200000166893005</v>
      </c>
      <c r="BM54" s="4">
        <f t="shared" si="58"/>
        <v>1</v>
      </c>
      <c r="BN54" s="4">
        <f t="shared" si="58"/>
        <v>2.8400000333786011</v>
      </c>
      <c r="BO54" s="4">
        <f t="shared" si="58"/>
        <v>10.747292391459148</v>
      </c>
      <c r="BP54" s="4">
        <f t="shared" si="58"/>
        <v>12.793679809570312</v>
      </c>
      <c r="BQ54" s="4">
        <f t="shared" si="58"/>
        <v>9.9910711288452152</v>
      </c>
      <c r="BR54" s="4">
        <f t="shared" si="58"/>
        <v>398.9166239420573</v>
      </c>
      <c r="BS54" s="4">
        <f t="shared" si="58"/>
        <v>389.05269978841147</v>
      </c>
      <c r="BT54" s="4">
        <f t="shared" si="58"/>
        <v>4.7242715835571287</v>
      </c>
      <c r="BU54" s="4">
        <f t="shared" si="58"/>
        <v>6.5158152262369793</v>
      </c>
      <c r="BV54" s="4">
        <f t="shared" si="58"/>
        <v>26.685562388102213</v>
      </c>
      <c r="BW54" s="4">
        <f t="shared" si="58"/>
        <v>36.805293528238934</v>
      </c>
      <c r="BX54" s="4">
        <f t="shared" si="58"/>
        <v>399.53545125325519</v>
      </c>
      <c r="BY54" s="4">
        <f t="shared" si="58"/>
        <v>1698.8375813802083</v>
      </c>
      <c r="BZ54" s="4">
        <f t="shared" si="58"/>
        <v>10.273661359151204</v>
      </c>
      <c r="CA54" s="4">
        <f t="shared" si="58"/>
        <v>73.180370076497397</v>
      </c>
      <c r="CB54" s="4">
        <f t="shared" si="58"/>
        <v>1.8084299564361572</v>
      </c>
      <c r="CC54" s="4">
        <f t="shared" si="58"/>
        <v>0.50778681039810181</v>
      </c>
      <c r="CD54" s="4">
        <f t="shared" si="58"/>
        <v>1</v>
      </c>
      <c r="CE54" s="4">
        <f t="shared" si="58"/>
        <v>-0.21956524252891541</v>
      </c>
      <c r="CF54" s="4">
        <f t="shared" si="58"/>
        <v>2.737391471862793</v>
      </c>
      <c r="CG54" s="4">
        <f t="shared" si="58"/>
        <v>1</v>
      </c>
      <c r="CH54" s="4">
        <f t="shared" si="58"/>
        <v>0</v>
      </c>
      <c r="CI54" s="4">
        <f t="shared" si="58"/>
        <v>0.15999999642372131</v>
      </c>
      <c r="CJ54" s="4">
        <f t="shared" si="58"/>
        <v>111115</v>
      </c>
      <c r="CK54" s="4">
        <f t="shared" si="58"/>
        <v>0.66589241875542515</v>
      </c>
      <c r="CL54" s="4">
        <f t="shared" si="58"/>
        <v>1.2007994806385585E-3</v>
      </c>
      <c r="CM54" s="4">
        <f t="shared" si="58"/>
        <v>285.94367980957037</v>
      </c>
      <c r="CN54" s="4">
        <f t="shared" si="58"/>
        <v>283.89729239145919</v>
      </c>
      <c r="CO54" s="4">
        <f t="shared" si="58"/>
        <v>271.81400694531669</v>
      </c>
      <c r="CP54" s="4">
        <f t="shared" si="58"/>
        <v>2.3892993252782193</v>
      </c>
      <c r="CQ54" s="4">
        <f t="shared" si="58"/>
        <v>1.4829681180495815</v>
      </c>
      <c r="CR54" s="4">
        <f t="shared" si="58"/>
        <v>20.264561581030009</v>
      </c>
      <c r="CS54" s="4">
        <f t="shared" si="58"/>
        <v>13.748746354793033</v>
      </c>
      <c r="CT54" s="4">
        <f t="shared" si="58"/>
        <v>11.770486100514729</v>
      </c>
      <c r="CU54" s="4">
        <f t="shared" si="58"/>
        <v>1.3864723891380442</v>
      </c>
      <c r="CV54" s="4">
        <f t="shared" si="58"/>
        <v>8.6169454168633725E-2</v>
      </c>
      <c r="CW54" s="4">
        <f t="shared" si="58"/>
        <v>0.47682976948515504</v>
      </c>
      <c r="CX54" s="4">
        <f t="shared" si="58"/>
        <v>0.90964261965288906</v>
      </c>
      <c r="CY54" s="4">
        <f t="shared" si="58"/>
        <v>5.4091834983544702E-2</v>
      </c>
      <c r="CZ54" s="4">
        <f t="shared" si="58"/>
        <v>19.682406177514892</v>
      </c>
      <c r="DA54" s="4">
        <f t="shared" si="58"/>
        <v>0.69131359813184756</v>
      </c>
      <c r="DB54" s="4">
        <f t="shared" si="58"/>
        <v>33.319433048856126</v>
      </c>
      <c r="DC54" s="4">
        <f t="shared" si="58"/>
        <v>386.15251157210491</v>
      </c>
      <c r="DD54" s="4">
        <f t="shared" si="58"/>
        <v>5.2644285180535981E-3</v>
      </c>
    </row>
    <row r="55" spans="1:108" x14ac:dyDescent="0.25">
      <c r="A55" s="1">
        <v>46</v>
      </c>
      <c r="B55" s="1" t="s">
        <v>92</v>
      </c>
      <c r="C55" s="1">
        <v>2314</v>
      </c>
      <c r="D55" s="1">
        <v>0</v>
      </c>
      <c r="E55">
        <f t="shared" si="30"/>
        <v>5.9349759931797195</v>
      </c>
      <c r="F55">
        <f t="shared" si="31"/>
        <v>7.7815271501083486E-2</v>
      </c>
      <c r="G55">
        <f t="shared" si="32"/>
        <v>253.243615823444</v>
      </c>
      <c r="H55">
        <f t="shared" si="33"/>
        <v>1.2773750877330292</v>
      </c>
      <c r="I55">
        <f t="shared" si="34"/>
        <v>1.2131741781717431</v>
      </c>
      <c r="J55">
        <f t="shared" si="35"/>
        <v>16.245536804199219</v>
      </c>
      <c r="K55" s="1">
        <v>6</v>
      </c>
      <c r="L55">
        <f t="shared" si="36"/>
        <v>1.4200000166893005</v>
      </c>
      <c r="M55" s="1">
        <v>1</v>
      </c>
      <c r="N55">
        <f t="shared" si="37"/>
        <v>2.8400000333786011</v>
      </c>
      <c r="O55" s="1">
        <v>15.223016738891602</v>
      </c>
      <c r="P55" s="1">
        <v>16.245536804199219</v>
      </c>
      <c r="Q55" s="1">
        <v>15.058724403381348</v>
      </c>
      <c r="R55" s="1">
        <v>399.61895751953125</v>
      </c>
      <c r="S55" s="1">
        <v>386.74041748046875</v>
      </c>
      <c r="T55" s="1">
        <v>6.2137050628662109</v>
      </c>
      <c r="U55" s="1">
        <v>8.7501506805419922</v>
      </c>
      <c r="V55" s="1">
        <v>26.192092895507813</v>
      </c>
      <c r="W55" s="1">
        <v>36.883754730224609</v>
      </c>
      <c r="X55" s="1">
        <v>299.52099609375</v>
      </c>
      <c r="Y55" s="1">
        <v>1699.228759765625</v>
      </c>
      <c r="Z55" s="1">
        <v>9.4495964050292969</v>
      </c>
      <c r="AA55" s="1">
        <v>73.180244445800781</v>
      </c>
      <c r="AB55" s="1">
        <v>1.8170359134674072</v>
      </c>
      <c r="AC55" s="1">
        <v>0.5297279953956604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38"/>
        <v>0.49920166015624989</v>
      </c>
      <c r="AL55">
        <f t="shared" si="39"/>
        <v>1.2773750877330293E-3</v>
      </c>
      <c r="AM55">
        <f t="shared" si="40"/>
        <v>289.3955368041992</v>
      </c>
      <c r="AN55">
        <f t="shared" si="41"/>
        <v>288.37301673889158</v>
      </c>
      <c r="AO55">
        <f t="shared" si="42"/>
        <v>271.8765954855844</v>
      </c>
      <c r="AP55">
        <f t="shared" si="43"/>
        <v>2.4561460568549411</v>
      </c>
      <c r="AQ55">
        <f t="shared" si="44"/>
        <v>1.8535123439113961</v>
      </c>
      <c r="AR55">
        <f t="shared" si="45"/>
        <v>25.328042533175143</v>
      </c>
      <c r="AS55">
        <f t="shared" si="46"/>
        <v>16.577891852633151</v>
      </c>
      <c r="AT55">
        <f t="shared" si="47"/>
        <v>15.73427677154541</v>
      </c>
      <c r="AU55">
        <f t="shared" si="48"/>
        <v>1.7939617865365387</v>
      </c>
      <c r="AV55">
        <f t="shared" si="49"/>
        <v>7.5740014555018151E-2</v>
      </c>
      <c r="AW55">
        <f t="shared" si="50"/>
        <v>0.64033816573965308</v>
      </c>
      <c r="AX55">
        <f t="shared" si="51"/>
        <v>1.1536236207968855</v>
      </c>
      <c r="AY55">
        <f t="shared" si="52"/>
        <v>4.751968395334636E-2</v>
      </c>
      <c r="AZ55">
        <f t="shared" si="53"/>
        <v>18.532429710298096</v>
      </c>
      <c r="BA55">
        <f t="shared" si="54"/>
        <v>0.65481548960740155</v>
      </c>
      <c r="BB55">
        <f t="shared" si="55"/>
        <v>35.188514147490082</v>
      </c>
      <c r="BC55">
        <f t="shared" si="56"/>
        <v>383.91921413658679</v>
      </c>
      <c r="BD55">
        <f t="shared" si="57"/>
        <v>5.4397638620587137E-3</v>
      </c>
    </row>
    <row r="56" spans="1:108" x14ac:dyDescent="0.25">
      <c r="A56" s="1">
        <v>47</v>
      </c>
      <c r="B56" s="1" t="s">
        <v>92</v>
      </c>
      <c r="C56" s="1">
        <v>2314.5</v>
      </c>
      <c r="D56" s="1">
        <v>0</v>
      </c>
      <c r="E56">
        <f t="shared" si="30"/>
        <v>5.9529379540148621</v>
      </c>
      <c r="F56">
        <f t="shared" si="31"/>
        <v>7.7895455831162044E-2</v>
      </c>
      <c r="G56">
        <f t="shared" si="32"/>
        <v>252.98186273049245</v>
      </c>
      <c r="H56">
        <f t="shared" si="33"/>
        <v>1.2785315961444044</v>
      </c>
      <c r="I56">
        <f t="shared" si="34"/>
        <v>1.2130511372313928</v>
      </c>
      <c r="J56">
        <f t="shared" si="35"/>
        <v>16.245878219604492</v>
      </c>
      <c r="K56" s="1">
        <v>6</v>
      </c>
      <c r="L56">
        <f t="shared" si="36"/>
        <v>1.4200000166893005</v>
      </c>
      <c r="M56" s="1">
        <v>1</v>
      </c>
      <c r="N56">
        <f t="shared" si="37"/>
        <v>2.8400000333786011</v>
      </c>
      <c r="O56" s="1">
        <v>15.224124908447266</v>
      </c>
      <c r="P56" s="1">
        <v>16.245878219604492</v>
      </c>
      <c r="Q56" s="1">
        <v>15.059028625488281</v>
      </c>
      <c r="R56" s="1">
        <v>399.641845703125</v>
      </c>
      <c r="S56" s="1">
        <v>386.72607421875</v>
      </c>
      <c r="T56" s="1">
        <v>6.2135920524597168</v>
      </c>
      <c r="U56" s="1">
        <v>8.7524051666259766</v>
      </c>
      <c r="V56" s="1">
        <v>26.189687728881836</v>
      </c>
      <c r="W56" s="1">
        <v>36.890537261962891</v>
      </c>
      <c r="X56" s="1">
        <v>299.51193237304687</v>
      </c>
      <c r="Y56" s="1">
        <v>1699.236572265625</v>
      </c>
      <c r="Z56" s="1">
        <v>9.4632577896118164</v>
      </c>
      <c r="AA56" s="1">
        <v>73.180061340332031</v>
      </c>
      <c r="AB56" s="1">
        <v>1.8170359134674072</v>
      </c>
      <c r="AC56" s="1">
        <v>0.5297279953956604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38"/>
        <v>0.49918655395507805</v>
      </c>
      <c r="AL56">
        <f t="shared" si="39"/>
        <v>1.2785315961444043E-3</v>
      </c>
      <c r="AM56">
        <f t="shared" si="40"/>
        <v>289.39587821960447</v>
      </c>
      <c r="AN56">
        <f t="shared" si="41"/>
        <v>288.37412490844724</v>
      </c>
      <c r="AO56">
        <f t="shared" si="42"/>
        <v>271.87784548555646</v>
      </c>
      <c r="AP56">
        <f t="shared" si="43"/>
        <v>2.4556431701948531</v>
      </c>
      <c r="AQ56">
        <f t="shared" si="44"/>
        <v>1.8535526842005208</v>
      </c>
      <c r="AR56">
        <f t="shared" si="45"/>
        <v>25.328657154034996</v>
      </c>
      <c r="AS56">
        <f t="shared" si="46"/>
        <v>16.57625198740902</v>
      </c>
      <c r="AT56">
        <f t="shared" si="47"/>
        <v>15.735001564025879</v>
      </c>
      <c r="AU56">
        <f t="shared" si="48"/>
        <v>1.7940450050899597</v>
      </c>
      <c r="AV56">
        <f t="shared" si="49"/>
        <v>7.5815976952777753E-2</v>
      </c>
      <c r="AW56">
        <f t="shared" si="50"/>
        <v>0.64050154696912798</v>
      </c>
      <c r="AX56">
        <f t="shared" si="51"/>
        <v>1.1535434581208317</v>
      </c>
      <c r="AY56">
        <f t="shared" si="52"/>
        <v>4.7567526759245235E-2</v>
      </c>
      <c r="AZ56">
        <f t="shared" si="53"/>
        <v>18.513228232608899</v>
      </c>
      <c r="BA56">
        <f t="shared" si="54"/>
        <v>0.65416293235866563</v>
      </c>
      <c r="BB56">
        <f t="shared" si="55"/>
        <v>35.198184010581059</v>
      </c>
      <c r="BC56">
        <f t="shared" si="56"/>
        <v>383.89633261893761</v>
      </c>
      <c r="BD56">
        <f t="shared" si="57"/>
        <v>5.4580517630777392E-3</v>
      </c>
    </row>
    <row r="57" spans="1:108" x14ac:dyDescent="0.25">
      <c r="A57" s="1">
        <v>48</v>
      </c>
      <c r="B57" s="1" t="s">
        <v>93</v>
      </c>
      <c r="C57" s="1">
        <v>2315</v>
      </c>
      <c r="D57" s="1">
        <v>0</v>
      </c>
      <c r="E57">
        <f t="shared" si="30"/>
        <v>5.9539950778885684</v>
      </c>
      <c r="F57">
        <f t="shared" si="31"/>
        <v>7.7943374934103235E-2</v>
      </c>
      <c r="G57">
        <f t="shared" si="32"/>
        <v>253.04218259189233</v>
      </c>
      <c r="H57">
        <f t="shared" si="33"/>
        <v>1.2787479333607941</v>
      </c>
      <c r="I57">
        <f t="shared" si="34"/>
        <v>1.2125378745364661</v>
      </c>
      <c r="J57">
        <f t="shared" si="35"/>
        <v>16.242021560668945</v>
      </c>
      <c r="K57" s="1">
        <v>6</v>
      </c>
      <c r="L57">
        <f t="shared" si="36"/>
        <v>1.4200000166893005</v>
      </c>
      <c r="M57" s="1">
        <v>1</v>
      </c>
      <c r="N57">
        <f t="shared" si="37"/>
        <v>2.8400000333786011</v>
      </c>
      <c r="O57" s="1">
        <v>15.224864959716797</v>
      </c>
      <c r="P57" s="1">
        <v>16.242021560668945</v>
      </c>
      <c r="Q57" s="1">
        <v>15.058659553527832</v>
      </c>
      <c r="R57" s="1">
        <v>399.64883422851562</v>
      </c>
      <c r="S57" s="1">
        <v>386.7305908203125</v>
      </c>
      <c r="T57" s="1">
        <v>6.2138881683349609</v>
      </c>
      <c r="U57" s="1">
        <v>8.7531633377075195</v>
      </c>
      <c r="V57" s="1">
        <v>26.189773559570312</v>
      </c>
      <c r="W57" s="1">
        <v>36.892097473144531</v>
      </c>
      <c r="X57" s="1">
        <v>299.50787353515625</v>
      </c>
      <c r="Y57" s="1">
        <v>1699.2362060546875</v>
      </c>
      <c r="Z57" s="1">
        <v>9.4472770690917969</v>
      </c>
      <c r="AA57" s="1">
        <v>73.180305480957031</v>
      </c>
      <c r="AB57" s="1">
        <v>1.8170359134674072</v>
      </c>
      <c r="AC57" s="1">
        <v>0.5297279953956604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38"/>
        <v>0.49917978922526035</v>
      </c>
      <c r="AL57">
        <f t="shared" si="39"/>
        <v>1.278747933360794E-3</v>
      </c>
      <c r="AM57">
        <f t="shared" si="40"/>
        <v>289.39202156066892</v>
      </c>
      <c r="AN57">
        <f t="shared" si="41"/>
        <v>288.37486495971677</v>
      </c>
      <c r="AO57">
        <f t="shared" si="42"/>
        <v>271.87778689180777</v>
      </c>
      <c r="AP57">
        <f t="shared" si="43"/>
        <v>2.4561148458958195</v>
      </c>
      <c r="AQ57">
        <f t="shared" si="44"/>
        <v>1.8530970415146157</v>
      </c>
      <c r="AR57">
        <f t="shared" si="45"/>
        <v>25.322346351735693</v>
      </c>
      <c r="AS57">
        <f t="shared" si="46"/>
        <v>16.569183014028173</v>
      </c>
      <c r="AT57">
        <f t="shared" si="47"/>
        <v>15.733443260192871</v>
      </c>
      <c r="AU57">
        <f t="shared" si="48"/>
        <v>1.7938660893913305</v>
      </c>
      <c r="AV57">
        <f t="shared" si="49"/>
        <v>7.5861370986113327E-2</v>
      </c>
      <c r="AW57">
        <f t="shared" si="50"/>
        <v>0.64055916697814974</v>
      </c>
      <c r="AX57">
        <f t="shared" si="51"/>
        <v>1.1533069224131807</v>
      </c>
      <c r="AY57">
        <f t="shared" si="52"/>
        <v>4.759611710633381E-2</v>
      </c>
      <c r="AZ57">
        <f t="shared" si="53"/>
        <v>18.517704221642788</v>
      </c>
      <c r="BA57">
        <f t="shared" si="54"/>
        <v>0.65431126628786362</v>
      </c>
      <c r="BB57">
        <f t="shared" si="55"/>
        <v>35.210922921794129</v>
      </c>
      <c r="BC57">
        <f t="shared" si="56"/>
        <v>383.90034671443925</v>
      </c>
      <c r="BD57">
        <f t="shared" si="57"/>
        <v>5.4609396307792081E-3</v>
      </c>
    </row>
    <row r="58" spans="1:108" x14ac:dyDescent="0.25">
      <c r="A58" s="1">
        <v>49</v>
      </c>
      <c r="B58" s="1" t="s">
        <v>93</v>
      </c>
      <c r="C58" s="1">
        <v>2315.5</v>
      </c>
      <c r="D58" s="1">
        <v>0</v>
      </c>
      <c r="E58">
        <f t="shared" si="30"/>
        <v>5.9541709875820592</v>
      </c>
      <c r="F58">
        <f t="shared" si="31"/>
        <v>7.8002689634813119E-2</v>
      </c>
      <c r="G58">
        <f t="shared" si="32"/>
        <v>253.14979386831703</v>
      </c>
      <c r="H58">
        <f t="shared" si="33"/>
        <v>1.2794971016155934</v>
      </c>
      <c r="I58">
        <f t="shared" si="34"/>
        <v>1.212347655480372</v>
      </c>
      <c r="J58">
        <f t="shared" si="35"/>
        <v>16.240940093994141</v>
      </c>
      <c r="K58" s="1">
        <v>6</v>
      </c>
      <c r="L58">
        <f t="shared" si="36"/>
        <v>1.4200000166893005</v>
      </c>
      <c r="M58" s="1">
        <v>1</v>
      </c>
      <c r="N58">
        <f t="shared" si="37"/>
        <v>2.8400000333786011</v>
      </c>
      <c r="O58" s="1">
        <v>15.225456237792969</v>
      </c>
      <c r="P58" s="1">
        <v>16.240940093994141</v>
      </c>
      <c r="Q58" s="1">
        <v>15.058297157287598</v>
      </c>
      <c r="R58" s="1">
        <v>399.66854858398437</v>
      </c>
      <c r="S58" s="1">
        <v>386.74929809570312</v>
      </c>
      <c r="T58" s="1">
        <v>6.2132740020751953</v>
      </c>
      <c r="U58" s="1">
        <v>8.7540397644042969</v>
      </c>
      <c r="V58" s="1">
        <v>26.186124801635742</v>
      </c>
      <c r="W58" s="1">
        <v>36.894298553466797</v>
      </c>
      <c r="X58" s="1">
        <v>299.50726318359375</v>
      </c>
      <c r="Y58" s="1">
        <v>1699.2098388671875</v>
      </c>
      <c r="Z58" s="1">
        <v>9.41156005859375</v>
      </c>
      <c r="AA58" s="1">
        <v>73.18011474609375</v>
      </c>
      <c r="AB58" s="1">
        <v>1.8170359134674072</v>
      </c>
      <c r="AC58" s="1">
        <v>0.5297279953956604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38"/>
        <v>0.4991787719726562</v>
      </c>
      <c r="AL58">
        <f t="shared" si="39"/>
        <v>1.2794971016155934E-3</v>
      </c>
      <c r="AM58">
        <f t="shared" si="40"/>
        <v>289.39094009399412</v>
      </c>
      <c r="AN58">
        <f t="shared" si="41"/>
        <v>288.37545623779295</v>
      </c>
      <c r="AO58">
        <f t="shared" si="42"/>
        <v>271.87356814190207</v>
      </c>
      <c r="AP58">
        <f t="shared" si="43"/>
        <v>2.4558803460724339</v>
      </c>
      <c r="AQ58">
        <f t="shared" si="44"/>
        <v>1.8529692899313461</v>
      </c>
      <c r="AR58">
        <f t="shared" si="45"/>
        <v>25.320666636837366</v>
      </c>
      <c r="AS58">
        <f t="shared" si="46"/>
        <v>16.566626872433069</v>
      </c>
      <c r="AT58">
        <f t="shared" si="47"/>
        <v>15.733198165893555</v>
      </c>
      <c r="AU58">
        <f t="shared" si="48"/>
        <v>1.7938379504659565</v>
      </c>
      <c r="AV58">
        <f t="shared" si="49"/>
        <v>7.5917558067841312E-2</v>
      </c>
      <c r="AW58">
        <f t="shared" si="50"/>
        <v>0.64062163445097398</v>
      </c>
      <c r="AX58">
        <f t="shared" si="51"/>
        <v>1.1532163160149826</v>
      </c>
      <c r="AY58">
        <f t="shared" si="52"/>
        <v>4.7631505379679591E-2</v>
      </c>
      <c r="AZ58">
        <f t="shared" si="53"/>
        <v>18.525530963233422</v>
      </c>
      <c r="BA58">
        <f t="shared" si="54"/>
        <v>0.65455786245712544</v>
      </c>
      <c r="BB58">
        <f t="shared" si="55"/>
        <v>35.217964023081848</v>
      </c>
      <c r="BC58">
        <f t="shared" si="56"/>
        <v>383.91897037078644</v>
      </c>
      <c r="BD58">
        <f t="shared" si="57"/>
        <v>5.4619280580332306E-3</v>
      </c>
    </row>
    <row r="59" spans="1:108" x14ac:dyDescent="0.25">
      <c r="A59" s="1">
        <v>50</v>
      </c>
      <c r="B59" s="1" t="s">
        <v>94</v>
      </c>
      <c r="C59" s="1">
        <v>2316</v>
      </c>
      <c r="D59" s="1">
        <v>0</v>
      </c>
      <c r="E59">
        <f t="shared" si="30"/>
        <v>5.9604104776469757</v>
      </c>
      <c r="F59">
        <f t="shared" si="31"/>
        <v>7.8015877193866892E-2</v>
      </c>
      <c r="G59">
        <f t="shared" si="32"/>
        <v>253.04904456158468</v>
      </c>
      <c r="H59">
        <f t="shared" si="33"/>
        <v>1.2798150750172059</v>
      </c>
      <c r="I59">
        <f t="shared" si="34"/>
        <v>1.2124488537280729</v>
      </c>
      <c r="J59">
        <f t="shared" si="35"/>
        <v>16.242372512817383</v>
      </c>
      <c r="K59" s="1">
        <v>6</v>
      </c>
      <c r="L59">
        <f t="shared" si="36"/>
        <v>1.4200000166893005</v>
      </c>
      <c r="M59" s="1">
        <v>1</v>
      </c>
      <c r="N59">
        <f t="shared" si="37"/>
        <v>2.8400000333786011</v>
      </c>
      <c r="O59" s="1">
        <v>15.225939750671387</v>
      </c>
      <c r="P59" s="1">
        <v>16.242372512817383</v>
      </c>
      <c r="Q59" s="1">
        <v>15.058657646179199</v>
      </c>
      <c r="R59" s="1">
        <v>399.68899536132812</v>
      </c>
      <c r="S59" s="1">
        <v>386.75836181640625</v>
      </c>
      <c r="T59" s="1">
        <v>6.213836669921875</v>
      </c>
      <c r="U59" s="1">
        <v>8.7549591064453125</v>
      </c>
      <c r="V59" s="1">
        <v>26.187711715698242</v>
      </c>
      <c r="W59" s="1">
        <v>36.897068023681641</v>
      </c>
      <c r="X59" s="1">
        <v>299.53936767578125</v>
      </c>
      <c r="Y59" s="1">
        <v>1699.184326171875</v>
      </c>
      <c r="Z59" s="1">
        <v>9.5001449584960937</v>
      </c>
      <c r="AA59" s="1">
        <v>73.180198669433594</v>
      </c>
      <c r="AB59" s="1">
        <v>1.8170359134674072</v>
      </c>
      <c r="AC59" s="1">
        <v>0.5297279953956604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38"/>
        <v>0.49923227945963533</v>
      </c>
      <c r="AL59">
        <f t="shared" si="39"/>
        <v>1.2798150750172059E-3</v>
      </c>
      <c r="AM59">
        <f t="shared" si="40"/>
        <v>289.39237251281736</v>
      </c>
      <c r="AN59">
        <f t="shared" si="41"/>
        <v>288.37593975067136</v>
      </c>
      <c r="AO59">
        <f t="shared" si="42"/>
        <v>271.86948611074331</v>
      </c>
      <c r="AP59">
        <f t="shared" si="43"/>
        <v>2.4555393655730291</v>
      </c>
      <c r="AQ59">
        <f t="shared" si="44"/>
        <v>1.8531385004805077</v>
      </c>
      <c r="AR59">
        <f t="shared" si="45"/>
        <v>25.322949844006629</v>
      </c>
      <c r="AS59">
        <f t="shared" si="46"/>
        <v>16.567990737561317</v>
      </c>
      <c r="AT59">
        <f t="shared" si="47"/>
        <v>15.734156131744385</v>
      </c>
      <c r="AU59">
        <f t="shared" si="48"/>
        <v>1.7939479353564363</v>
      </c>
      <c r="AV59">
        <f t="shared" si="49"/>
        <v>7.5930049946566366E-2</v>
      </c>
      <c r="AW59">
        <f t="shared" si="50"/>
        <v>0.64068964675243478</v>
      </c>
      <c r="AX59">
        <f t="shared" si="51"/>
        <v>1.1532582886040015</v>
      </c>
      <c r="AY59">
        <f t="shared" si="52"/>
        <v>4.7639373159033813E-2</v>
      </c>
      <c r="AZ59">
        <f t="shared" si="53"/>
        <v>18.51817935412712</v>
      </c>
      <c r="BA59">
        <f t="shared" si="54"/>
        <v>0.65428202605146712</v>
      </c>
      <c r="BB59">
        <f t="shared" si="55"/>
        <v>35.21865947300715</v>
      </c>
      <c r="BC59">
        <f t="shared" si="56"/>
        <v>383.92506813674004</v>
      </c>
      <c r="BD59">
        <f t="shared" si="57"/>
        <v>5.4676728443485692E-3</v>
      </c>
    </row>
    <row r="60" spans="1:108" x14ac:dyDescent="0.25">
      <c r="A60" s="1">
        <v>51</v>
      </c>
      <c r="B60" s="1" t="s">
        <v>94</v>
      </c>
      <c r="C60" s="1">
        <v>2316.5</v>
      </c>
      <c r="D60" s="1">
        <v>0</v>
      </c>
      <c r="E60">
        <f t="shared" si="30"/>
        <v>5.9711643037986022</v>
      </c>
      <c r="F60">
        <f t="shared" si="31"/>
        <v>7.8063636921149732E-2</v>
      </c>
      <c r="G60">
        <f t="shared" si="32"/>
        <v>252.87548345135215</v>
      </c>
      <c r="H60">
        <f t="shared" si="33"/>
        <v>1.280378697689829</v>
      </c>
      <c r="I60">
        <f t="shared" si="34"/>
        <v>1.2122672182265983</v>
      </c>
      <c r="J60">
        <f t="shared" si="35"/>
        <v>16.241672515869141</v>
      </c>
      <c r="K60" s="1">
        <v>6</v>
      </c>
      <c r="L60">
        <f t="shared" si="36"/>
        <v>1.4200000166893005</v>
      </c>
      <c r="M60" s="1">
        <v>1</v>
      </c>
      <c r="N60">
        <f t="shared" si="37"/>
        <v>2.8400000333786011</v>
      </c>
      <c r="O60" s="1">
        <v>15.227289199829102</v>
      </c>
      <c r="P60" s="1">
        <v>16.241672515869141</v>
      </c>
      <c r="Q60" s="1">
        <v>15.059329986572266</v>
      </c>
      <c r="R60" s="1">
        <v>399.68405151367187</v>
      </c>
      <c r="S60" s="1">
        <v>386.7315673828125</v>
      </c>
      <c r="T60" s="1">
        <v>6.2140359878540039</v>
      </c>
      <c r="U60" s="1">
        <v>8.7562627792358398</v>
      </c>
      <c r="V60" s="1">
        <v>26.186426162719727</v>
      </c>
      <c r="W60" s="1">
        <v>36.899562835693359</v>
      </c>
      <c r="X60" s="1">
        <v>299.54071044921875</v>
      </c>
      <c r="Y60" s="1">
        <v>1699.169189453125</v>
      </c>
      <c r="Z60" s="1">
        <v>9.4840812683105469</v>
      </c>
      <c r="AA60" s="1">
        <v>73.18060302734375</v>
      </c>
      <c r="AB60" s="1">
        <v>1.8170359134674072</v>
      </c>
      <c r="AC60" s="1">
        <v>0.5297279953956604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38"/>
        <v>0.49923451741536445</v>
      </c>
      <c r="AL60">
        <f t="shared" si="39"/>
        <v>1.2803786976898291E-3</v>
      </c>
      <c r="AM60">
        <f t="shared" si="40"/>
        <v>289.39167251586912</v>
      </c>
      <c r="AN60">
        <f t="shared" si="41"/>
        <v>288.37728919982908</v>
      </c>
      <c r="AO60">
        <f t="shared" si="42"/>
        <v>271.86706423579744</v>
      </c>
      <c r="AP60">
        <f t="shared" si="43"/>
        <v>2.4554694224412628</v>
      </c>
      <c r="AQ60">
        <f t="shared" si="44"/>
        <v>1.8530558086769622</v>
      </c>
      <c r="AR60">
        <f t="shared" si="45"/>
        <v>25.321679953697192</v>
      </c>
      <c r="AS60">
        <f t="shared" si="46"/>
        <v>16.565417174461352</v>
      </c>
      <c r="AT60">
        <f t="shared" si="47"/>
        <v>15.734480857849121</v>
      </c>
      <c r="AU60">
        <f t="shared" si="48"/>
        <v>1.7939852187862939</v>
      </c>
      <c r="AV60">
        <f t="shared" si="49"/>
        <v>7.5975289270828902E-2</v>
      </c>
      <c r="AW60">
        <f t="shared" si="50"/>
        <v>0.64078859045036374</v>
      </c>
      <c r="AX60">
        <f t="shared" si="51"/>
        <v>1.1531966283359303</v>
      </c>
      <c r="AY60">
        <f t="shared" si="52"/>
        <v>4.7667866396389445E-2</v>
      </c>
      <c r="AZ60">
        <f t="shared" si="53"/>
        <v>18.505580369801034</v>
      </c>
      <c r="BA60">
        <f t="shared" si="54"/>
        <v>0.65387856792419341</v>
      </c>
      <c r="BB60">
        <f t="shared" si="55"/>
        <v>35.226532928387641</v>
      </c>
      <c r="BC60">
        <f t="shared" si="56"/>
        <v>383.89316184922586</v>
      </c>
      <c r="BD60">
        <f t="shared" si="57"/>
        <v>5.4792175759355351E-3</v>
      </c>
    </row>
    <row r="61" spans="1:108" x14ac:dyDescent="0.25">
      <c r="A61" s="1">
        <v>52</v>
      </c>
      <c r="B61" s="1" t="s">
        <v>95</v>
      </c>
      <c r="C61" s="1">
        <v>2317</v>
      </c>
      <c r="D61" s="1">
        <v>0</v>
      </c>
      <c r="E61">
        <f t="shared" si="30"/>
        <v>5.9677401448000795</v>
      </c>
      <c r="F61">
        <f t="shared" si="31"/>
        <v>7.8032468078478329E-2</v>
      </c>
      <c r="G61">
        <f t="shared" si="32"/>
        <v>252.91221444851135</v>
      </c>
      <c r="H61">
        <f t="shared" si="33"/>
        <v>1.2803267934519409</v>
      </c>
      <c r="I61">
        <f t="shared" si="34"/>
        <v>1.2126829932011631</v>
      </c>
      <c r="J61">
        <f t="shared" si="35"/>
        <v>16.245641708374023</v>
      </c>
      <c r="K61" s="1">
        <v>6</v>
      </c>
      <c r="L61">
        <f t="shared" si="36"/>
        <v>1.4200000166893005</v>
      </c>
      <c r="M61" s="1">
        <v>1</v>
      </c>
      <c r="N61">
        <f t="shared" si="37"/>
        <v>2.8400000333786011</v>
      </c>
      <c r="O61" s="1">
        <v>15.227967262268066</v>
      </c>
      <c r="P61" s="1">
        <v>16.245641708374023</v>
      </c>
      <c r="Q61" s="1">
        <v>15.059421539306641</v>
      </c>
      <c r="R61" s="1">
        <v>399.69451904296875</v>
      </c>
      <c r="S61" s="1">
        <v>386.74905395507812</v>
      </c>
      <c r="T61" s="1">
        <v>6.2149133682250977</v>
      </c>
      <c r="U61" s="1">
        <v>8.7570028305053711</v>
      </c>
      <c r="V61" s="1">
        <v>26.188941955566406</v>
      </c>
      <c r="W61" s="1">
        <v>36.901016235351563</v>
      </c>
      <c r="X61" s="1">
        <v>299.54452514648437</v>
      </c>
      <c r="Y61" s="1">
        <v>1699.1712646484375</v>
      </c>
      <c r="Z61" s="1">
        <v>9.4472131729125977</v>
      </c>
      <c r="AA61" s="1">
        <v>73.180488586425781</v>
      </c>
      <c r="AB61" s="1">
        <v>1.8170359134674072</v>
      </c>
      <c r="AC61" s="1">
        <v>0.5297279953956604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38"/>
        <v>0.49924087524414057</v>
      </c>
      <c r="AL61">
        <f t="shared" si="39"/>
        <v>1.2803267934519409E-3</v>
      </c>
      <c r="AM61">
        <f t="shared" si="40"/>
        <v>289.395641708374</v>
      </c>
      <c r="AN61">
        <f t="shared" si="41"/>
        <v>288.37796726226804</v>
      </c>
      <c r="AO61">
        <f t="shared" si="42"/>
        <v>271.86739626704002</v>
      </c>
      <c r="AP61">
        <f t="shared" si="43"/>
        <v>2.4550753198330511</v>
      </c>
      <c r="AQ61">
        <f t="shared" si="44"/>
        <v>1.8535247388902596</v>
      </c>
      <c r="AR61">
        <f t="shared" si="45"/>
        <v>25.328127410645209</v>
      </c>
      <c r="AS61">
        <f t="shared" si="46"/>
        <v>16.571124580139838</v>
      </c>
      <c r="AT61">
        <f t="shared" si="47"/>
        <v>15.736804485321045</v>
      </c>
      <c r="AU61">
        <f t="shared" si="48"/>
        <v>1.7942520259479566</v>
      </c>
      <c r="AV61">
        <f t="shared" si="49"/>
        <v>7.5945765455605468E-2</v>
      </c>
      <c r="AW61">
        <f t="shared" si="50"/>
        <v>0.64084174568909658</v>
      </c>
      <c r="AX61">
        <f t="shared" si="51"/>
        <v>1.1534102802588602</v>
      </c>
      <c r="AY61">
        <f t="shared" si="52"/>
        <v>4.7649271296655672E-2</v>
      </c>
      <c r="AZ61">
        <f t="shared" si="53"/>
        <v>18.508239422816956</v>
      </c>
      <c r="BA61">
        <f t="shared" si="54"/>
        <v>0.65394397701070461</v>
      </c>
      <c r="BB61">
        <f t="shared" si="55"/>
        <v>35.219781502521442</v>
      </c>
      <c r="BC61">
        <f t="shared" si="56"/>
        <v>383.91227610268641</v>
      </c>
      <c r="BD61">
        <f t="shared" si="57"/>
        <v>5.4747534019325339E-3</v>
      </c>
    </row>
    <row r="62" spans="1:108" x14ac:dyDescent="0.25">
      <c r="A62" s="1">
        <v>53</v>
      </c>
      <c r="B62" s="1" t="s">
        <v>95</v>
      </c>
      <c r="C62" s="1">
        <v>2317.5</v>
      </c>
      <c r="D62" s="1">
        <v>0</v>
      </c>
      <c r="E62">
        <f t="shared" si="30"/>
        <v>5.9891126520105296</v>
      </c>
      <c r="F62">
        <f t="shared" si="31"/>
        <v>7.8020415895005052E-2</v>
      </c>
      <c r="G62">
        <f t="shared" si="32"/>
        <v>252.43576125517615</v>
      </c>
      <c r="H62">
        <f t="shared" si="33"/>
        <v>1.2806529746500979</v>
      </c>
      <c r="I62">
        <f t="shared" si="34"/>
        <v>1.2131686134168409</v>
      </c>
      <c r="J62">
        <f t="shared" si="35"/>
        <v>16.250165939331055</v>
      </c>
      <c r="K62" s="1">
        <v>6</v>
      </c>
      <c r="L62">
        <f t="shared" si="36"/>
        <v>1.4200000166893005</v>
      </c>
      <c r="M62" s="1">
        <v>1</v>
      </c>
      <c r="N62">
        <f t="shared" si="37"/>
        <v>2.8400000333786011</v>
      </c>
      <c r="O62" s="1">
        <v>15.228428840637207</v>
      </c>
      <c r="P62" s="1">
        <v>16.250165939331055</v>
      </c>
      <c r="Q62" s="1">
        <v>15.059759140014648</v>
      </c>
      <c r="R62" s="1">
        <v>399.72531127929687</v>
      </c>
      <c r="S62" s="1">
        <v>386.73703002929688</v>
      </c>
      <c r="T62" s="1">
        <v>6.2149848937988281</v>
      </c>
      <c r="U62" s="1">
        <v>8.7576780319213867</v>
      </c>
      <c r="V62" s="1">
        <v>26.188449859619141</v>
      </c>
      <c r="W62" s="1">
        <v>36.902748107910156</v>
      </c>
      <c r="X62" s="1">
        <v>299.54949951171875</v>
      </c>
      <c r="Y62" s="1">
        <v>1699.1580810546875</v>
      </c>
      <c r="Z62" s="1">
        <v>9.4668540954589844</v>
      </c>
      <c r="AA62" s="1">
        <v>73.180442810058594</v>
      </c>
      <c r="AB62" s="1">
        <v>1.8170359134674072</v>
      </c>
      <c r="AC62" s="1">
        <v>0.5297279953956604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38"/>
        <v>0.49924916585286455</v>
      </c>
      <c r="AL62">
        <f t="shared" si="39"/>
        <v>1.2806529746500978E-3</v>
      </c>
      <c r="AM62">
        <f t="shared" si="40"/>
        <v>289.40016593933103</v>
      </c>
      <c r="AN62">
        <f t="shared" si="41"/>
        <v>288.37842884063718</v>
      </c>
      <c r="AO62">
        <f t="shared" si="42"/>
        <v>271.86528689208717</v>
      </c>
      <c r="AP62">
        <f t="shared" si="43"/>
        <v>2.4543540284249832</v>
      </c>
      <c r="AQ62">
        <f t="shared" si="44"/>
        <v>1.8540593697807706</v>
      </c>
      <c r="AR62">
        <f t="shared" si="45"/>
        <v>25.33544890665695</v>
      </c>
      <c r="AS62">
        <f t="shared" si="46"/>
        <v>16.577770874735563</v>
      </c>
      <c r="AT62">
        <f t="shared" si="47"/>
        <v>15.739297389984131</v>
      </c>
      <c r="AU62">
        <f t="shared" si="48"/>
        <v>1.7945383088681346</v>
      </c>
      <c r="AV62">
        <f t="shared" si="49"/>
        <v>7.5934349192509923E-2</v>
      </c>
      <c r="AW62">
        <f t="shared" si="50"/>
        <v>0.64089075636392956</v>
      </c>
      <c r="AX62">
        <f t="shared" si="51"/>
        <v>1.1536475525042049</v>
      </c>
      <c r="AY62">
        <f t="shared" si="52"/>
        <v>4.7642080962085484E-2</v>
      </c>
      <c r="AZ62">
        <f t="shared" si="53"/>
        <v>18.473360789748021</v>
      </c>
      <c r="BA62">
        <f t="shared" si="54"/>
        <v>0.65273232624259725</v>
      </c>
      <c r="BB62">
        <f t="shared" si="55"/>
        <v>35.21199637458583</v>
      </c>
      <c r="BC62">
        <f t="shared" si="56"/>
        <v>383.89009271056892</v>
      </c>
      <c r="BD62">
        <f t="shared" si="57"/>
        <v>5.4934632852997019E-3</v>
      </c>
    </row>
    <row r="63" spans="1:108" x14ac:dyDescent="0.25">
      <c r="A63" s="1">
        <v>54</v>
      </c>
      <c r="B63" s="1" t="s">
        <v>96</v>
      </c>
      <c r="C63" s="1">
        <v>2318</v>
      </c>
      <c r="D63" s="1">
        <v>0</v>
      </c>
      <c r="E63">
        <f t="shared" si="30"/>
        <v>5.9969898372426362</v>
      </c>
      <c r="F63">
        <f t="shared" si="31"/>
        <v>7.8019876370298433E-2</v>
      </c>
      <c r="G63">
        <f t="shared" si="32"/>
        <v>252.25409176284742</v>
      </c>
      <c r="H63">
        <f t="shared" si="33"/>
        <v>1.2809774345082077</v>
      </c>
      <c r="I63">
        <f t="shared" si="34"/>
        <v>1.2134863325050433</v>
      </c>
      <c r="J63">
        <f t="shared" si="35"/>
        <v>16.253639221191406</v>
      </c>
      <c r="K63" s="1">
        <v>6</v>
      </c>
      <c r="L63">
        <f t="shared" si="36"/>
        <v>1.4200000166893005</v>
      </c>
      <c r="M63" s="1">
        <v>1</v>
      </c>
      <c r="N63">
        <f t="shared" si="37"/>
        <v>2.8400000333786011</v>
      </c>
      <c r="O63" s="1">
        <v>15.229294776916504</v>
      </c>
      <c r="P63" s="1">
        <v>16.253639221191406</v>
      </c>
      <c r="Q63" s="1">
        <v>15.059979438781738</v>
      </c>
      <c r="R63" s="1">
        <v>399.72543334960937</v>
      </c>
      <c r="S63" s="1">
        <v>386.72113037109375</v>
      </c>
      <c r="T63" s="1">
        <v>6.2155599594116211</v>
      </c>
      <c r="U63" s="1">
        <v>8.7589006423950195</v>
      </c>
      <c r="V63" s="1">
        <v>26.189552307128906</v>
      </c>
      <c r="W63" s="1">
        <v>36.906040191650391</v>
      </c>
      <c r="X63" s="1">
        <v>299.54873657226562</v>
      </c>
      <c r="Y63" s="1">
        <v>1699.1776123046875</v>
      </c>
      <c r="Z63" s="1">
        <v>9.4163227081298828</v>
      </c>
      <c r="AA63" s="1">
        <v>73.180824279785156</v>
      </c>
      <c r="AB63" s="1">
        <v>1.8170359134674072</v>
      </c>
      <c r="AC63" s="1">
        <v>0.5297279953956604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38"/>
        <v>0.49924789428710931</v>
      </c>
      <c r="AL63">
        <f t="shared" si="39"/>
        <v>1.2809774345082076E-3</v>
      </c>
      <c r="AM63">
        <f t="shared" si="40"/>
        <v>289.40363922119138</v>
      </c>
      <c r="AN63">
        <f t="shared" si="41"/>
        <v>288.37929477691648</v>
      </c>
      <c r="AO63">
        <f t="shared" si="42"/>
        <v>271.86841189201732</v>
      </c>
      <c r="AP63">
        <f t="shared" si="43"/>
        <v>2.4538813678033025</v>
      </c>
      <c r="AQ63">
        <f t="shared" si="44"/>
        <v>1.8544699013002506</v>
      </c>
      <c r="AR63">
        <f t="shared" si="45"/>
        <v>25.340926664206943</v>
      </c>
      <c r="AS63">
        <f t="shared" si="46"/>
        <v>16.582026021811924</v>
      </c>
      <c r="AT63">
        <f t="shared" si="47"/>
        <v>15.741466999053955</v>
      </c>
      <c r="AU63">
        <f t="shared" si="48"/>
        <v>1.7947874974642486</v>
      </c>
      <c r="AV63">
        <f t="shared" si="49"/>
        <v>7.5933838133033477E-2</v>
      </c>
      <c r="AW63">
        <f t="shared" si="50"/>
        <v>0.64098356879520724</v>
      </c>
      <c r="AX63">
        <f t="shared" si="51"/>
        <v>1.1538039286690414</v>
      </c>
      <c r="AY63">
        <f t="shared" si="52"/>
        <v>4.7641759080366115E-2</v>
      </c>
      <c r="AZ63">
        <f t="shared" si="53"/>
        <v>18.460162363153739</v>
      </c>
      <c r="BA63">
        <f t="shared" si="54"/>
        <v>0.65228939396403529</v>
      </c>
      <c r="BB63">
        <f t="shared" si="55"/>
        <v>35.209142252409428</v>
      </c>
      <c r="BC63">
        <f t="shared" si="56"/>
        <v>383.87044861576777</v>
      </c>
      <c r="BD63">
        <f t="shared" si="57"/>
        <v>5.5005241749431335E-3</v>
      </c>
    </row>
    <row r="64" spans="1:108" x14ac:dyDescent="0.25">
      <c r="A64" s="1">
        <v>55</v>
      </c>
      <c r="B64" s="1" t="s">
        <v>96</v>
      </c>
      <c r="C64" s="1">
        <v>2318.5</v>
      </c>
      <c r="D64" s="1">
        <v>0</v>
      </c>
      <c r="E64">
        <f t="shared" si="30"/>
        <v>5.9986903121311643</v>
      </c>
      <c r="F64">
        <f t="shared" si="31"/>
        <v>7.7994750573618141E-2</v>
      </c>
      <c r="G64">
        <f t="shared" si="32"/>
        <v>252.18201936524852</v>
      </c>
      <c r="H64">
        <f t="shared" si="33"/>
        <v>1.2808760737851457</v>
      </c>
      <c r="I64">
        <f t="shared" si="34"/>
        <v>1.2137709818081253</v>
      </c>
      <c r="J64">
        <f t="shared" si="35"/>
        <v>16.256534576416016</v>
      </c>
      <c r="K64" s="1">
        <v>6</v>
      </c>
      <c r="L64">
        <f t="shared" si="36"/>
        <v>1.4200000166893005</v>
      </c>
      <c r="M64" s="1">
        <v>1</v>
      </c>
      <c r="N64">
        <f t="shared" si="37"/>
        <v>2.8400000333786011</v>
      </c>
      <c r="O64" s="1">
        <v>15.229941368103027</v>
      </c>
      <c r="P64" s="1">
        <v>16.256534576416016</v>
      </c>
      <c r="Q64" s="1">
        <v>15.06028938293457</v>
      </c>
      <c r="R64" s="1">
        <v>399.732421875</v>
      </c>
      <c r="S64" s="1">
        <v>386.72549438476562</v>
      </c>
      <c r="T64" s="1">
        <v>6.2166647911071777</v>
      </c>
      <c r="U64" s="1">
        <v>8.7596626281738281</v>
      </c>
      <c r="V64" s="1">
        <v>26.193195343017578</v>
      </c>
      <c r="W64" s="1">
        <v>36.907821655273437</v>
      </c>
      <c r="X64" s="1">
        <v>299.565185546875</v>
      </c>
      <c r="Y64" s="1">
        <v>1699.1505126953125</v>
      </c>
      <c r="Z64" s="1">
        <v>9.4322280883789062</v>
      </c>
      <c r="AA64" s="1">
        <v>73.181037902832031</v>
      </c>
      <c r="AB64" s="1">
        <v>1.8170359134674072</v>
      </c>
      <c r="AC64" s="1">
        <v>0.5297279953956604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38"/>
        <v>0.49927530924479158</v>
      </c>
      <c r="AL64">
        <f t="shared" si="39"/>
        <v>1.2808760737851458E-3</v>
      </c>
      <c r="AM64">
        <f t="shared" si="40"/>
        <v>289.40653457641599</v>
      </c>
      <c r="AN64">
        <f t="shared" si="41"/>
        <v>288.379941368103</v>
      </c>
      <c r="AO64">
        <f t="shared" si="42"/>
        <v>271.86407595461424</v>
      </c>
      <c r="AP64">
        <f t="shared" si="43"/>
        <v>2.4535913703157992</v>
      </c>
      <c r="AQ64">
        <f t="shared" si="44"/>
        <v>1.8548121846165353</v>
      </c>
      <c r="AR64">
        <f t="shared" si="45"/>
        <v>25.345529904608743</v>
      </c>
      <c r="AS64">
        <f t="shared" si="46"/>
        <v>16.585867276434914</v>
      </c>
      <c r="AT64">
        <f t="shared" si="47"/>
        <v>15.743237972259521</v>
      </c>
      <c r="AU64">
        <f t="shared" si="48"/>
        <v>1.7949909236054289</v>
      </c>
      <c r="AV64">
        <f t="shared" si="49"/>
        <v>7.5910037759703633E-2</v>
      </c>
      <c r="AW64">
        <f t="shared" si="50"/>
        <v>0.64104120280841015</v>
      </c>
      <c r="AX64">
        <f t="shared" si="51"/>
        <v>1.1539497207970189</v>
      </c>
      <c r="AY64">
        <f t="shared" si="52"/>
        <v>4.7626768857156408E-2</v>
      </c>
      <c r="AZ64">
        <f t="shared" si="53"/>
        <v>18.454941917580975</v>
      </c>
      <c r="BA64">
        <f t="shared" si="54"/>
        <v>0.65209566740987734</v>
      </c>
      <c r="BB64">
        <f t="shared" si="55"/>
        <v>35.205168590486402</v>
      </c>
      <c r="BC64">
        <f t="shared" si="56"/>
        <v>383.87400430511832</v>
      </c>
      <c r="BD64">
        <f t="shared" si="57"/>
        <v>5.5014119578891034E-3</v>
      </c>
    </row>
    <row r="65" spans="1:108" x14ac:dyDescent="0.25">
      <c r="A65" s="1">
        <v>56</v>
      </c>
      <c r="B65" s="1" t="s">
        <v>97</v>
      </c>
      <c r="C65" s="1">
        <v>2319</v>
      </c>
      <c r="D65" s="1">
        <v>0</v>
      </c>
      <c r="E65">
        <f t="shared" si="30"/>
        <v>6.0128949040258597</v>
      </c>
      <c r="F65">
        <f t="shared" si="31"/>
        <v>7.7993345519260834E-2</v>
      </c>
      <c r="G65">
        <f t="shared" si="32"/>
        <v>251.86408697624901</v>
      </c>
      <c r="H65">
        <f t="shared" si="33"/>
        <v>1.2814418393518303</v>
      </c>
      <c r="I65">
        <f t="shared" si="34"/>
        <v>1.2143207548819519</v>
      </c>
      <c r="J65">
        <f t="shared" si="35"/>
        <v>16.262042999267578</v>
      </c>
      <c r="K65" s="1">
        <v>6</v>
      </c>
      <c r="L65">
        <f t="shared" si="36"/>
        <v>1.4200000166893005</v>
      </c>
      <c r="M65" s="1">
        <v>1</v>
      </c>
      <c r="N65">
        <f t="shared" si="37"/>
        <v>2.8400000333786011</v>
      </c>
      <c r="O65" s="1">
        <v>15.23084831237793</v>
      </c>
      <c r="P65" s="1">
        <v>16.262042999267578</v>
      </c>
      <c r="Q65" s="1">
        <v>15.060948371887207</v>
      </c>
      <c r="R65" s="1">
        <v>399.74249267578125</v>
      </c>
      <c r="S65" s="1">
        <v>386.70745849609375</v>
      </c>
      <c r="T65" s="1">
        <v>6.2170858383178711</v>
      </c>
      <c r="U65" s="1">
        <v>8.7610597610473633</v>
      </c>
      <c r="V65" s="1">
        <v>26.193414688110352</v>
      </c>
      <c r="W65" s="1">
        <v>36.911514282226563</v>
      </c>
      <c r="X65" s="1">
        <v>299.58209228515625</v>
      </c>
      <c r="Y65" s="1">
        <v>1699.1285400390625</v>
      </c>
      <c r="Z65" s="1">
        <v>9.4236326217651367</v>
      </c>
      <c r="AA65" s="1">
        <v>73.180961608886719</v>
      </c>
      <c r="AB65" s="1">
        <v>1.8170359134674072</v>
      </c>
      <c r="AC65" s="1">
        <v>0.5297279953956604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38"/>
        <v>0.49930348714192702</v>
      </c>
      <c r="AL65">
        <f t="shared" si="39"/>
        <v>1.2814418393518304E-3</v>
      </c>
      <c r="AM65">
        <f t="shared" si="40"/>
        <v>289.41204299926756</v>
      </c>
      <c r="AN65">
        <f t="shared" si="41"/>
        <v>288.38084831237791</v>
      </c>
      <c r="AO65">
        <f t="shared" si="42"/>
        <v>271.86056032969282</v>
      </c>
      <c r="AP65">
        <f t="shared" si="43"/>
        <v>2.4526553567457237</v>
      </c>
      <c r="AQ65">
        <f t="shared" si="44"/>
        <v>1.8554635329083213</v>
      </c>
      <c r="AR65">
        <f t="shared" si="45"/>
        <v>25.354456843909571</v>
      </c>
      <c r="AS65">
        <f t="shared" si="46"/>
        <v>16.593397082862207</v>
      </c>
      <c r="AT65">
        <f t="shared" si="47"/>
        <v>15.746445655822754</v>
      </c>
      <c r="AU65">
        <f t="shared" si="48"/>
        <v>1.7953594317180288</v>
      </c>
      <c r="AV65">
        <f t="shared" si="49"/>
        <v>7.590870681196385E-2</v>
      </c>
      <c r="AW65">
        <f t="shared" si="50"/>
        <v>0.64114277802636932</v>
      </c>
      <c r="AX65">
        <f t="shared" si="51"/>
        <v>1.1542166536916594</v>
      </c>
      <c r="AY65">
        <f t="shared" si="52"/>
        <v>4.7625930585506369E-2</v>
      </c>
      <c r="AZ65">
        <f t="shared" si="53"/>
        <v>18.431656079666183</v>
      </c>
      <c r="BA65">
        <f t="shared" si="54"/>
        <v>0.65130392870039033</v>
      </c>
      <c r="BB65">
        <f t="shared" si="55"/>
        <v>35.198204599017025</v>
      </c>
      <c r="BC65">
        <f t="shared" si="56"/>
        <v>383.84921623375897</v>
      </c>
      <c r="BD65">
        <f t="shared" si="57"/>
        <v>5.5137042388905448E-3</v>
      </c>
    </row>
    <row r="66" spans="1:108" x14ac:dyDescent="0.25">
      <c r="A66" s="1">
        <v>57</v>
      </c>
      <c r="B66" s="1" t="s">
        <v>97</v>
      </c>
      <c r="C66" s="1">
        <v>2319</v>
      </c>
      <c r="D66" s="1">
        <v>0</v>
      </c>
      <c r="E66">
        <f t="shared" si="30"/>
        <v>6.0128949040258597</v>
      </c>
      <c r="F66">
        <f t="shared" si="31"/>
        <v>7.7993345519260834E-2</v>
      </c>
      <c r="G66">
        <f t="shared" si="32"/>
        <v>251.86408697624901</v>
      </c>
      <c r="H66">
        <f t="shared" si="33"/>
        <v>1.2814418393518303</v>
      </c>
      <c r="I66">
        <f t="shared" si="34"/>
        <v>1.2143207548819519</v>
      </c>
      <c r="J66">
        <f t="shared" si="35"/>
        <v>16.262042999267578</v>
      </c>
      <c r="K66" s="1">
        <v>6</v>
      </c>
      <c r="L66">
        <f t="shared" si="36"/>
        <v>1.4200000166893005</v>
      </c>
      <c r="M66" s="1">
        <v>1</v>
      </c>
      <c r="N66">
        <f t="shared" si="37"/>
        <v>2.8400000333786011</v>
      </c>
      <c r="O66" s="1">
        <v>15.23084831237793</v>
      </c>
      <c r="P66" s="1">
        <v>16.262042999267578</v>
      </c>
      <c r="Q66" s="1">
        <v>15.060948371887207</v>
      </c>
      <c r="R66" s="1">
        <v>399.74249267578125</v>
      </c>
      <c r="S66" s="1">
        <v>386.70745849609375</v>
      </c>
      <c r="T66" s="1">
        <v>6.2170858383178711</v>
      </c>
      <c r="U66" s="1">
        <v>8.7610597610473633</v>
      </c>
      <c r="V66" s="1">
        <v>26.193414688110352</v>
      </c>
      <c r="W66" s="1">
        <v>36.911514282226563</v>
      </c>
      <c r="X66" s="1">
        <v>299.58209228515625</v>
      </c>
      <c r="Y66" s="1">
        <v>1699.1285400390625</v>
      </c>
      <c r="Z66" s="1">
        <v>9.4236326217651367</v>
      </c>
      <c r="AA66" s="1">
        <v>73.180961608886719</v>
      </c>
      <c r="AB66" s="1">
        <v>1.8170359134674072</v>
      </c>
      <c r="AC66" s="1">
        <v>0.5297279953956604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38"/>
        <v>0.49930348714192702</v>
      </c>
      <c r="AL66">
        <f t="shared" si="39"/>
        <v>1.2814418393518304E-3</v>
      </c>
      <c r="AM66">
        <f t="shared" si="40"/>
        <v>289.41204299926756</v>
      </c>
      <c r="AN66">
        <f t="shared" si="41"/>
        <v>288.38084831237791</v>
      </c>
      <c r="AO66">
        <f t="shared" si="42"/>
        <v>271.86056032969282</v>
      </c>
      <c r="AP66">
        <f t="shared" si="43"/>
        <v>2.4526553567457237</v>
      </c>
      <c r="AQ66">
        <f t="shared" si="44"/>
        <v>1.8554635329083213</v>
      </c>
      <c r="AR66">
        <f t="shared" si="45"/>
        <v>25.354456843909571</v>
      </c>
      <c r="AS66">
        <f t="shared" si="46"/>
        <v>16.593397082862207</v>
      </c>
      <c r="AT66">
        <f t="shared" si="47"/>
        <v>15.746445655822754</v>
      </c>
      <c r="AU66">
        <f t="shared" si="48"/>
        <v>1.7953594317180288</v>
      </c>
      <c r="AV66">
        <f t="shared" si="49"/>
        <v>7.590870681196385E-2</v>
      </c>
      <c r="AW66">
        <f t="shared" si="50"/>
        <v>0.64114277802636932</v>
      </c>
      <c r="AX66">
        <f t="shared" si="51"/>
        <v>1.1542166536916594</v>
      </c>
      <c r="AY66">
        <f t="shared" si="52"/>
        <v>4.7625930585506369E-2</v>
      </c>
      <c r="AZ66">
        <f t="shared" si="53"/>
        <v>18.431656079666183</v>
      </c>
      <c r="BA66">
        <f t="shared" si="54"/>
        <v>0.65130392870039033</v>
      </c>
      <c r="BB66">
        <f t="shared" si="55"/>
        <v>35.198204599017025</v>
      </c>
      <c r="BC66">
        <f t="shared" si="56"/>
        <v>383.84921623375897</v>
      </c>
      <c r="BD66">
        <f t="shared" si="57"/>
        <v>5.5137042388905448E-3</v>
      </c>
    </row>
    <row r="67" spans="1:108" x14ac:dyDescent="0.25">
      <c r="A67" s="1">
        <v>58</v>
      </c>
      <c r="B67" s="1" t="s">
        <v>98</v>
      </c>
      <c r="C67" s="1">
        <v>2319.5</v>
      </c>
      <c r="D67" s="1">
        <v>0</v>
      </c>
      <c r="E67">
        <f t="shared" si="30"/>
        <v>5.9958772659244151</v>
      </c>
      <c r="F67">
        <f t="shared" si="31"/>
        <v>7.7970191625865076E-2</v>
      </c>
      <c r="G67">
        <f t="shared" si="32"/>
        <v>252.17867737105323</v>
      </c>
      <c r="H67">
        <f t="shared" si="33"/>
        <v>1.281561131703302</v>
      </c>
      <c r="I67">
        <f t="shared" si="34"/>
        <v>1.2147799687067755</v>
      </c>
      <c r="J67">
        <f t="shared" si="35"/>
        <v>16.266658782958984</v>
      </c>
      <c r="K67" s="1">
        <v>6</v>
      </c>
      <c r="L67">
        <f t="shared" si="36"/>
        <v>1.4200000166893005</v>
      </c>
      <c r="M67" s="1">
        <v>1</v>
      </c>
      <c r="N67">
        <f t="shared" si="37"/>
        <v>2.8400000333786011</v>
      </c>
      <c r="O67" s="1">
        <v>15.231846809387207</v>
      </c>
      <c r="P67" s="1">
        <v>16.266658782958984</v>
      </c>
      <c r="Q67" s="1">
        <v>15.061452865600586</v>
      </c>
      <c r="R67" s="1">
        <v>399.71005249023437</v>
      </c>
      <c r="S67" s="1">
        <v>386.70880126953125</v>
      </c>
      <c r="T67" s="1">
        <v>6.2179937362670898</v>
      </c>
      <c r="U67" s="1">
        <v>8.7622413635253906</v>
      </c>
      <c r="V67" s="1">
        <v>26.195571899414063</v>
      </c>
      <c r="W67" s="1">
        <v>36.914146423339844</v>
      </c>
      <c r="X67" s="1">
        <v>299.577392578125</v>
      </c>
      <c r="Y67" s="1">
        <v>1699.1654052734375</v>
      </c>
      <c r="Z67" s="1">
        <v>9.4248847961425781</v>
      </c>
      <c r="AA67" s="1">
        <v>73.180992126464844</v>
      </c>
      <c r="AB67" s="1">
        <v>1.8170359134674072</v>
      </c>
      <c r="AC67" s="1">
        <v>0.5297279953956604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38"/>
        <v>0.49929565429687495</v>
      </c>
      <c r="AL67">
        <f t="shared" si="39"/>
        <v>1.281561131703302E-3</v>
      </c>
      <c r="AM67">
        <f t="shared" si="40"/>
        <v>289.41665878295896</v>
      </c>
      <c r="AN67">
        <f t="shared" si="41"/>
        <v>288.38184680938718</v>
      </c>
      <c r="AO67">
        <f t="shared" si="42"/>
        <v>271.86645876706098</v>
      </c>
      <c r="AP67">
        <f t="shared" si="43"/>
        <v>2.452194080992907</v>
      </c>
      <c r="AQ67">
        <f t="shared" si="44"/>
        <v>1.8560094849411117</v>
      </c>
      <c r="AR67">
        <f t="shared" si="45"/>
        <v>25.361906569040798</v>
      </c>
      <c r="AS67">
        <f t="shared" si="46"/>
        <v>16.599665205515407</v>
      </c>
      <c r="AT67">
        <f t="shared" si="47"/>
        <v>15.749252796173096</v>
      </c>
      <c r="AU67">
        <f t="shared" si="48"/>
        <v>1.7956819787643699</v>
      </c>
      <c r="AV67">
        <f t="shared" si="49"/>
        <v>7.5886773937062307E-2</v>
      </c>
      <c r="AW67">
        <f t="shared" si="50"/>
        <v>0.64122951623433622</v>
      </c>
      <c r="AX67">
        <f t="shared" si="51"/>
        <v>1.1544524625300336</v>
      </c>
      <c r="AY67">
        <f t="shared" si="52"/>
        <v>4.7612116605474472E-2</v>
      </c>
      <c r="AZ67">
        <f t="shared" si="53"/>
        <v>18.454685803153364</v>
      </c>
      <c r="BA67">
        <f t="shared" si="54"/>
        <v>0.6521151743719632</v>
      </c>
      <c r="BB67">
        <f t="shared" si="55"/>
        <v>35.191968927715408</v>
      </c>
      <c r="BC67">
        <f t="shared" si="56"/>
        <v>383.85864837732566</v>
      </c>
      <c r="BD67">
        <f t="shared" si="57"/>
        <v>5.4969902939217266E-3</v>
      </c>
    </row>
    <row r="68" spans="1:108" x14ac:dyDescent="0.25">
      <c r="A68" s="1">
        <v>59</v>
      </c>
      <c r="B68" s="1" t="s">
        <v>98</v>
      </c>
      <c r="C68" s="1">
        <v>2320</v>
      </c>
      <c r="D68" s="1">
        <v>0</v>
      </c>
      <c r="E68">
        <f t="shared" si="30"/>
        <v>5.9957235333354779</v>
      </c>
      <c r="F68">
        <f t="shared" si="31"/>
        <v>7.7978655454581214E-2</v>
      </c>
      <c r="G68">
        <f t="shared" si="32"/>
        <v>252.17385484094243</v>
      </c>
      <c r="H68">
        <f t="shared" si="33"/>
        <v>1.2819400724692025</v>
      </c>
      <c r="I68">
        <f t="shared" si="34"/>
        <v>1.2150058948067397</v>
      </c>
      <c r="J68">
        <f t="shared" si="35"/>
        <v>16.269550323486328</v>
      </c>
      <c r="K68" s="1">
        <v>6</v>
      </c>
      <c r="L68">
        <f t="shared" si="36"/>
        <v>1.4200000166893005</v>
      </c>
      <c r="M68" s="1">
        <v>1</v>
      </c>
      <c r="N68">
        <f t="shared" si="37"/>
        <v>2.8400000333786011</v>
      </c>
      <c r="O68" s="1">
        <v>15.23301887512207</v>
      </c>
      <c r="P68" s="1">
        <v>16.269550323486328</v>
      </c>
      <c r="Q68" s="1">
        <v>15.061513900756836</v>
      </c>
      <c r="R68" s="1">
        <v>399.6907958984375</v>
      </c>
      <c r="S68" s="1">
        <v>386.68869018554688</v>
      </c>
      <c r="T68" s="1">
        <v>6.2186598777770996</v>
      </c>
      <c r="U68" s="1">
        <v>8.7638359069824219</v>
      </c>
      <c r="V68" s="1">
        <v>26.196382522583008</v>
      </c>
      <c r="W68" s="1">
        <v>36.918052673339844</v>
      </c>
      <c r="X68" s="1">
        <v>299.55618286132812</v>
      </c>
      <c r="Y68" s="1">
        <v>1699.164794921875</v>
      </c>
      <c r="Z68" s="1">
        <v>9.353541374206543</v>
      </c>
      <c r="AA68" s="1">
        <v>73.180931091308594</v>
      </c>
      <c r="AB68" s="1">
        <v>1.8170359134674072</v>
      </c>
      <c r="AC68" s="1">
        <v>0.5297279953956604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38"/>
        <v>0.49926030476888011</v>
      </c>
      <c r="AL68">
        <f t="shared" si="39"/>
        <v>1.2819400724692026E-3</v>
      </c>
      <c r="AM68">
        <f t="shared" si="40"/>
        <v>289.41955032348631</v>
      </c>
      <c r="AN68">
        <f t="shared" si="41"/>
        <v>288.38301887512205</v>
      </c>
      <c r="AO68">
        <f t="shared" si="42"/>
        <v>271.86636111081316</v>
      </c>
      <c r="AP68">
        <f t="shared" si="43"/>
        <v>2.4517665570610729</v>
      </c>
      <c r="AQ68">
        <f t="shared" si="44"/>
        <v>1.8563515664111563</v>
      </c>
      <c r="AR68">
        <f t="shared" si="45"/>
        <v>25.366602183497331</v>
      </c>
      <c r="AS68">
        <f t="shared" si="46"/>
        <v>16.60276627651491</v>
      </c>
      <c r="AT68">
        <f t="shared" si="47"/>
        <v>15.751284599304199</v>
      </c>
      <c r="AU68">
        <f t="shared" si="48"/>
        <v>1.7959154694837334</v>
      </c>
      <c r="AV68">
        <f t="shared" si="49"/>
        <v>7.5894791466891931E-2</v>
      </c>
      <c r="AW68">
        <f t="shared" si="50"/>
        <v>0.64134567160441658</v>
      </c>
      <c r="AX68">
        <f t="shared" si="51"/>
        <v>1.1545697978793168</v>
      </c>
      <c r="AY68">
        <f t="shared" si="52"/>
        <v>4.7617166281778152E-2</v>
      </c>
      <c r="AZ68">
        <f t="shared" si="53"/>
        <v>18.454317494144664</v>
      </c>
      <c r="BA68">
        <f t="shared" si="54"/>
        <v>0.65213661852882354</v>
      </c>
      <c r="BB68">
        <f t="shared" si="55"/>
        <v>35.191841276698653</v>
      </c>
      <c r="BC68">
        <f t="shared" si="56"/>
        <v>383.83861037045136</v>
      </c>
      <c r="BD68">
        <f t="shared" si="57"/>
        <v>5.4971163719165087E-3</v>
      </c>
    </row>
    <row r="69" spans="1:108" x14ac:dyDescent="0.25">
      <c r="A69" s="1">
        <v>60</v>
      </c>
      <c r="B69" s="1" t="s">
        <v>99</v>
      </c>
      <c r="C69" s="1">
        <v>2320.5</v>
      </c>
      <c r="D69" s="1">
        <v>0</v>
      </c>
      <c r="E69">
        <f t="shared" si="30"/>
        <v>5.9857040207717853</v>
      </c>
      <c r="F69">
        <f t="shared" si="31"/>
        <v>7.8011209694590272E-2</v>
      </c>
      <c r="G69">
        <f t="shared" si="32"/>
        <v>252.4525855138306</v>
      </c>
      <c r="H69">
        <f t="shared" si="33"/>
        <v>1.2826905041460612</v>
      </c>
      <c r="I69">
        <f t="shared" si="34"/>
        <v>1.2152166530345516</v>
      </c>
      <c r="J69">
        <f t="shared" si="35"/>
        <v>16.272258758544922</v>
      </c>
      <c r="K69" s="1">
        <v>6</v>
      </c>
      <c r="L69">
        <f t="shared" si="36"/>
        <v>1.4200000166893005</v>
      </c>
      <c r="M69" s="1">
        <v>1</v>
      </c>
      <c r="N69">
        <f t="shared" si="37"/>
        <v>2.8400000333786011</v>
      </c>
      <c r="O69" s="1">
        <v>15.232818603515625</v>
      </c>
      <c r="P69" s="1">
        <v>16.272258758544922</v>
      </c>
      <c r="Q69" s="1">
        <v>15.060790061950684</v>
      </c>
      <c r="R69" s="1">
        <v>399.69393920898437</v>
      </c>
      <c r="S69" s="1">
        <v>386.71133422851562</v>
      </c>
      <c r="T69" s="1">
        <v>6.2187089920043945</v>
      </c>
      <c r="U69" s="1">
        <v>8.7653570175170898</v>
      </c>
      <c r="V69" s="1">
        <v>26.196863174438477</v>
      </c>
      <c r="W69" s="1">
        <v>36.924842834472656</v>
      </c>
      <c r="X69" s="1">
        <v>299.55783081054687</v>
      </c>
      <c r="Y69" s="1">
        <v>1699.1285400390625</v>
      </c>
      <c r="Z69" s="1">
        <v>9.454463005065918</v>
      </c>
      <c r="AA69" s="1">
        <v>73.180747985839844</v>
      </c>
      <c r="AB69" s="1">
        <v>1.8170359134674072</v>
      </c>
      <c r="AC69" s="1">
        <v>0.5297279953956604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38"/>
        <v>0.49926305135091142</v>
      </c>
      <c r="AL69">
        <f t="shared" si="39"/>
        <v>1.2826905041460612E-3</v>
      </c>
      <c r="AM69">
        <f t="shared" si="40"/>
        <v>289.4222587585449</v>
      </c>
      <c r="AN69">
        <f t="shared" si="41"/>
        <v>288.3828186035156</v>
      </c>
      <c r="AO69">
        <f t="shared" si="42"/>
        <v>271.86056032969282</v>
      </c>
      <c r="AP69">
        <f t="shared" si="43"/>
        <v>2.4509278402398715</v>
      </c>
      <c r="AQ69">
        <f t="shared" si="44"/>
        <v>1.8566720359393827</v>
      </c>
      <c r="AR69">
        <f t="shared" si="45"/>
        <v>25.371044804005564</v>
      </c>
      <c r="AS69">
        <f t="shared" si="46"/>
        <v>16.605687786488474</v>
      </c>
      <c r="AT69">
        <f t="shared" si="47"/>
        <v>15.752538681030273</v>
      </c>
      <c r="AU69">
        <f t="shared" si="48"/>
        <v>1.7960595993349959</v>
      </c>
      <c r="AV69">
        <f t="shared" si="49"/>
        <v>7.5925628683735799E-2</v>
      </c>
      <c r="AW69">
        <f t="shared" si="50"/>
        <v>0.64145538290483095</v>
      </c>
      <c r="AX69">
        <f t="shared" si="51"/>
        <v>1.1546042164301649</v>
      </c>
      <c r="AY69">
        <f t="shared" si="52"/>
        <v>4.7636588507065245E-2</v>
      </c>
      <c r="AZ69">
        <f t="shared" si="53"/>
        <v>18.474669038861322</v>
      </c>
      <c r="BA69">
        <f t="shared" si="54"/>
        <v>0.6528192043232206</v>
      </c>
      <c r="BB69">
        <f t="shared" si="55"/>
        <v>35.192314000407329</v>
      </c>
      <c r="BC69">
        <f t="shared" si="56"/>
        <v>383.86601720982929</v>
      </c>
      <c r="BD69">
        <f t="shared" si="57"/>
        <v>5.4876119783574158E-3</v>
      </c>
      <c r="BE69" s="4">
        <f>AVERAGE(E55:E69)</f>
        <v>5.9788854912252409</v>
      </c>
      <c r="BF69" s="4">
        <f t="shared" ref="BF69:DD69" si="59">AVERAGE(F55:F69)</f>
        <v>7.7983370983142425E-2</v>
      </c>
      <c r="BG69" s="4">
        <f t="shared" si="59"/>
        <v>252.57729076914603</v>
      </c>
      <c r="BH69" s="4">
        <f t="shared" si="59"/>
        <v>1.2804169436652313</v>
      </c>
      <c r="BI69" s="4">
        <f t="shared" si="59"/>
        <v>1.2135053243078526</v>
      </c>
      <c r="BJ69" s="4">
        <f t="shared" si="59"/>
        <v>16.253130467732749</v>
      </c>
      <c r="BK69" s="4">
        <f t="shared" si="59"/>
        <v>6</v>
      </c>
      <c r="BL69" s="4">
        <f t="shared" si="59"/>
        <v>1.4200000166893005</v>
      </c>
      <c r="BM69" s="4">
        <f t="shared" si="59"/>
        <v>1</v>
      </c>
      <c r="BN69" s="4">
        <f t="shared" si="59"/>
        <v>2.8400000333786011</v>
      </c>
      <c r="BO69" s="4">
        <f t="shared" si="59"/>
        <v>15.228380330403645</v>
      </c>
      <c r="BP69" s="4">
        <f t="shared" si="59"/>
        <v>16.253130467732749</v>
      </c>
      <c r="BQ69" s="4">
        <f t="shared" si="59"/>
        <v>15.05985336303711</v>
      </c>
      <c r="BR69" s="4">
        <f t="shared" si="59"/>
        <v>399.69391276041665</v>
      </c>
      <c r="BS69" s="4">
        <f t="shared" si="59"/>
        <v>386.72618408203124</v>
      </c>
      <c r="BT69" s="4">
        <f t="shared" si="59"/>
        <v>6.215599282582601</v>
      </c>
      <c r="BU69" s="4">
        <f t="shared" si="59"/>
        <v>8.7578519185384121</v>
      </c>
      <c r="BV69" s="4">
        <f t="shared" si="59"/>
        <v>26.191173553466797</v>
      </c>
      <c r="BW69" s="4">
        <f t="shared" si="59"/>
        <v>36.903667704264322</v>
      </c>
      <c r="BX69" s="4">
        <f t="shared" si="59"/>
        <v>299.54611206054687</v>
      </c>
      <c r="BY69" s="4">
        <f t="shared" si="59"/>
        <v>1699.1758789062501</v>
      </c>
      <c r="BZ69" s="4">
        <f t="shared" si="59"/>
        <v>9.4399126688639328</v>
      </c>
      <c r="CA69" s="4">
        <f t="shared" si="59"/>
        <v>73.180594380696618</v>
      </c>
      <c r="CB69" s="4">
        <f t="shared" si="59"/>
        <v>1.8170359134674072</v>
      </c>
      <c r="CC69" s="4">
        <f t="shared" si="59"/>
        <v>0.5297279953956604</v>
      </c>
      <c r="CD69" s="4">
        <f t="shared" si="59"/>
        <v>1</v>
      </c>
      <c r="CE69" s="4">
        <f t="shared" si="59"/>
        <v>-0.21956524252891541</v>
      </c>
      <c r="CF69" s="4">
        <f t="shared" si="59"/>
        <v>2.737391471862793</v>
      </c>
      <c r="CG69" s="4">
        <f t="shared" si="59"/>
        <v>1</v>
      </c>
      <c r="CH69" s="4">
        <f t="shared" si="59"/>
        <v>0</v>
      </c>
      <c r="CI69" s="4">
        <f t="shared" si="59"/>
        <v>0.15999999642372131</v>
      </c>
      <c r="CJ69" s="4">
        <f t="shared" si="59"/>
        <v>111115</v>
      </c>
      <c r="CK69" s="4">
        <f t="shared" si="59"/>
        <v>0.49924352010091139</v>
      </c>
      <c r="CL69" s="4">
        <f t="shared" si="59"/>
        <v>1.2804169436652318E-3</v>
      </c>
      <c r="CM69" s="4">
        <f t="shared" si="59"/>
        <v>289.40313046773281</v>
      </c>
      <c r="CN69" s="4">
        <f t="shared" si="59"/>
        <v>288.37838033040373</v>
      </c>
      <c r="CO69" s="4">
        <f t="shared" si="59"/>
        <v>271.86813454827353</v>
      </c>
      <c r="CP69" s="4">
        <f t="shared" si="59"/>
        <v>2.4541262990129846</v>
      </c>
      <c r="CQ69" s="4">
        <f t="shared" si="59"/>
        <v>1.8544101344274302</v>
      </c>
      <c r="CR69" s="4">
        <f t="shared" si="59"/>
        <v>25.340189506931178</v>
      </c>
      <c r="CS69" s="4">
        <f t="shared" si="59"/>
        <v>16.582337588392765</v>
      </c>
      <c r="CT69" s="4">
        <f t="shared" si="59"/>
        <v>15.740755399068197</v>
      </c>
      <c r="CU69" s="4">
        <f t="shared" si="59"/>
        <v>1.7947059101687628</v>
      </c>
      <c r="CV69" s="4">
        <f t="shared" si="59"/>
        <v>7.5899257202107731E-2</v>
      </c>
      <c r="CW69" s="4">
        <f t="shared" si="59"/>
        <v>0.64090481011957789</v>
      </c>
      <c r="CX69" s="4">
        <f t="shared" si="59"/>
        <v>1.153801100049185</v>
      </c>
      <c r="CY69" s="4">
        <f t="shared" si="59"/>
        <v>4.7619979034374836E-2</v>
      </c>
      <c r="CZ69" s="4">
        <f t="shared" si="59"/>
        <v>18.483756122700182</v>
      </c>
      <c r="DA69" s="4">
        <f t="shared" si="59"/>
        <v>0.65311655759591458</v>
      </c>
      <c r="DB69" s="4">
        <f t="shared" si="59"/>
        <v>35.205293308480023</v>
      </c>
      <c r="DC69" s="4">
        <f t="shared" si="59"/>
        <v>383.8841082657321</v>
      </c>
      <c r="DD69" s="4">
        <f t="shared" si="59"/>
        <v>5.4831235784182806E-3</v>
      </c>
    </row>
    <row r="70" spans="1:108" s="4" customFormat="1" x14ac:dyDescent="0.25">
      <c r="A70" s="3">
        <v>61</v>
      </c>
      <c r="B70" s="3" t="s">
        <v>100</v>
      </c>
      <c r="C70" s="3">
        <v>3082.5</v>
      </c>
      <c r="D70" s="3">
        <v>0</v>
      </c>
      <c r="E70" s="4">
        <f t="shared" si="30"/>
        <v>6.0529569596397392</v>
      </c>
      <c r="F70" s="4">
        <f t="shared" si="31"/>
        <v>6.5236186541535915E-2</v>
      </c>
      <c r="G70" s="4">
        <f t="shared" si="32"/>
        <v>225.84356485004673</v>
      </c>
      <c r="H70" s="4">
        <f t="shared" si="33"/>
        <v>1.3404737268966875</v>
      </c>
      <c r="I70" s="4">
        <f t="shared" si="34"/>
        <v>1.5034333881851136</v>
      </c>
      <c r="J70" s="4">
        <f t="shared" si="35"/>
        <v>20.411443710327148</v>
      </c>
      <c r="K70" s="3">
        <v>6</v>
      </c>
      <c r="L70" s="4">
        <f t="shared" si="36"/>
        <v>1.4200000166893005</v>
      </c>
      <c r="M70" s="3">
        <v>1</v>
      </c>
      <c r="N70" s="4">
        <f t="shared" si="37"/>
        <v>2.8400000333786011</v>
      </c>
      <c r="O70" s="3">
        <v>20.043968200683594</v>
      </c>
      <c r="P70" s="3">
        <v>20.411443710327148</v>
      </c>
      <c r="Q70" s="3">
        <v>20.115921020507813</v>
      </c>
      <c r="R70" s="3">
        <v>400.66534423828125</v>
      </c>
      <c r="S70" s="3">
        <v>387.5006103515625</v>
      </c>
      <c r="T70" s="3">
        <v>9.6964473724365234</v>
      </c>
      <c r="U70" s="3">
        <v>12.348308563232422</v>
      </c>
      <c r="V70" s="3">
        <v>30.156229019165039</v>
      </c>
      <c r="W70" s="3">
        <v>38.403591156005859</v>
      </c>
      <c r="X70" s="3">
        <v>299.54534912109375</v>
      </c>
      <c r="Y70" s="3">
        <v>1700.7606201171875</v>
      </c>
      <c r="Z70" s="3">
        <v>10.547738075256348</v>
      </c>
      <c r="AA70" s="3">
        <v>73.179283142089844</v>
      </c>
      <c r="AB70" s="3">
        <v>1.3887217044830322</v>
      </c>
      <c r="AC70" s="3">
        <v>0.55581766366958618</v>
      </c>
      <c r="AD70" s="3">
        <v>1</v>
      </c>
      <c r="AE70" s="3">
        <v>-0.21956524252891541</v>
      </c>
      <c r="AF70" s="3">
        <v>2.737391471862793</v>
      </c>
      <c r="AG70" s="3">
        <v>1</v>
      </c>
      <c r="AH70" s="3">
        <v>0</v>
      </c>
      <c r="AI70" s="3">
        <v>0.15999999642372131</v>
      </c>
      <c r="AJ70" s="3">
        <v>111115</v>
      </c>
      <c r="AK70" s="4">
        <f t="shared" si="38"/>
        <v>0.4992422485351562</v>
      </c>
      <c r="AL70" s="4">
        <f t="shared" si="39"/>
        <v>1.3404737268966876E-3</v>
      </c>
      <c r="AM70" s="4">
        <f t="shared" si="40"/>
        <v>293.56144371032713</v>
      </c>
      <c r="AN70" s="4">
        <f t="shared" si="41"/>
        <v>293.19396820068357</v>
      </c>
      <c r="AO70" s="4">
        <f t="shared" si="42"/>
        <v>272.12169313635604</v>
      </c>
      <c r="AP70" s="4">
        <f t="shared" si="43"/>
        <v>2.4914649339380524</v>
      </c>
      <c r="AQ70" s="4">
        <f t="shared" si="44"/>
        <v>2.4070737568597917</v>
      </c>
      <c r="AR70" s="4">
        <f t="shared" si="45"/>
        <v>32.892830504858253</v>
      </c>
      <c r="AS70" s="4">
        <f t="shared" si="46"/>
        <v>20.544521941625831</v>
      </c>
      <c r="AT70" s="4">
        <f t="shared" si="47"/>
        <v>20.227705955505371</v>
      </c>
      <c r="AU70" s="4">
        <f t="shared" si="48"/>
        <v>2.3799073620432445</v>
      </c>
      <c r="AV70" s="4">
        <f t="shared" si="49"/>
        <v>6.3771328019773768E-2</v>
      </c>
      <c r="AW70" s="4">
        <f t="shared" si="50"/>
        <v>0.90364036867467801</v>
      </c>
      <c r="AX70" s="4">
        <f t="shared" si="51"/>
        <v>1.4762669933685664</v>
      </c>
      <c r="AY70" s="4">
        <f t="shared" si="52"/>
        <v>3.9986149788816774E-2</v>
      </c>
      <c r="AZ70" s="4">
        <f t="shared" si="53"/>
        <v>16.527070177980498</v>
      </c>
      <c r="BA70" s="4">
        <f t="shared" si="54"/>
        <v>0.58282118483671197</v>
      </c>
      <c r="BB70" s="4">
        <f t="shared" si="55"/>
        <v>37.530433354778616</v>
      </c>
      <c r="BC70" s="4">
        <f t="shared" si="56"/>
        <v>384.62332450667731</v>
      </c>
      <c r="BD70" s="4">
        <f t="shared" si="57"/>
        <v>5.906300614100142E-3</v>
      </c>
    </row>
    <row r="71" spans="1:108" s="4" customFormat="1" x14ac:dyDescent="0.25">
      <c r="A71" s="3">
        <v>62</v>
      </c>
      <c r="B71" s="3" t="s">
        <v>101</v>
      </c>
      <c r="C71" s="3">
        <v>3082.5</v>
      </c>
      <c r="D71" s="3">
        <v>0</v>
      </c>
      <c r="E71" s="4">
        <f t="shared" si="30"/>
        <v>6.0529569596397392</v>
      </c>
      <c r="F71" s="4">
        <f t="shared" si="31"/>
        <v>6.5236186541535915E-2</v>
      </c>
      <c r="G71" s="4">
        <f t="shared" si="32"/>
        <v>225.84356485004673</v>
      </c>
      <c r="H71" s="4">
        <f t="shared" si="33"/>
        <v>1.3404737268966875</v>
      </c>
      <c r="I71" s="4">
        <f t="shared" si="34"/>
        <v>1.5034333881851136</v>
      </c>
      <c r="J71" s="4">
        <f t="shared" si="35"/>
        <v>20.411443710327148</v>
      </c>
      <c r="K71" s="3">
        <v>6</v>
      </c>
      <c r="L71" s="4">
        <f t="shared" si="36"/>
        <v>1.4200000166893005</v>
      </c>
      <c r="M71" s="3">
        <v>1</v>
      </c>
      <c r="N71" s="4">
        <f t="shared" si="37"/>
        <v>2.8400000333786011</v>
      </c>
      <c r="O71" s="3">
        <v>20.043968200683594</v>
      </c>
      <c r="P71" s="3">
        <v>20.411443710327148</v>
      </c>
      <c r="Q71" s="3">
        <v>20.115921020507813</v>
      </c>
      <c r="R71" s="3">
        <v>400.66534423828125</v>
      </c>
      <c r="S71" s="3">
        <v>387.5006103515625</v>
      </c>
      <c r="T71" s="3">
        <v>9.6964473724365234</v>
      </c>
      <c r="U71" s="3">
        <v>12.348308563232422</v>
      </c>
      <c r="V71" s="3">
        <v>30.156229019165039</v>
      </c>
      <c r="W71" s="3">
        <v>38.403591156005859</v>
      </c>
      <c r="X71" s="3">
        <v>299.54534912109375</v>
      </c>
      <c r="Y71" s="3">
        <v>1700.7606201171875</v>
      </c>
      <c r="Z71" s="3">
        <v>10.547738075256348</v>
      </c>
      <c r="AA71" s="3">
        <v>73.179283142089844</v>
      </c>
      <c r="AB71" s="3">
        <v>1.3887217044830322</v>
      </c>
      <c r="AC71" s="3">
        <v>0.55581766366958618</v>
      </c>
      <c r="AD71" s="3">
        <v>1</v>
      </c>
      <c r="AE71" s="3">
        <v>-0.21956524252891541</v>
      </c>
      <c r="AF71" s="3">
        <v>2.737391471862793</v>
      </c>
      <c r="AG71" s="3">
        <v>1</v>
      </c>
      <c r="AH71" s="3">
        <v>0</v>
      </c>
      <c r="AI71" s="3">
        <v>0.15999999642372131</v>
      </c>
      <c r="AJ71" s="3">
        <v>111115</v>
      </c>
      <c r="AK71" s="4">
        <f t="shared" si="38"/>
        <v>0.4992422485351562</v>
      </c>
      <c r="AL71" s="4">
        <f t="shared" si="39"/>
        <v>1.3404737268966876E-3</v>
      </c>
      <c r="AM71" s="4">
        <f t="shared" si="40"/>
        <v>293.56144371032713</v>
      </c>
      <c r="AN71" s="4">
        <f t="shared" si="41"/>
        <v>293.19396820068357</v>
      </c>
      <c r="AO71" s="4">
        <f t="shared" si="42"/>
        <v>272.12169313635604</v>
      </c>
      <c r="AP71" s="4">
        <f t="shared" si="43"/>
        <v>2.4914649339380524</v>
      </c>
      <c r="AQ71" s="4">
        <f t="shared" si="44"/>
        <v>2.4070737568597917</v>
      </c>
      <c r="AR71" s="4">
        <f t="shared" si="45"/>
        <v>32.892830504858253</v>
      </c>
      <c r="AS71" s="4">
        <f t="shared" si="46"/>
        <v>20.544521941625831</v>
      </c>
      <c r="AT71" s="4">
        <f t="shared" si="47"/>
        <v>20.227705955505371</v>
      </c>
      <c r="AU71" s="4">
        <f t="shared" si="48"/>
        <v>2.3799073620432445</v>
      </c>
      <c r="AV71" s="4">
        <f t="shared" si="49"/>
        <v>6.3771328019773768E-2</v>
      </c>
      <c r="AW71" s="4">
        <f t="shared" si="50"/>
        <v>0.90364036867467801</v>
      </c>
      <c r="AX71" s="4">
        <f t="shared" si="51"/>
        <v>1.4762669933685664</v>
      </c>
      <c r="AY71" s="4">
        <f t="shared" si="52"/>
        <v>3.9986149788816774E-2</v>
      </c>
      <c r="AZ71" s="4">
        <f t="shared" si="53"/>
        <v>16.527070177980498</v>
      </c>
      <c r="BA71" s="4">
        <f t="shared" si="54"/>
        <v>0.58282118483671197</v>
      </c>
      <c r="BB71" s="4">
        <f t="shared" si="55"/>
        <v>37.530433354778616</v>
      </c>
      <c r="BC71" s="4">
        <f t="shared" si="56"/>
        <v>384.62332450667731</v>
      </c>
      <c r="BD71" s="4">
        <f t="shared" si="57"/>
        <v>5.906300614100142E-3</v>
      </c>
    </row>
    <row r="72" spans="1:108" s="4" customFormat="1" x14ac:dyDescent="0.25">
      <c r="A72" s="3">
        <v>63</v>
      </c>
      <c r="B72" s="3" t="s">
        <v>101</v>
      </c>
      <c r="C72" s="3">
        <v>3083</v>
      </c>
      <c r="D72" s="3">
        <v>0</v>
      </c>
      <c r="E72" s="4">
        <f t="shared" si="30"/>
        <v>6.0628551604224867</v>
      </c>
      <c r="F72" s="4">
        <f t="shared" si="31"/>
        <v>6.5259768091168596E-2</v>
      </c>
      <c r="G72" s="4">
        <f t="shared" si="32"/>
        <v>225.62211646837082</v>
      </c>
      <c r="H72" s="4">
        <f t="shared" si="33"/>
        <v>1.3408739485263845</v>
      </c>
      <c r="I72" s="4">
        <f t="shared" si="34"/>
        <v>1.5033445587969383</v>
      </c>
      <c r="J72" s="4">
        <f t="shared" si="35"/>
        <v>20.411525726318359</v>
      </c>
      <c r="K72" s="3">
        <v>6</v>
      </c>
      <c r="L72" s="4">
        <f t="shared" si="36"/>
        <v>1.4200000166893005</v>
      </c>
      <c r="M72" s="3">
        <v>1</v>
      </c>
      <c r="N72" s="4">
        <f t="shared" si="37"/>
        <v>2.8400000333786011</v>
      </c>
      <c r="O72" s="3">
        <v>20.044370651245117</v>
      </c>
      <c r="P72" s="3">
        <v>20.411525726318359</v>
      </c>
      <c r="Q72" s="3">
        <v>20.115985870361328</v>
      </c>
      <c r="R72" s="3">
        <v>400.65304565429687</v>
      </c>
      <c r="S72" s="3">
        <v>387.4681396484375</v>
      </c>
      <c r="T72" s="3">
        <v>9.6970577239990234</v>
      </c>
      <c r="U72" s="3">
        <v>12.3497314453125</v>
      </c>
      <c r="V72" s="3">
        <v>30.157270431518555</v>
      </c>
      <c r="W72" s="3">
        <v>38.406929016113281</v>
      </c>
      <c r="X72" s="3">
        <v>299.54257202148437</v>
      </c>
      <c r="Y72" s="3">
        <v>1700.7801513671875</v>
      </c>
      <c r="Z72" s="3">
        <v>10.545318603515625</v>
      </c>
      <c r="AA72" s="3">
        <v>73.179031372070313</v>
      </c>
      <c r="AB72" s="3">
        <v>1.3887217044830322</v>
      </c>
      <c r="AC72" s="3">
        <v>0.55581766366958618</v>
      </c>
      <c r="AD72" s="3">
        <v>1</v>
      </c>
      <c r="AE72" s="3">
        <v>-0.21956524252891541</v>
      </c>
      <c r="AF72" s="3">
        <v>2.737391471862793</v>
      </c>
      <c r="AG72" s="3">
        <v>1</v>
      </c>
      <c r="AH72" s="3">
        <v>0</v>
      </c>
      <c r="AI72" s="3">
        <v>0.15999999642372131</v>
      </c>
      <c r="AJ72" s="3">
        <v>111115</v>
      </c>
      <c r="AK72" s="4">
        <f t="shared" si="38"/>
        <v>0.49923762003580718</v>
      </c>
      <c r="AL72" s="4">
        <f t="shared" si="39"/>
        <v>1.3408739485263846E-3</v>
      </c>
      <c r="AM72" s="4">
        <f t="shared" si="40"/>
        <v>293.56152572631834</v>
      </c>
      <c r="AN72" s="4">
        <f t="shared" si="41"/>
        <v>293.19437065124509</v>
      </c>
      <c r="AO72" s="4">
        <f t="shared" si="42"/>
        <v>272.12481813628619</v>
      </c>
      <c r="AP72" s="4">
        <f t="shared" si="43"/>
        <v>2.4913329664958397</v>
      </c>
      <c r="AQ72" s="4">
        <f t="shared" si="44"/>
        <v>2.4070859436701051</v>
      </c>
      <c r="AR72" s="4">
        <f t="shared" si="45"/>
        <v>32.893110205730324</v>
      </c>
      <c r="AS72" s="4">
        <f t="shared" si="46"/>
        <v>20.543378760417824</v>
      </c>
      <c r="AT72" s="4">
        <f t="shared" si="47"/>
        <v>20.227948188781738</v>
      </c>
      <c r="AU72" s="4">
        <f t="shared" si="48"/>
        <v>2.3799429996593489</v>
      </c>
      <c r="AV72" s="4">
        <f t="shared" si="49"/>
        <v>6.3793862243726462E-2</v>
      </c>
      <c r="AW72" s="4">
        <f t="shared" si="50"/>
        <v>0.90374138487316669</v>
      </c>
      <c r="AX72" s="4">
        <f t="shared" si="51"/>
        <v>1.4762016147861821</v>
      </c>
      <c r="AY72" s="4">
        <f t="shared" si="52"/>
        <v>4.0000325058842878E-2</v>
      </c>
      <c r="AZ72" s="4">
        <f t="shared" si="53"/>
        <v>16.51080793927181</v>
      </c>
      <c r="BA72" s="4">
        <f t="shared" si="54"/>
        <v>0.58229849987946136</v>
      </c>
      <c r="BB72" s="4">
        <f t="shared" si="55"/>
        <v>37.534893203172778</v>
      </c>
      <c r="BC72" s="4">
        <f t="shared" si="56"/>
        <v>384.58614867295387</v>
      </c>
      <c r="BD72" s="4">
        <f t="shared" si="57"/>
        <v>5.9172339341395227E-3</v>
      </c>
    </row>
    <row r="73" spans="1:108" s="4" customFormat="1" x14ac:dyDescent="0.25">
      <c r="A73" s="3">
        <v>64</v>
      </c>
      <c r="B73" s="3" t="s">
        <v>101</v>
      </c>
      <c r="C73" s="3">
        <v>3083.5</v>
      </c>
      <c r="D73" s="3">
        <v>0</v>
      </c>
      <c r="E73" s="4">
        <f t="shared" si="30"/>
        <v>6.0686961990399997</v>
      </c>
      <c r="F73" s="4">
        <f t="shared" si="31"/>
        <v>6.5218212785891017E-2</v>
      </c>
      <c r="G73" s="4">
        <f t="shared" si="32"/>
        <v>225.3638259935509</v>
      </c>
      <c r="H73" s="4">
        <f t="shared" si="33"/>
        <v>1.3400882977953723</v>
      </c>
      <c r="I73" s="4">
        <f t="shared" si="34"/>
        <v>1.5033956810313478</v>
      </c>
      <c r="J73" s="4">
        <f t="shared" si="35"/>
        <v>20.411443710327148</v>
      </c>
      <c r="K73" s="3">
        <v>6</v>
      </c>
      <c r="L73" s="4">
        <f t="shared" si="36"/>
        <v>1.4200000166893005</v>
      </c>
      <c r="M73" s="3">
        <v>1</v>
      </c>
      <c r="N73" s="4">
        <f t="shared" si="37"/>
        <v>2.8400000333786011</v>
      </c>
      <c r="O73" s="3">
        <v>20.044157028198242</v>
      </c>
      <c r="P73" s="3">
        <v>20.411443710327148</v>
      </c>
      <c r="Q73" s="3">
        <v>20.115558624267578</v>
      </c>
      <c r="R73" s="3">
        <v>400.6427001953125</v>
      </c>
      <c r="S73" s="3">
        <v>387.44638061523437</v>
      </c>
      <c r="T73" s="3">
        <v>9.6977052688598633</v>
      </c>
      <c r="U73" s="3">
        <v>12.348903656005859</v>
      </c>
      <c r="V73" s="3">
        <v>30.159595489501953</v>
      </c>
      <c r="W73" s="3">
        <v>38.404750823974609</v>
      </c>
      <c r="X73" s="3">
        <v>299.53390502929688</v>
      </c>
      <c r="Y73" s="3">
        <v>1700.7711181640625</v>
      </c>
      <c r="Z73" s="3">
        <v>10.521890640258789</v>
      </c>
      <c r="AA73" s="3">
        <v>73.178810119628906</v>
      </c>
      <c r="AB73" s="3">
        <v>1.3887217044830322</v>
      </c>
      <c r="AC73" s="3">
        <v>0.55581766366958618</v>
      </c>
      <c r="AD73" s="3">
        <v>1</v>
      </c>
      <c r="AE73" s="3">
        <v>-0.21956524252891541</v>
      </c>
      <c r="AF73" s="3">
        <v>2.737391471862793</v>
      </c>
      <c r="AG73" s="3">
        <v>1</v>
      </c>
      <c r="AH73" s="3">
        <v>0</v>
      </c>
      <c r="AI73" s="3">
        <v>0.15999999642372131</v>
      </c>
      <c r="AJ73" s="3">
        <v>111115</v>
      </c>
      <c r="AK73" s="4">
        <f t="shared" si="38"/>
        <v>0.49922317504882807</v>
      </c>
      <c r="AL73" s="4">
        <f t="shared" si="39"/>
        <v>1.3400882977953723E-3</v>
      </c>
      <c r="AM73" s="4">
        <f t="shared" si="40"/>
        <v>293.56144371032713</v>
      </c>
      <c r="AN73" s="4">
        <f t="shared" si="41"/>
        <v>293.19415702819822</v>
      </c>
      <c r="AO73" s="4">
        <f t="shared" si="42"/>
        <v>272.1233728238185</v>
      </c>
      <c r="AP73" s="4">
        <f t="shared" si="43"/>
        <v>2.4917120194971782</v>
      </c>
      <c r="AQ73" s="4">
        <f t="shared" si="44"/>
        <v>2.4070737568597917</v>
      </c>
      <c r="AR73" s="4">
        <f t="shared" si="45"/>
        <v>32.893043121701943</v>
      </c>
      <c r="AS73" s="4">
        <f t="shared" si="46"/>
        <v>20.544139465696084</v>
      </c>
      <c r="AT73" s="4">
        <f t="shared" si="47"/>
        <v>20.227800369262695</v>
      </c>
      <c r="AU73" s="4">
        <f t="shared" si="48"/>
        <v>2.3799212522395878</v>
      </c>
      <c r="AV73" s="4">
        <f t="shared" si="49"/>
        <v>6.3754152285582247E-2</v>
      </c>
      <c r="AW73" s="4">
        <f t="shared" si="50"/>
        <v>0.90367807582844395</v>
      </c>
      <c r="AX73" s="4">
        <f t="shared" si="51"/>
        <v>1.4762431764111439</v>
      </c>
      <c r="AY73" s="4">
        <f t="shared" si="52"/>
        <v>3.9975345326252618E-2</v>
      </c>
      <c r="AZ73" s="4">
        <f t="shared" si="53"/>
        <v>16.491856630215153</v>
      </c>
      <c r="BA73" s="4">
        <f t="shared" si="54"/>
        <v>0.58166455352013069</v>
      </c>
      <c r="BB73" s="4">
        <f t="shared" si="55"/>
        <v>37.531587851177697</v>
      </c>
      <c r="BC73" s="4">
        <f t="shared" si="56"/>
        <v>384.56161308973634</v>
      </c>
      <c r="BD73" s="4">
        <f t="shared" si="57"/>
        <v>5.9227909594613895E-3</v>
      </c>
    </row>
    <row r="74" spans="1:108" s="4" customFormat="1" x14ac:dyDescent="0.25">
      <c r="A74" s="3">
        <v>65</v>
      </c>
      <c r="B74" s="3" t="s">
        <v>102</v>
      </c>
      <c r="C74" s="3">
        <v>3084</v>
      </c>
      <c r="D74" s="3">
        <v>0</v>
      </c>
      <c r="E74" s="4">
        <f t="shared" ref="E74:E99" si="60">(R74-S74*(1000-T74)/(1000-U74))*AK74</f>
        <v>6.0664626012094676</v>
      </c>
      <c r="F74" s="4">
        <f t="shared" ref="F74:F99" si="61">IF(AV74&lt;&gt;0,1/(1/AV74-1/N74),0)</f>
        <v>6.5188905617537915E-2</v>
      </c>
      <c r="G74" s="4">
        <f t="shared" ref="G74:G99" si="62">((AY74-AL74/2)*S74-E74)/(AY74+AL74/2)</f>
        <v>225.38036328896328</v>
      </c>
      <c r="H74" s="4">
        <f t="shared" ref="H74:H99" si="63">AL74*1000</f>
        <v>1.3394033042427855</v>
      </c>
      <c r="I74" s="4">
        <f t="shared" ref="I74:I99" si="64">(AQ74-AW74)</f>
        <v>1.5032808451992294</v>
      </c>
      <c r="J74" s="4">
        <f t="shared" ref="J74:J99" si="65">(P74+AP74*D74)</f>
        <v>20.410186767578125</v>
      </c>
      <c r="K74" s="3">
        <v>6</v>
      </c>
      <c r="L74" s="4">
        <f t="shared" ref="L74:L105" si="66">(K74*AE74+AF74)</f>
        <v>1.4200000166893005</v>
      </c>
      <c r="M74" s="3">
        <v>1</v>
      </c>
      <c r="N74" s="4">
        <f t="shared" ref="N74:N105" si="67">L74*(M74+1)*(M74+1)/(M74*M74+1)</f>
        <v>2.8400000333786011</v>
      </c>
      <c r="O74" s="3">
        <v>20.044296264648438</v>
      </c>
      <c r="P74" s="3">
        <v>20.410186767578125</v>
      </c>
      <c r="Q74" s="3">
        <v>20.115541458129883</v>
      </c>
      <c r="R74" s="3">
        <v>400.66534423828125</v>
      </c>
      <c r="S74" s="3">
        <v>387.47396850585937</v>
      </c>
      <c r="T74" s="3">
        <v>9.6981534957885742</v>
      </c>
      <c r="U74" s="3">
        <v>12.347996711730957</v>
      </c>
      <c r="V74" s="3">
        <v>30.160541534423828</v>
      </c>
      <c r="W74" s="3">
        <v>38.401355743408203</v>
      </c>
      <c r="X74" s="3">
        <v>299.5341796875</v>
      </c>
      <c r="Y74" s="3">
        <v>1700.7869873046875</v>
      </c>
      <c r="Z74" s="3">
        <v>10.51579475402832</v>
      </c>
      <c r="AA74" s="3">
        <v>73.178359985351563</v>
      </c>
      <c r="AB74" s="3">
        <v>1.3887217044830322</v>
      </c>
      <c r="AC74" s="3">
        <v>0.55581766366958618</v>
      </c>
      <c r="AD74" s="3">
        <v>1</v>
      </c>
      <c r="AE74" s="3">
        <v>-0.21956524252891541</v>
      </c>
      <c r="AF74" s="3">
        <v>2.737391471862793</v>
      </c>
      <c r="AG74" s="3">
        <v>1</v>
      </c>
      <c r="AH74" s="3">
        <v>0</v>
      </c>
      <c r="AI74" s="3">
        <v>0.15999999642372131</v>
      </c>
      <c r="AJ74" s="3">
        <v>111115</v>
      </c>
      <c r="AK74" s="4">
        <f t="shared" ref="AK74:AK99" si="68">X74*0.000001/(K74*0.0001)</f>
        <v>0.49922363281249993</v>
      </c>
      <c r="AL74" s="4">
        <f t="shared" ref="AL74:AL105" si="69">(U74-T74)/(1000-U74)*AK74</f>
        <v>1.3394033042427856E-3</v>
      </c>
      <c r="AM74" s="4">
        <f t="shared" ref="AM74:AM99" si="70">(P74+273.15)</f>
        <v>293.5601867675781</v>
      </c>
      <c r="AN74" s="4">
        <f t="shared" ref="AN74:AN99" si="71">(O74+273.15)</f>
        <v>293.19429626464841</v>
      </c>
      <c r="AO74" s="4">
        <f t="shared" ref="AO74:AO99" si="72">(Y74*AG74+Z74*AH74)*AI74</f>
        <v>272.12591188626175</v>
      </c>
      <c r="AP74" s="4">
        <f t="shared" ref="AP74:AP105" si="73">((AO74+0.00000010773*(AN74^4-AM74^4))-AL74*44100)/(L74*51.4+0.00000043092*AM74^3)</f>
        <v>2.4922879092451034</v>
      </c>
      <c r="AQ74" s="4">
        <f t="shared" ref="AQ74:AQ99" si="74">0.61365*EXP(17.502*J74/(240.97+J74))</f>
        <v>2.4068869936682149</v>
      </c>
      <c r="AR74" s="4">
        <f t="shared" ref="AR74:AR105" si="75">AQ74*1000/AA74</f>
        <v>32.890693288972479</v>
      </c>
      <c r="AS74" s="4">
        <f t="shared" ref="AS74:AS105" si="76">(AR74-U74)</f>
        <v>20.542696577241522</v>
      </c>
      <c r="AT74" s="4">
        <f t="shared" ref="AT74:AT99" si="77">IF(D74,P74,(O74+P74)/2)</f>
        <v>20.227241516113281</v>
      </c>
      <c r="AU74" s="4">
        <f t="shared" ref="AU74:AU105" si="78">0.61365*EXP(17.502*AT74/(240.97+AT74))</f>
        <v>2.3798390345357019</v>
      </c>
      <c r="AV74" s="4">
        <f t="shared" ref="AV74:AV99" si="79">IF(AS74&lt;&gt;0,(1000-(AR74+U74)/2)/AS74*AL74,0)</f>
        <v>6.372614587803517E-2</v>
      </c>
      <c r="AW74" s="4">
        <f t="shared" ref="AW74:AW99" si="80">U74*AA74/1000</f>
        <v>0.90360614846898535</v>
      </c>
      <c r="AX74" s="4">
        <f t="shared" ref="AX74:AX105" si="81">(AU74-AW74)</f>
        <v>1.4762328860667164</v>
      </c>
      <c r="AY74" s="4">
        <f t="shared" ref="AY74:AY99" si="82">1/(1.6/F74+1.37/N74)</f>
        <v>3.995772782680438E-2</v>
      </c>
      <c r="AZ74" s="4">
        <f t="shared" ref="AZ74:AZ99" si="83">G74*AA74*0.001</f>
        <v>16.492965358389068</v>
      </c>
      <c r="BA74" s="4">
        <f t="shared" ref="BA74:BA99" si="84">G74/S74</f>
        <v>0.58166581914664828</v>
      </c>
      <c r="BB74" s="4">
        <f t="shared" ref="BB74:BB99" si="85">(1-AL74*AA74/AQ74/F74)*100</f>
        <v>37.530986474700953</v>
      </c>
      <c r="BC74" s="4">
        <f t="shared" ref="BC74:BC99" si="86">(S74-E74/(N74/1.35))</f>
        <v>384.59026272579644</v>
      </c>
      <c r="BD74" s="4">
        <f t="shared" ref="BD74:BD105" si="87">E74*BB74/100/BC74</f>
        <v>5.92007515275035E-3</v>
      </c>
    </row>
    <row r="75" spans="1:108" s="4" customFormat="1" x14ac:dyDescent="0.25">
      <c r="A75" s="3">
        <v>66</v>
      </c>
      <c r="B75" s="3" t="s">
        <v>102</v>
      </c>
      <c r="C75" s="3">
        <v>3084.5</v>
      </c>
      <c r="D75" s="3">
        <v>0</v>
      </c>
      <c r="E75" s="4">
        <f t="shared" si="60"/>
        <v>6.0704087772217772</v>
      </c>
      <c r="F75" s="4">
        <f t="shared" si="61"/>
        <v>6.5213894241684306E-2</v>
      </c>
      <c r="G75" s="4">
        <f t="shared" si="62"/>
        <v>225.34618498590837</v>
      </c>
      <c r="H75" s="4">
        <f t="shared" si="63"/>
        <v>1.3396503883858069</v>
      </c>
      <c r="I75" s="4">
        <f t="shared" si="64"/>
        <v>1.5030001781391102</v>
      </c>
      <c r="J75" s="4">
        <f t="shared" si="65"/>
        <v>20.408750534057617</v>
      </c>
      <c r="K75" s="3">
        <v>6</v>
      </c>
      <c r="L75" s="4">
        <f t="shared" si="66"/>
        <v>1.4200000166893005</v>
      </c>
      <c r="M75" s="3">
        <v>1</v>
      </c>
      <c r="N75" s="4">
        <f t="shared" si="67"/>
        <v>2.8400000333786011</v>
      </c>
      <c r="O75" s="3">
        <v>20.044292449951172</v>
      </c>
      <c r="P75" s="3">
        <v>20.408750534057617</v>
      </c>
      <c r="Q75" s="3">
        <v>20.115785598754883</v>
      </c>
      <c r="R75" s="3">
        <v>400.67837524414062</v>
      </c>
      <c r="S75" s="3">
        <v>387.47900390625</v>
      </c>
      <c r="T75" s="3">
        <v>9.6985797882080078</v>
      </c>
      <c r="U75" s="3">
        <v>12.348886489868164</v>
      </c>
      <c r="V75" s="3">
        <v>30.161949157714844</v>
      </c>
      <c r="W75" s="3">
        <v>38.404228210449219</v>
      </c>
      <c r="X75" s="3">
        <v>299.53677368164062</v>
      </c>
      <c r="Y75" s="3">
        <v>1700.7701416015625</v>
      </c>
      <c r="Z75" s="3">
        <v>10.523173332214355</v>
      </c>
      <c r="AA75" s="3">
        <v>73.178535461425781</v>
      </c>
      <c r="AB75" s="3">
        <v>1.3887217044830322</v>
      </c>
      <c r="AC75" s="3">
        <v>0.55581766366958618</v>
      </c>
      <c r="AD75" s="3">
        <v>1</v>
      </c>
      <c r="AE75" s="3">
        <v>-0.21956524252891541</v>
      </c>
      <c r="AF75" s="3">
        <v>2.737391471862793</v>
      </c>
      <c r="AG75" s="3">
        <v>1</v>
      </c>
      <c r="AH75" s="3">
        <v>0</v>
      </c>
      <c r="AI75" s="3">
        <v>0.15999999642372131</v>
      </c>
      <c r="AJ75" s="3">
        <v>111115</v>
      </c>
      <c r="AK75" s="4">
        <f t="shared" si="68"/>
        <v>0.49922795613606763</v>
      </c>
      <c r="AL75" s="4">
        <f t="shared" si="69"/>
        <v>1.3396503883858068E-3</v>
      </c>
      <c r="AM75" s="4">
        <f t="shared" si="70"/>
        <v>293.55875053405759</v>
      </c>
      <c r="AN75" s="4">
        <f t="shared" si="71"/>
        <v>293.19429244995115</v>
      </c>
      <c r="AO75" s="4">
        <f t="shared" si="72"/>
        <v>272.12321657382199</v>
      </c>
      <c r="AP75" s="4">
        <f t="shared" si="73"/>
        <v>2.4923167886770505</v>
      </c>
      <c r="AQ75" s="4">
        <f t="shared" si="74"/>
        <v>2.4066736060470495</v>
      </c>
      <c r="AR75" s="4">
        <f t="shared" si="75"/>
        <v>32.887698433315414</v>
      </c>
      <c r="AS75" s="4">
        <f t="shared" si="76"/>
        <v>20.53881194344725</v>
      </c>
      <c r="AT75" s="4">
        <f t="shared" si="77"/>
        <v>20.226521492004395</v>
      </c>
      <c r="AU75" s="4">
        <f t="shared" si="78"/>
        <v>2.3797331092512599</v>
      </c>
      <c r="AV75" s="4">
        <f t="shared" si="79"/>
        <v>6.3750025449877581E-2</v>
      </c>
      <c r="AW75" s="4">
        <f t="shared" si="80"/>
        <v>0.90367342790793914</v>
      </c>
      <c r="AX75" s="4">
        <f t="shared" si="81"/>
        <v>1.4760596813433207</v>
      </c>
      <c r="AY75" s="4">
        <f t="shared" si="82"/>
        <v>3.9972749326969606E-2</v>
      </c>
      <c r="AZ75" s="4">
        <f t="shared" si="83"/>
        <v>16.490503789088311</v>
      </c>
      <c r="BA75" s="4">
        <f t="shared" si="84"/>
        <v>0.58157005338134538</v>
      </c>
      <c r="BB75" s="4">
        <f t="shared" si="85"/>
        <v>37.537716376768202</v>
      </c>
      <c r="BC75" s="4">
        <f t="shared" si="86"/>
        <v>384.59342230310466</v>
      </c>
      <c r="BD75" s="4">
        <f t="shared" si="87"/>
        <v>5.9249396832067418E-3</v>
      </c>
    </row>
    <row r="76" spans="1:108" s="4" customFormat="1" x14ac:dyDescent="0.25">
      <c r="A76" s="3">
        <v>67</v>
      </c>
      <c r="B76" s="3" t="s">
        <v>103</v>
      </c>
      <c r="C76" s="3">
        <v>3085</v>
      </c>
      <c r="D76" s="3">
        <v>0</v>
      </c>
      <c r="E76" s="4">
        <f t="shared" si="60"/>
        <v>6.0749109767741425</v>
      </c>
      <c r="F76" s="4">
        <f t="shared" si="61"/>
        <v>6.5195303681631275E-2</v>
      </c>
      <c r="G76" s="4">
        <f t="shared" si="62"/>
        <v>225.20497892650957</v>
      </c>
      <c r="H76" s="4">
        <f t="shared" si="63"/>
        <v>1.3391143615369963</v>
      </c>
      <c r="I76" s="4">
        <f t="shared" si="64"/>
        <v>1.5028219216804324</v>
      </c>
      <c r="J76" s="4">
        <f t="shared" si="65"/>
        <v>20.407634735107422</v>
      </c>
      <c r="K76" s="3">
        <v>6</v>
      </c>
      <c r="L76" s="4">
        <f t="shared" si="66"/>
        <v>1.4200000166893005</v>
      </c>
      <c r="M76" s="3">
        <v>1</v>
      </c>
      <c r="N76" s="4">
        <f t="shared" si="67"/>
        <v>2.8400000333786011</v>
      </c>
      <c r="O76" s="3">
        <v>20.044492721557617</v>
      </c>
      <c r="P76" s="3">
        <v>20.407634735107422</v>
      </c>
      <c r="Q76" s="3">
        <v>20.115741729736328</v>
      </c>
      <c r="R76" s="3">
        <v>400.69802856445312</v>
      </c>
      <c r="S76" s="3">
        <v>387.489501953125</v>
      </c>
      <c r="T76" s="3">
        <v>9.6996841430664062</v>
      </c>
      <c r="U76" s="3">
        <v>12.349035263061523</v>
      </c>
      <c r="V76" s="3">
        <v>30.165058135986328</v>
      </c>
      <c r="W76" s="3">
        <v>38.404281616210937</v>
      </c>
      <c r="X76" s="3">
        <v>299.52487182617187</v>
      </c>
      <c r="Y76" s="3">
        <v>1700.7733154296875</v>
      </c>
      <c r="Z76" s="3">
        <v>10.608098983764648</v>
      </c>
      <c r="AA76" s="3">
        <v>73.178665161132813</v>
      </c>
      <c r="AB76" s="3">
        <v>1.3887217044830322</v>
      </c>
      <c r="AC76" s="3">
        <v>0.55581766366958618</v>
      </c>
      <c r="AD76" s="3">
        <v>1</v>
      </c>
      <c r="AE76" s="3">
        <v>-0.21956524252891541</v>
      </c>
      <c r="AF76" s="3">
        <v>2.737391471862793</v>
      </c>
      <c r="AG76" s="3">
        <v>1</v>
      </c>
      <c r="AH76" s="3">
        <v>0</v>
      </c>
      <c r="AI76" s="3">
        <v>0.15999999642372131</v>
      </c>
      <c r="AJ76" s="3">
        <v>111115</v>
      </c>
      <c r="AK76" s="4">
        <f t="shared" si="68"/>
        <v>0.49920811971028639</v>
      </c>
      <c r="AL76" s="4">
        <f t="shared" si="69"/>
        <v>1.3391143615369963E-3</v>
      </c>
      <c r="AM76" s="4">
        <f t="shared" si="70"/>
        <v>293.5576347351074</v>
      </c>
      <c r="AN76" s="4">
        <f t="shared" si="71"/>
        <v>293.19449272155759</v>
      </c>
      <c r="AO76" s="4">
        <f t="shared" si="72"/>
        <v>272.12372438631064</v>
      </c>
      <c r="AP76" s="4">
        <f t="shared" si="73"/>
        <v>2.4927792460937397</v>
      </c>
      <c r="AQ76" s="4">
        <f t="shared" si="74"/>
        <v>2.4065078382590332</v>
      </c>
      <c r="AR76" s="4">
        <f t="shared" si="75"/>
        <v>32.88537489663306</v>
      </c>
      <c r="AS76" s="4">
        <f t="shared" si="76"/>
        <v>20.536339633571536</v>
      </c>
      <c r="AT76" s="4">
        <f t="shared" si="77"/>
        <v>20.22606372833252</v>
      </c>
      <c r="AU76" s="4">
        <f t="shared" si="78"/>
        <v>2.3796657681719524</v>
      </c>
      <c r="AV76" s="4">
        <f t="shared" si="79"/>
        <v>6.3732260020532353E-2</v>
      </c>
      <c r="AW76" s="4">
        <f t="shared" si="80"/>
        <v>0.90368591657860087</v>
      </c>
      <c r="AX76" s="4">
        <f t="shared" si="81"/>
        <v>1.4759798515933515</v>
      </c>
      <c r="AY76" s="4">
        <f t="shared" si="82"/>
        <v>3.9961573938882229E-2</v>
      </c>
      <c r="AZ76" s="4">
        <f t="shared" si="83"/>
        <v>16.480199745483016</v>
      </c>
      <c r="BA76" s="4">
        <f t="shared" si="84"/>
        <v>0.58118988460686827</v>
      </c>
      <c r="BB76" s="4">
        <f t="shared" si="85"/>
        <v>37.540492151049044</v>
      </c>
      <c r="BC76" s="4">
        <f t="shared" si="86"/>
        <v>384.6017802199359</v>
      </c>
      <c r="BD76" s="4">
        <f t="shared" si="87"/>
        <v>5.9296435838517752E-3</v>
      </c>
    </row>
    <row r="77" spans="1:108" s="4" customFormat="1" x14ac:dyDescent="0.25">
      <c r="A77" s="3">
        <v>68</v>
      </c>
      <c r="B77" s="3" t="s">
        <v>103</v>
      </c>
      <c r="C77" s="3">
        <v>3085.5</v>
      </c>
      <c r="D77" s="3">
        <v>0</v>
      </c>
      <c r="E77" s="4">
        <f t="shared" si="60"/>
        <v>6.0804836995371527</v>
      </c>
      <c r="F77" s="4">
        <f t="shared" si="61"/>
        <v>6.5155222528269011E-2</v>
      </c>
      <c r="G77" s="4">
        <f t="shared" si="62"/>
        <v>224.98752490398456</v>
      </c>
      <c r="H77" s="4">
        <f t="shared" si="63"/>
        <v>1.3384934334314926</v>
      </c>
      <c r="I77" s="4">
        <f t="shared" si="64"/>
        <v>1.5030281341321294</v>
      </c>
      <c r="J77" s="4">
        <f t="shared" si="65"/>
        <v>20.408260345458984</v>
      </c>
      <c r="K77" s="3">
        <v>6</v>
      </c>
      <c r="L77" s="4">
        <f t="shared" si="66"/>
        <v>1.4200000166893005</v>
      </c>
      <c r="M77" s="3">
        <v>1</v>
      </c>
      <c r="N77" s="4">
        <f t="shared" si="67"/>
        <v>2.8400000333786011</v>
      </c>
      <c r="O77" s="3">
        <v>20.044956207275391</v>
      </c>
      <c r="P77" s="3">
        <v>20.408260345458984</v>
      </c>
      <c r="Q77" s="3">
        <v>20.116203308105469</v>
      </c>
      <c r="R77" s="3">
        <v>400.72000122070313</v>
      </c>
      <c r="S77" s="3">
        <v>387.50128173828125</v>
      </c>
      <c r="T77" s="3">
        <v>9.6994686126708984</v>
      </c>
      <c r="U77" s="3">
        <v>12.347491264343262</v>
      </c>
      <c r="V77" s="3">
        <v>30.163515090942383</v>
      </c>
      <c r="W77" s="3">
        <v>38.398365020751953</v>
      </c>
      <c r="X77" s="3">
        <v>299.53665161132812</v>
      </c>
      <c r="Y77" s="3">
        <v>1700.7852783203125</v>
      </c>
      <c r="Z77" s="3">
        <v>10.648773193359375</v>
      </c>
      <c r="AA77" s="3">
        <v>73.178642272949219</v>
      </c>
      <c r="AB77" s="3">
        <v>1.3887217044830322</v>
      </c>
      <c r="AC77" s="3">
        <v>0.55581766366958618</v>
      </c>
      <c r="AD77" s="3">
        <v>1</v>
      </c>
      <c r="AE77" s="3">
        <v>-0.21956524252891541</v>
      </c>
      <c r="AF77" s="3">
        <v>2.737391471862793</v>
      </c>
      <c r="AG77" s="3">
        <v>1</v>
      </c>
      <c r="AH77" s="3">
        <v>0</v>
      </c>
      <c r="AI77" s="3">
        <v>0.15999999642372131</v>
      </c>
      <c r="AJ77" s="3">
        <v>111115</v>
      </c>
      <c r="AK77" s="4">
        <f t="shared" si="68"/>
        <v>0.49922775268554676</v>
      </c>
      <c r="AL77" s="4">
        <f t="shared" si="69"/>
        <v>1.3384934334314926E-3</v>
      </c>
      <c r="AM77" s="4">
        <f t="shared" si="70"/>
        <v>293.55826034545896</v>
      </c>
      <c r="AN77" s="4">
        <f t="shared" si="71"/>
        <v>293.19495620727537</v>
      </c>
      <c r="AO77" s="4">
        <f t="shared" si="72"/>
        <v>272.12563844876786</v>
      </c>
      <c r="AP77" s="4">
        <f t="shared" si="73"/>
        <v>2.4931051177274672</v>
      </c>
      <c r="AQ77" s="4">
        <f t="shared" si="74"/>
        <v>2.4066007803338705</v>
      </c>
      <c r="AR77" s="4">
        <f t="shared" si="75"/>
        <v>32.886655253283919</v>
      </c>
      <c r="AS77" s="4">
        <f t="shared" si="76"/>
        <v>20.539163988940658</v>
      </c>
      <c r="AT77" s="4">
        <f t="shared" si="77"/>
        <v>20.226608276367188</v>
      </c>
      <c r="AU77" s="4">
        <f t="shared" si="78"/>
        <v>2.3797458761858135</v>
      </c>
      <c r="AV77" s="4">
        <f t="shared" si="79"/>
        <v>6.3693957071258842E-2</v>
      </c>
      <c r="AW77" s="4">
        <f t="shared" si="80"/>
        <v>0.90357264620174105</v>
      </c>
      <c r="AX77" s="4">
        <f t="shared" si="81"/>
        <v>1.4761732299840724</v>
      </c>
      <c r="AY77" s="4">
        <f t="shared" si="82"/>
        <v>3.993747944074303E-2</v>
      </c>
      <c r="AZ77" s="4">
        <f t="shared" si="83"/>
        <v>16.46428160082494</v>
      </c>
      <c r="BA77" s="4">
        <f t="shared" si="84"/>
        <v>0.58061104700020416</v>
      </c>
      <c r="BB77" s="4">
        <f t="shared" si="85"/>
        <v>37.5334807644672</v>
      </c>
      <c r="BC77" s="4">
        <f t="shared" si="86"/>
        <v>384.61091099958458</v>
      </c>
      <c r="BD77" s="4">
        <f t="shared" si="87"/>
        <v>5.9338336861556318E-3</v>
      </c>
    </row>
    <row r="78" spans="1:108" s="4" customFormat="1" x14ac:dyDescent="0.25">
      <c r="A78" s="3">
        <v>69</v>
      </c>
      <c r="B78" s="3" t="s">
        <v>104</v>
      </c>
      <c r="C78" s="3">
        <v>3086</v>
      </c>
      <c r="D78" s="3">
        <v>0</v>
      </c>
      <c r="E78" s="4">
        <f t="shared" si="60"/>
        <v>6.0751434385866228</v>
      </c>
      <c r="F78" s="4">
        <f t="shared" si="61"/>
        <v>6.521122097638149E-2</v>
      </c>
      <c r="G78" s="4">
        <f t="shared" si="62"/>
        <v>225.26769743676158</v>
      </c>
      <c r="H78" s="4">
        <f t="shared" si="63"/>
        <v>1.3393400762957339</v>
      </c>
      <c r="I78" s="4">
        <f t="shared" si="64"/>
        <v>1.5027180194046952</v>
      </c>
      <c r="J78" s="4">
        <f t="shared" si="65"/>
        <v>20.406772613525391</v>
      </c>
      <c r="K78" s="3">
        <v>6</v>
      </c>
      <c r="L78" s="4">
        <f t="shared" si="66"/>
        <v>1.4200000166893005</v>
      </c>
      <c r="M78" s="3">
        <v>1</v>
      </c>
      <c r="N78" s="4">
        <f t="shared" si="67"/>
        <v>2.8400000333786011</v>
      </c>
      <c r="O78" s="3">
        <v>20.045373916625977</v>
      </c>
      <c r="P78" s="3">
        <v>20.406772613525391</v>
      </c>
      <c r="Q78" s="3">
        <v>20.116157531738281</v>
      </c>
      <c r="R78" s="3">
        <v>400.73114013671875</v>
      </c>
      <c r="S78" s="3">
        <v>387.52252197265625</v>
      </c>
      <c r="T78" s="3">
        <v>9.69903564453125</v>
      </c>
      <c r="U78" s="3">
        <v>12.348706245422363</v>
      </c>
      <c r="V78" s="3">
        <v>30.161394119262695</v>
      </c>
      <c r="W78" s="3">
        <v>38.401157379150391</v>
      </c>
      <c r="X78" s="3">
        <v>299.53933715820312</v>
      </c>
      <c r="Y78" s="3">
        <v>1700.7965087890625</v>
      </c>
      <c r="Z78" s="3">
        <v>10.689408302307129</v>
      </c>
      <c r="AA78" s="3">
        <v>73.178657531738281</v>
      </c>
      <c r="AB78" s="3">
        <v>1.3887217044830322</v>
      </c>
      <c r="AC78" s="3">
        <v>0.55581766366958618</v>
      </c>
      <c r="AD78" s="3">
        <v>1</v>
      </c>
      <c r="AE78" s="3">
        <v>-0.21956524252891541</v>
      </c>
      <c r="AF78" s="3">
        <v>2.737391471862793</v>
      </c>
      <c r="AG78" s="3">
        <v>1</v>
      </c>
      <c r="AH78" s="3">
        <v>0</v>
      </c>
      <c r="AI78" s="3">
        <v>0.15999999642372131</v>
      </c>
      <c r="AJ78" s="3">
        <v>111115</v>
      </c>
      <c r="AK78" s="4">
        <f t="shared" si="68"/>
        <v>0.49923222859700517</v>
      </c>
      <c r="AL78" s="4">
        <f t="shared" si="69"/>
        <v>1.3393400762957339E-3</v>
      </c>
      <c r="AM78" s="4">
        <f t="shared" si="70"/>
        <v>293.55677261352537</v>
      </c>
      <c r="AN78" s="4">
        <f t="shared" si="71"/>
        <v>293.19537391662595</v>
      </c>
      <c r="AO78" s="4">
        <f t="shared" si="72"/>
        <v>272.1274353237277</v>
      </c>
      <c r="AP78" s="4">
        <f t="shared" si="73"/>
        <v>2.4929337962327018</v>
      </c>
      <c r="AQ78" s="4">
        <f t="shared" si="74"/>
        <v>2.4063797646984959</v>
      </c>
      <c r="AR78" s="4">
        <f t="shared" si="75"/>
        <v>32.883628176081615</v>
      </c>
      <c r="AS78" s="4">
        <f t="shared" si="76"/>
        <v>20.534921930659252</v>
      </c>
      <c r="AT78" s="4">
        <f t="shared" si="77"/>
        <v>20.226073265075684</v>
      </c>
      <c r="AU78" s="4">
        <f t="shared" si="78"/>
        <v>2.3796671710940749</v>
      </c>
      <c r="AV78" s="4">
        <f t="shared" si="79"/>
        <v>6.3747470849826723E-2</v>
      </c>
      <c r="AW78" s="4">
        <f t="shared" si="80"/>
        <v>0.90366174529380072</v>
      </c>
      <c r="AX78" s="4">
        <f t="shared" si="81"/>
        <v>1.4760054258002742</v>
      </c>
      <c r="AY78" s="4">
        <f t="shared" si="82"/>
        <v>3.997114234813038E-2</v>
      </c>
      <c r="AZ78" s="4">
        <f t="shared" si="83"/>
        <v>16.484787683688012</v>
      </c>
      <c r="BA78" s="4">
        <f t="shared" si="84"/>
        <v>0.58130220739184946</v>
      </c>
      <c r="BB78" s="4">
        <f t="shared" si="85"/>
        <v>37.54189498793977</v>
      </c>
      <c r="BC78" s="4">
        <f t="shared" si="86"/>
        <v>384.63468973825479</v>
      </c>
      <c r="BD78" s="4">
        <f t="shared" si="87"/>
        <v>5.9295846966713889E-3</v>
      </c>
    </row>
    <row r="79" spans="1:108" s="4" customFormat="1" x14ac:dyDescent="0.25">
      <c r="A79" s="3">
        <v>70</v>
      </c>
      <c r="B79" s="3" t="s">
        <v>104</v>
      </c>
      <c r="C79" s="3">
        <v>3086.5</v>
      </c>
      <c r="D79" s="3">
        <v>0</v>
      </c>
      <c r="E79" s="4">
        <f t="shared" si="60"/>
        <v>6.0812565362160385</v>
      </c>
      <c r="F79" s="4">
        <f t="shared" si="61"/>
        <v>6.5240991573045887E-2</v>
      </c>
      <c r="G79" s="4">
        <f t="shared" si="62"/>
        <v>225.17375500682454</v>
      </c>
      <c r="H79" s="4">
        <f t="shared" si="63"/>
        <v>1.3398982487598419</v>
      </c>
      <c r="I79" s="4">
        <f t="shared" si="64"/>
        <v>1.5026740611557392</v>
      </c>
      <c r="J79" s="4">
        <f t="shared" si="65"/>
        <v>20.407014846801758</v>
      </c>
      <c r="K79" s="3">
        <v>6</v>
      </c>
      <c r="L79" s="4">
        <f t="shared" si="66"/>
        <v>1.4200000166893005</v>
      </c>
      <c r="M79" s="3">
        <v>1</v>
      </c>
      <c r="N79" s="4">
        <f t="shared" si="67"/>
        <v>2.8400000333786011</v>
      </c>
      <c r="O79" s="3">
        <v>20.045738220214844</v>
      </c>
      <c r="P79" s="3">
        <v>20.407014846801758</v>
      </c>
      <c r="Q79" s="3">
        <v>20.116060256958008</v>
      </c>
      <c r="R79" s="3">
        <v>400.73239135742187</v>
      </c>
      <c r="S79" s="3">
        <v>387.5113525390625</v>
      </c>
      <c r="T79" s="3">
        <v>9.6990594863891602</v>
      </c>
      <c r="U79" s="3">
        <v>12.349785804748535</v>
      </c>
      <c r="V79" s="3">
        <v>30.160818099975586</v>
      </c>
      <c r="W79" s="3">
        <v>38.4036865234375</v>
      </c>
      <c r="X79" s="3">
        <v>299.54449462890625</v>
      </c>
      <c r="Y79" s="3">
        <v>1700.78515625</v>
      </c>
      <c r="Z79" s="3">
        <v>10.679538726806641</v>
      </c>
      <c r="AA79" s="3">
        <v>73.178733825683594</v>
      </c>
      <c r="AB79" s="3">
        <v>1.3887217044830322</v>
      </c>
      <c r="AC79" s="3">
        <v>0.55581766366958618</v>
      </c>
      <c r="AD79" s="3">
        <v>1</v>
      </c>
      <c r="AE79" s="3">
        <v>-0.21956524252891541</v>
      </c>
      <c r="AF79" s="3">
        <v>2.737391471862793</v>
      </c>
      <c r="AG79" s="3">
        <v>1</v>
      </c>
      <c r="AH79" s="3">
        <v>0</v>
      </c>
      <c r="AI79" s="3">
        <v>0.15999999642372131</v>
      </c>
      <c r="AJ79" s="3">
        <v>111115</v>
      </c>
      <c r="AK79" s="4">
        <f t="shared" si="68"/>
        <v>0.49924082438151035</v>
      </c>
      <c r="AL79" s="4">
        <f t="shared" si="69"/>
        <v>1.3398982487598419E-3</v>
      </c>
      <c r="AM79" s="4">
        <f t="shared" si="70"/>
        <v>293.55701484680174</v>
      </c>
      <c r="AN79" s="4">
        <f t="shared" si="71"/>
        <v>293.19573822021482</v>
      </c>
      <c r="AO79" s="4">
        <f t="shared" si="72"/>
        <v>272.1256189175183</v>
      </c>
      <c r="AP79" s="4">
        <f t="shared" si="73"/>
        <v>2.4926336023574489</v>
      </c>
      <c r="AQ79" s="4">
        <f t="shared" si="74"/>
        <v>2.406415749365638</v>
      </c>
      <c r="AR79" s="4">
        <f t="shared" si="75"/>
        <v>32.884085629274125</v>
      </c>
      <c r="AS79" s="4">
        <f t="shared" si="76"/>
        <v>20.53429982452559</v>
      </c>
      <c r="AT79" s="4">
        <f t="shared" si="77"/>
        <v>20.226376533508301</v>
      </c>
      <c r="AU79" s="4">
        <f t="shared" si="78"/>
        <v>2.3797117843955053</v>
      </c>
      <c r="AV79" s="4">
        <f t="shared" si="79"/>
        <v>6.3775919675437984E-2</v>
      </c>
      <c r="AW79" s="4">
        <f t="shared" si="80"/>
        <v>0.90374168820989875</v>
      </c>
      <c r="AX79" s="4">
        <f t="shared" si="81"/>
        <v>1.4759700961856066</v>
      </c>
      <c r="AY79" s="4">
        <f t="shared" si="82"/>
        <v>3.9989038190908655E-2</v>
      </c>
      <c r="AZ79" s="4">
        <f t="shared" si="83"/>
        <v>16.4779302821741</v>
      </c>
      <c r="BA79" s="4">
        <f t="shared" si="84"/>
        <v>0.58107653758124733</v>
      </c>
      <c r="BB79" s="4">
        <f t="shared" si="85"/>
        <v>37.545246876884327</v>
      </c>
      <c r="BC79" s="4">
        <f t="shared" si="86"/>
        <v>384.62061443082206</v>
      </c>
      <c r="BD79" s="4">
        <f t="shared" si="87"/>
        <v>5.9362985083828293E-3</v>
      </c>
    </row>
    <row r="80" spans="1:108" s="4" customFormat="1" x14ac:dyDescent="0.25">
      <c r="A80" s="3">
        <v>71</v>
      </c>
      <c r="B80" s="3" t="s">
        <v>105</v>
      </c>
      <c r="C80" s="3">
        <v>3087</v>
      </c>
      <c r="D80" s="3">
        <v>0</v>
      </c>
      <c r="E80" s="4">
        <f t="shared" si="60"/>
        <v>6.0718696439640727</v>
      </c>
      <c r="F80" s="4">
        <f t="shared" si="61"/>
        <v>6.5259211524354807E-2</v>
      </c>
      <c r="G80" s="4">
        <f t="shared" si="62"/>
        <v>225.46793581754471</v>
      </c>
      <c r="H80" s="4">
        <f t="shared" si="63"/>
        <v>1.3403522409872612</v>
      </c>
      <c r="I80" s="4">
        <f t="shared" si="64"/>
        <v>1.5027763011371924</v>
      </c>
      <c r="J80" s="4">
        <f t="shared" si="65"/>
        <v>20.408185958862305</v>
      </c>
      <c r="K80" s="3">
        <v>6</v>
      </c>
      <c r="L80" s="4">
        <f t="shared" si="66"/>
        <v>1.4200000166893005</v>
      </c>
      <c r="M80" s="3">
        <v>1</v>
      </c>
      <c r="N80" s="4">
        <f t="shared" si="67"/>
        <v>2.8400000333786011</v>
      </c>
      <c r="O80" s="3">
        <v>20.045665740966797</v>
      </c>
      <c r="P80" s="3">
        <v>20.408185958862305</v>
      </c>
      <c r="Q80" s="3">
        <v>20.116172790527344</v>
      </c>
      <c r="R80" s="3">
        <v>400.73794555664062</v>
      </c>
      <c r="S80" s="3">
        <v>387.53521728515625</v>
      </c>
      <c r="T80" s="3">
        <v>9.6990814208984375</v>
      </c>
      <c r="U80" s="3">
        <v>12.35071849822998</v>
      </c>
      <c r="V80" s="3">
        <v>30.161140441894531</v>
      </c>
      <c r="W80" s="3">
        <v>38.406913757324219</v>
      </c>
      <c r="X80" s="3">
        <v>299.54278564453125</v>
      </c>
      <c r="Y80" s="3">
        <v>1700.7298583984375</v>
      </c>
      <c r="Z80" s="3">
        <v>10.676915168762207</v>
      </c>
      <c r="AA80" s="3">
        <v>73.17901611328125</v>
      </c>
      <c r="AB80" s="3">
        <v>1.3887217044830322</v>
      </c>
      <c r="AC80" s="3">
        <v>0.55581766366958618</v>
      </c>
      <c r="AD80" s="3">
        <v>1</v>
      </c>
      <c r="AE80" s="3">
        <v>-0.21956524252891541</v>
      </c>
      <c r="AF80" s="3">
        <v>2.737391471862793</v>
      </c>
      <c r="AG80" s="3">
        <v>1</v>
      </c>
      <c r="AH80" s="3">
        <v>0</v>
      </c>
      <c r="AI80" s="3">
        <v>0.15999999642372131</v>
      </c>
      <c r="AJ80" s="3">
        <v>111115</v>
      </c>
      <c r="AK80" s="4">
        <f t="shared" si="68"/>
        <v>0.49923797607421866</v>
      </c>
      <c r="AL80" s="4">
        <f t="shared" si="69"/>
        <v>1.3403522409872613E-3</v>
      </c>
      <c r="AM80" s="4">
        <f t="shared" si="70"/>
        <v>293.55818595886228</v>
      </c>
      <c r="AN80" s="4">
        <f t="shared" si="71"/>
        <v>293.19566574096677</v>
      </c>
      <c r="AO80" s="4">
        <f t="shared" si="72"/>
        <v>272.11677126146606</v>
      </c>
      <c r="AP80" s="4">
        <f t="shared" si="73"/>
        <v>2.4921240296146525</v>
      </c>
      <c r="AQ80" s="4">
        <f t="shared" si="74"/>
        <v>2.4065897291297649</v>
      </c>
      <c r="AR80" s="4">
        <f t="shared" si="75"/>
        <v>32.886336233386352</v>
      </c>
      <c r="AS80" s="4">
        <f t="shared" si="76"/>
        <v>20.535617735156372</v>
      </c>
      <c r="AT80" s="4">
        <f t="shared" si="77"/>
        <v>20.226925849914551</v>
      </c>
      <c r="AU80" s="4">
        <f t="shared" si="78"/>
        <v>2.3797925952601013</v>
      </c>
      <c r="AV80" s="4">
        <f t="shared" si="79"/>
        <v>6.379333039988988E-2</v>
      </c>
      <c r="AW80" s="4">
        <f t="shared" si="80"/>
        <v>0.90381342799257258</v>
      </c>
      <c r="AX80" s="4">
        <f t="shared" si="81"/>
        <v>1.4759791672675289</v>
      </c>
      <c r="AY80" s="4">
        <f t="shared" si="82"/>
        <v>3.9999990499355299E-2</v>
      </c>
      <c r="AZ80" s="4">
        <f t="shared" si="83"/>
        <v>16.499521708220367</v>
      </c>
      <c r="BA80" s="4">
        <f t="shared" si="84"/>
        <v>0.58179986169267517</v>
      </c>
      <c r="BB80" s="4">
        <f t="shared" si="85"/>
        <v>37.545802859854845</v>
      </c>
      <c r="BC80" s="4">
        <f t="shared" si="86"/>
        <v>384.64894125592679</v>
      </c>
      <c r="BD80" s="4">
        <f t="shared" si="87"/>
        <v>5.9267866407912394E-3</v>
      </c>
    </row>
    <row r="81" spans="1:108" s="4" customFormat="1" x14ac:dyDescent="0.25">
      <c r="A81" s="3">
        <v>72</v>
      </c>
      <c r="B81" s="3" t="s">
        <v>105</v>
      </c>
      <c r="C81" s="3">
        <v>3087.5</v>
      </c>
      <c r="D81" s="3">
        <v>0</v>
      </c>
      <c r="E81" s="4">
        <f t="shared" si="60"/>
        <v>6.0676890083927466</v>
      </c>
      <c r="F81" s="4">
        <f t="shared" si="61"/>
        <v>6.5272660558459622E-2</v>
      </c>
      <c r="G81" s="4">
        <f t="shared" si="62"/>
        <v>225.60754624229187</v>
      </c>
      <c r="H81" s="4">
        <f t="shared" si="63"/>
        <v>1.3403490281449895</v>
      </c>
      <c r="I81" s="4">
        <f t="shared" si="64"/>
        <v>1.5024646763589629</v>
      </c>
      <c r="J81" s="4">
        <f t="shared" si="65"/>
        <v>20.406332015991211</v>
      </c>
      <c r="K81" s="3">
        <v>6</v>
      </c>
      <c r="L81" s="4">
        <f t="shared" si="66"/>
        <v>1.4200000166893005</v>
      </c>
      <c r="M81" s="3">
        <v>1</v>
      </c>
      <c r="N81" s="4">
        <f t="shared" si="67"/>
        <v>2.8400000333786011</v>
      </c>
      <c r="O81" s="3">
        <v>20.045953750610352</v>
      </c>
      <c r="P81" s="3">
        <v>20.406332015991211</v>
      </c>
      <c r="Q81" s="3">
        <v>20.116182327270508</v>
      </c>
      <c r="R81" s="3">
        <v>400.73397827148437</v>
      </c>
      <c r="S81" s="3">
        <v>387.53997802734375</v>
      </c>
      <c r="T81" s="3">
        <v>9.6997203826904297</v>
      </c>
      <c r="U81" s="3">
        <v>12.351276397705078</v>
      </c>
      <c r="V81" s="3">
        <v>30.162435531616211</v>
      </c>
      <c r="W81" s="3">
        <v>38.407764434814453</v>
      </c>
      <c r="X81" s="3">
        <v>299.55105590820312</v>
      </c>
      <c r="Y81" s="3">
        <v>1700.7808837890625</v>
      </c>
      <c r="Z81" s="3">
        <v>10.669557571411133</v>
      </c>
      <c r="AA81" s="3">
        <v>73.178642272949219</v>
      </c>
      <c r="AB81" s="3">
        <v>1.3887217044830322</v>
      </c>
      <c r="AC81" s="3">
        <v>0.55581766366958618</v>
      </c>
      <c r="AD81" s="3">
        <v>1</v>
      </c>
      <c r="AE81" s="3">
        <v>-0.21956524252891541</v>
      </c>
      <c r="AF81" s="3">
        <v>2.737391471862793</v>
      </c>
      <c r="AG81" s="3">
        <v>1</v>
      </c>
      <c r="AH81" s="3">
        <v>0</v>
      </c>
      <c r="AI81" s="3">
        <v>0.15999999642372131</v>
      </c>
      <c r="AJ81" s="3">
        <v>111115</v>
      </c>
      <c r="AK81" s="4">
        <f t="shared" si="68"/>
        <v>0.49925175984700509</v>
      </c>
      <c r="AL81" s="4">
        <f t="shared" si="69"/>
        <v>1.3403490281449894E-3</v>
      </c>
      <c r="AM81" s="4">
        <f t="shared" si="70"/>
        <v>293.55633201599119</v>
      </c>
      <c r="AN81" s="4">
        <f t="shared" si="71"/>
        <v>293.19595375061033</v>
      </c>
      <c r="AO81" s="4">
        <f t="shared" si="72"/>
        <v>272.12493532378357</v>
      </c>
      <c r="AP81" s="4">
        <f t="shared" si="73"/>
        <v>2.4925073782680016</v>
      </c>
      <c r="AQ81" s="4">
        <f t="shared" si="74"/>
        <v>2.4063143134809435</v>
      </c>
      <c r="AR81" s="4">
        <f t="shared" si="75"/>
        <v>32.882740629508064</v>
      </c>
      <c r="AS81" s="4">
        <f t="shared" si="76"/>
        <v>20.531464231802985</v>
      </c>
      <c r="AT81" s="4">
        <f t="shared" si="77"/>
        <v>20.226142883300781</v>
      </c>
      <c r="AU81" s="4">
        <f t="shared" si="78"/>
        <v>2.3796774124475264</v>
      </c>
      <c r="AV81" s="4">
        <f t="shared" si="79"/>
        <v>6.3806181964119385E-2</v>
      </c>
      <c r="AW81" s="4">
        <f t="shared" si="80"/>
        <v>0.90384963712198074</v>
      </c>
      <c r="AX81" s="4">
        <f t="shared" si="81"/>
        <v>1.4758277753255458</v>
      </c>
      <c r="AY81" s="4">
        <f t="shared" si="82"/>
        <v>4.0008074856336145E-2</v>
      </c>
      <c r="AZ81" s="4">
        <f t="shared" si="83"/>
        <v>16.509653920542526</v>
      </c>
      <c r="BA81" s="4">
        <f t="shared" si="84"/>
        <v>0.58215296236192082</v>
      </c>
      <c r="BB81" s="4">
        <f t="shared" si="85"/>
        <v>37.551993131603481</v>
      </c>
      <c r="BC81" s="4">
        <f t="shared" si="86"/>
        <v>384.65568927204208</v>
      </c>
      <c r="BD81" s="4">
        <f t="shared" si="87"/>
        <v>5.9235784708938522E-3</v>
      </c>
    </row>
    <row r="82" spans="1:108" s="4" customFormat="1" x14ac:dyDescent="0.25">
      <c r="A82" s="3">
        <v>73</v>
      </c>
      <c r="B82" s="3" t="s">
        <v>106</v>
      </c>
      <c r="C82" s="3">
        <v>3088</v>
      </c>
      <c r="D82" s="3">
        <v>0</v>
      </c>
      <c r="E82" s="4">
        <f t="shared" si="60"/>
        <v>6.0753171934642953</v>
      </c>
      <c r="F82" s="4">
        <f t="shared" si="61"/>
        <v>6.5276490358840908E-2</v>
      </c>
      <c r="G82" s="4">
        <f t="shared" si="62"/>
        <v>225.41188510112895</v>
      </c>
      <c r="H82" s="4">
        <f t="shared" si="63"/>
        <v>1.340261124662929</v>
      </c>
      <c r="I82" s="4">
        <f t="shared" si="64"/>
        <v>1.5022826834265839</v>
      </c>
      <c r="J82" s="4">
        <f t="shared" si="65"/>
        <v>20.405570983886719</v>
      </c>
      <c r="K82" s="3">
        <v>6</v>
      </c>
      <c r="L82" s="4">
        <f t="shared" si="66"/>
        <v>1.4200000166893005</v>
      </c>
      <c r="M82" s="3">
        <v>1</v>
      </c>
      <c r="N82" s="4">
        <f t="shared" si="67"/>
        <v>2.8400000333786011</v>
      </c>
      <c r="O82" s="3">
        <v>20.046018600463867</v>
      </c>
      <c r="P82" s="3">
        <v>20.405570983886719</v>
      </c>
      <c r="Q82" s="3">
        <v>20.116247177124023</v>
      </c>
      <c r="R82" s="3">
        <v>400.73089599609375</v>
      </c>
      <c r="S82" s="3">
        <v>387.52139282226562</v>
      </c>
      <c r="T82" s="3">
        <v>9.7007522583007812</v>
      </c>
      <c r="U82" s="3">
        <v>12.352200508117676</v>
      </c>
      <c r="V82" s="3">
        <v>30.165565490722656</v>
      </c>
      <c r="W82" s="3">
        <v>38.410541534423828</v>
      </c>
      <c r="X82" s="3">
        <v>299.54330444335937</v>
      </c>
      <c r="Y82" s="3">
        <v>1700.7742919921875</v>
      </c>
      <c r="Z82" s="3">
        <v>10.695409774780273</v>
      </c>
      <c r="AA82" s="3">
        <v>73.178749084472656</v>
      </c>
      <c r="AB82" s="3">
        <v>1.3887217044830322</v>
      </c>
      <c r="AC82" s="3">
        <v>0.55581766366958618</v>
      </c>
      <c r="AD82" s="3">
        <v>1</v>
      </c>
      <c r="AE82" s="3">
        <v>-0.21956524252891541</v>
      </c>
      <c r="AF82" s="3">
        <v>2.737391471862793</v>
      </c>
      <c r="AG82" s="3">
        <v>1</v>
      </c>
      <c r="AH82" s="3">
        <v>0</v>
      </c>
      <c r="AI82" s="3">
        <v>0.15999999642372131</v>
      </c>
      <c r="AJ82" s="3">
        <v>111115</v>
      </c>
      <c r="AK82" s="4">
        <f t="shared" si="68"/>
        <v>0.49923884073893221</v>
      </c>
      <c r="AL82" s="4">
        <f t="shared" si="69"/>
        <v>1.340261124662929E-3</v>
      </c>
      <c r="AM82" s="4">
        <f t="shared" si="70"/>
        <v>293.5555709838867</v>
      </c>
      <c r="AN82" s="4">
        <f t="shared" si="71"/>
        <v>293.19601860046384</v>
      </c>
      <c r="AO82" s="4">
        <f t="shared" si="72"/>
        <v>272.12388063630715</v>
      </c>
      <c r="AP82" s="4">
        <f t="shared" si="73"/>
        <v>2.4926508246579444</v>
      </c>
      <c r="AQ82" s="4">
        <f t="shared" si="74"/>
        <v>2.406201265051223</v>
      </c>
      <c r="AR82" s="4">
        <f t="shared" si="75"/>
        <v>32.881147808001813</v>
      </c>
      <c r="AS82" s="4">
        <f t="shared" si="76"/>
        <v>20.528947299884138</v>
      </c>
      <c r="AT82" s="4">
        <f t="shared" si="77"/>
        <v>20.225794792175293</v>
      </c>
      <c r="AU82" s="4">
        <f t="shared" si="78"/>
        <v>2.3796262060664284</v>
      </c>
      <c r="AV82" s="4">
        <f t="shared" si="79"/>
        <v>6.380984160483992E-2</v>
      </c>
      <c r="AW82" s="4">
        <f t="shared" si="80"/>
        <v>0.90391858162463901</v>
      </c>
      <c r="AX82" s="4">
        <f t="shared" si="81"/>
        <v>1.4757076244417893</v>
      </c>
      <c r="AY82" s="4">
        <f t="shared" si="82"/>
        <v>4.0010376978185595E-2</v>
      </c>
      <c r="AZ82" s="4">
        <f t="shared" si="83"/>
        <v>16.495359780473496</v>
      </c>
      <c r="BA82" s="4">
        <f t="shared" si="84"/>
        <v>0.58167597783308123</v>
      </c>
      <c r="BB82" s="4">
        <f t="shared" si="85"/>
        <v>37.556727524611041</v>
      </c>
      <c r="BC82" s="4">
        <f t="shared" si="86"/>
        <v>384.63347799311697</v>
      </c>
      <c r="BD82" s="4">
        <f t="shared" si="87"/>
        <v>5.9321157807435123E-3</v>
      </c>
    </row>
    <row r="83" spans="1:108" s="4" customFormat="1" x14ac:dyDescent="0.25">
      <c r="A83" s="3">
        <v>74</v>
      </c>
      <c r="B83" s="3" t="s">
        <v>106</v>
      </c>
      <c r="C83" s="3">
        <v>3088</v>
      </c>
      <c r="D83" s="3">
        <v>0</v>
      </c>
      <c r="E83" s="4">
        <f t="shared" si="60"/>
        <v>6.0753171934642953</v>
      </c>
      <c r="F83" s="4">
        <f t="shared" si="61"/>
        <v>6.5276490358840908E-2</v>
      </c>
      <c r="G83" s="4">
        <f t="shared" si="62"/>
        <v>225.41188510112895</v>
      </c>
      <c r="H83" s="4">
        <f t="shared" si="63"/>
        <v>1.340261124662929</v>
      </c>
      <c r="I83" s="4">
        <f t="shared" si="64"/>
        <v>1.5022826834265839</v>
      </c>
      <c r="J83" s="4">
        <f t="shared" si="65"/>
        <v>20.405570983886719</v>
      </c>
      <c r="K83" s="3">
        <v>6</v>
      </c>
      <c r="L83" s="4">
        <f t="shared" si="66"/>
        <v>1.4200000166893005</v>
      </c>
      <c r="M83" s="3">
        <v>1</v>
      </c>
      <c r="N83" s="4">
        <f t="shared" si="67"/>
        <v>2.8400000333786011</v>
      </c>
      <c r="O83" s="3">
        <v>20.046018600463867</v>
      </c>
      <c r="P83" s="3">
        <v>20.405570983886719</v>
      </c>
      <c r="Q83" s="3">
        <v>20.116247177124023</v>
      </c>
      <c r="R83" s="3">
        <v>400.73089599609375</v>
      </c>
      <c r="S83" s="3">
        <v>387.52139282226562</v>
      </c>
      <c r="T83" s="3">
        <v>9.7007522583007812</v>
      </c>
      <c r="U83" s="3">
        <v>12.352200508117676</v>
      </c>
      <c r="V83" s="3">
        <v>30.165565490722656</v>
      </c>
      <c r="W83" s="3">
        <v>38.410541534423828</v>
      </c>
      <c r="X83" s="3">
        <v>299.54330444335937</v>
      </c>
      <c r="Y83" s="3">
        <v>1700.7742919921875</v>
      </c>
      <c r="Z83" s="3">
        <v>10.695409774780273</v>
      </c>
      <c r="AA83" s="3">
        <v>73.178749084472656</v>
      </c>
      <c r="AB83" s="3">
        <v>1.3887217044830322</v>
      </c>
      <c r="AC83" s="3">
        <v>0.55581766366958618</v>
      </c>
      <c r="AD83" s="3">
        <v>1</v>
      </c>
      <c r="AE83" s="3">
        <v>-0.21956524252891541</v>
      </c>
      <c r="AF83" s="3">
        <v>2.737391471862793</v>
      </c>
      <c r="AG83" s="3">
        <v>1</v>
      </c>
      <c r="AH83" s="3">
        <v>0</v>
      </c>
      <c r="AI83" s="3">
        <v>0.15999999642372131</v>
      </c>
      <c r="AJ83" s="3">
        <v>111115</v>
      </c>
      <c r="AK83" s="4">
        <f t="shared" si="68"/>
        <v>0.49923884073893221</v>
      </c>
      <c r="AL83" s="4">
        <f t="shared" si="69"/>
        <v>1.340261124662929E-3</v>
      </c>
      <c r="AM83" s="4">
        <f t="shared" si="70"/>
        <v>293.5555709838867</v>
      </c>
      <c r="AN83" s="4">
        <f t="shared" si="71"/>
        <v>293.19601860046384</v>
      </c>
      <c r="AO83" s="4">
        <f t="shared" si="72"/>
        <v>272.12388063630715</v>
      </c>
      <c r="AP83" s="4">
        <f t="shared" si="73"/>
        <v>2.4926508246579444</v>
      </c>
      <c r="AQ83" s="4">
        <f t="shared" si="74"/>
        <v>2.406201265051223</v>
      </c>
      <c r="AR83" s="4">
        <f t="shared" si="75"/>
        <v>32.881147808001813</v>
      </c>
      <c r="AS83" s="4">
        <f t="shared" si="76"/>
        <v>20.528947299884138</v>
      </c>
      <c r="AT83" s="4">
        <f t="shared" si="77"/>
        <v>20.225794792175293</v>
      </c>
      <c r="AU83" s="4">
        <f t="shared" si="78"/>
        <v>2.3796262060664284</v>
      </c>
      <c r="AV83" s="4">
        <f t="shared" si="79"/>
        <v>6.380984160483992E-2</v>
      </c>
      <c r="AW83" s="4">
        <f t="shared" si="80"/>
        <v>0.90391858162463901</v>
      </c>
      <c r="AX83" s="4">
        <f t="shared" si="81"/>
        <v>1.4757076244417893</v>
      </c>
      <c r="AY83" s="4">
        <f t="shared" si="82"/>
        <v>4.0010376978185595E-2</v>
      </c>
      <c r="AZ83" s="4">
        <f t="shared" si="83"/>
        <v>16.495359780473496</v>
      </c>
      <c r="BA83" s="4">
        <f t="shared" si="84"/>
        <v>0.58167597783308123</v>
      </c>
      <c r="BB83" s="4">
        <f t="shared" si="85"/>
        <v>37.556727524611041</v>
      </c>
      <c r="BC83" s="4">
        <f t="shared" si="86"/>
        <v>384.63347799311697</v>
      </c>
      <c r="BD83" s="4">
        <f t="shared" si="87"/>
        <v>5.9321157807435123E-3</v>
      </c>
    </row>
    <row r="84" spans="1:108" s="4" customFormat="1" x14ac:dyDescent="0.25">
      <c r="A84" s="3">
        <v>75</v>
      </c>
      <c r="B84" s="3" t="s">
        <v>107</v>
      </c>
      <c r="C84" s="3">
        <v>3088.5</v>
      </c>
      <c r="D84" s="3">
        <v>0</v>
      </c>
      <c r="E84" s="4">
        <f t="shared" si="60"/>
        <v>6.0894383571393762</v>
      </c>
      <c r="F84" s="4">
        <f t="shared" si="61"/>
        <v>6.5292802010534584E-2</v>
      </c>
      <c r="G84" s="4">
        <f t="shared" si="62"/>
        <v>225.08198575606784</v>
      </c>
      <c r="H84" s="4">
        <f t="shared" si="63"/>
        <v>1.3406681624793273</v>
      </c>
      <c r="I84" s="4">
        <f t="shared" si="64"/>
        <v>1.5023691690054086</v>
      </c>
      <c r="J84" s="4">
        <f t="shared" si="65"/>
        <v>20.406597137451172</v>
      </c>
      <c r="K84" s="3">
        <v>6</v>
      </c>
      <c r="L84" s="4">
        <f t="shared" si="66"/>
        <v>1.4200000166893005</v>
      </c>
      <c r="M84" s="3">
        <v>1</v>
      </c>
      <c r="N84" s="4">
        <f t="shared" si="67"/>
        <v>2.8400000333786011</v>
      </c>
      <c r="O84" s="3">
        <v>20.046287536621094</v>
      </c>
      <c r="P84" s="3">
        <v>20.406597137451172</v>
      </c>
      <c r="Q84" s="3">
        <v>20.116270065307617</v>
      </c>
      <c r="R84" s="3">
        <v>400.74032592773437</v>
      </c>
      <c r="S84" s="3">
        <v>387.50189208984375</v>
      </c>
      <c r="T84" s="3">
        <v>9.7007780075073242</v>
      </c>
      <c r="U84" s="3">
        <v>12.353105545043945</v>
      </c>
      <c r="V84" s="3">
        <v>30.165136337280273</v>
      </c>
      <c r="W84" s="3">
        <v>38.412704467773438</v>
      </c>
      <c r="X84" s="3">
        <v>299.53466796875</v>
      </c>
      <c r="Y84" s="3">
        <v>1700.792724609375</v>
      </c>
      <c r="Z84" s="3">
        <v>10.653586387634277</v>
      </c>
      <c r="AA84" s="3">
        <v>73.178726196289063</v>
      </c>
      <c r="AB84" s="3">
        <v>1.3887217044830322</v>
      </c>
      <c r="AC84" s="3">
        <v>0.55581766366958618</v>
      </c>
      <c r="AD84" s="3">
        <v>1</v>
      </c>
      <c r="AE84" s="3">
        <v>-0.21956524252891541</v>
      </c>
      <c r="AF84" s="3">
        <v>2.737391471862793</v>
      </c>
      <c r="AG84" s="3">
        <v>1</v>
      </c>
      <c r="AH84" s="3">
        <v>0</v>
      </c>
      <c r="AI84" s="3">
        <v>0.15999999642372131</v>
      </c>
      <c r="AJ84" s="3">
        <v>111115</v>
      </c>
      <c r="AK84" s="4">
        <f t="shared" si="68"/>
        <v>0.49922444661458326</v>
      </c>
      <c r="AL84" s="4">
        <f t="shared" si="69"/>
        <v>1.3406681624793272E-3</v>
      </c>
      <c r="AM84" s="4">
        <f t="shared" si="70"/>
        <v>293.55659713745115</v>
      </c>
      <c r="AN84" s="4">
        <f t="shared" si="71"/>
        <v>293.19628753662107</v>
      </c>
      <c r="AO84" s="4">
        <f t="shared" si="72"/>
        <v>272.12682985499123</v>
      </c>
      <c r="AP84" s="4">
        <f t="shared" si="73"/>
        <v>2.4923700807428406</v>
      </c>
      <c r="AQ84" s="4">
        <f t="shared" si="74"/>
        <v>2.4063536973600397</v>
      </c>
      <c r="AR84" s="4">
        <f t="shared" si="75"/>
        <v>32.883241106239254</v>
      </c>
      <c r="AS84" s="4">
        <f t="shared" si="76"/>
        <v>20.530135561195308</v>
      </c>
      <c r="AT84" s="4">
        <f t="shared" si="77"/>
        <v>20.226442337036133</v>
      </c>
      <c r="AU84" s="4">
        <f t="shared" si="78"/>
        <v>2.3797214647369067</v>
      </c>
      <c r="AV84" s="4">
        <f t="shared" si="79"/>
        <v>6.3825428414848187E-2</v>
      </c>
      <c r="AW84" s="4">
        <f t="shared" si="80"/>
        <v>0.90398452835463106</v>
      </c>
      <c r="AX84" s="4">
        <f t="shared" si="81"/>
        <v>1.4757369363822757</v>
      </c>
      <c r="AY84" s="4">
        <f t="shared" si="82"/>
        <v>4.0020181976460886E-2</v>
      </c>
      <c r="AZ84" s="4">
        <f t="shared" si="83"/>
        <v>16.471213007360323</v>
      </c>
      <c r="BA84" s="4">
        <f t="shared" si="84"/>
        <v>0.58085390123432412</v>
      </c>
      <c r="BB84" s="4">
        <f t="shared" si="85"/>
        <v>37.557343249597821</v>
      </c>
      <c r="BC84" s="4">
        <f t="shared" si="86"/>
        <v>384.60726473578757</v>
      </c>
      <c r="BD84" s="4">
        <f t="shared" si="87"/>
        <v>5.9464068296645953E-3</v>
      </c>
      <c r="BE84" s="4">
        <f>AVERAGE(E70:E84)</f>
        <v>6.0710508469807971</v>
      </c>
      <c r="BF84" s="4">
        <f t="shared" ref="BF84:DD84" si="88">AVERAGE(F70:F84)</f>
        <v>6.5235569825980791E-2</v>
      </c>
      <c r="BG84" s="4">
        <f t="shared" si="88"/>
        <v>225.40098764860866</v>
      </c>
      <c r="BH84" s="4">
        <f t="shared" si="88"/>
        <v>1.3399800795803487</v>
      </c>
      <c r="BI84" s="4">
        <f t="shared" si="88"/>
        <v>1.502887045950972</v>
      </c>
      <c r="BJ84" s="4">
        <f t="shared" si="88"/>
        <v>20.408448918660483</v>
      </c>
      <c r="BK84" s="4">
        <f t="shared" si="88"/>
        <v>6</v>
      </c>
      <c r="BL84" s="4">
        <f t="shared" si="88"/>
        <v>1.4200000166893005</v>
      </c>
      <c r="BM84" s="4">
        <f t="shared" si="88"/>
        <v>1</v>
      </c>
      <c r="BN84" s="4">
        <f t="shared" si="88"/>
        <v>2.8400000333786011</v>
      </c>
      <c r="BO84" s="4">
        <f t="shared" si="88"/>
        <v>20.045037206013998</v>
      </c>
      <c r="BP84" s="4">
        <f t="shared" si="88"/>
        <v>20.408448918660483</v>
      </c>
      <c r="BQ84" s="4">
        <f t="shared" si="88"/>
        <v>20.115999730428062</v>
      </c>
      <c r="BR84" s="4">
        <f t="shared" si="88"/>
        <v>400.70171712239585</v>
      </c>
      <c r="BS84" s="4">
        <f t="shared" si="88"/>
        <v>387.50088297526042</v>
      </c>
      <c r="BT84" s="4">
        <f t="shared" si="88"/>
        <v>9.6988482157389324</v>
      </c>
      <c r="BU84" s="4">
        <f t="shared" si="88"/>
        <v>12.349777030944825</v>
      </c>
      <c r="BV84" s="4">
        <f t="shared" si="88"/>
        <v>30.161496225992838</v>
      </c>
      <c r="BW84" s="4">
        <f t="shared" si="88"/>
        <v>38.405360158284502</v>
      </c>
      <c r="BX84" s="4">
        <f t="shared" si="88"/>
        <v>299.53990681966144</v>
      </c>
      <c r="BY84" s="4">
        <f t="shared" si="88"/>
        <v>1700.7747965494791</v>
      </c>
      <c r="BZ84" s="4">
        <f t="shared" si="88"/>
        <v>10.61455675760905</v>
      </c>
      <c r="CA84" s="4">
        <f t="shared" si="88"/>
        <v>73.178792317708329</v>
      </c>
      <c r="CB84" s="4">
        <f t="shared" si="88"/>
        <v>1.3887217044830322</v>
      </c>
      <c r="CC84" s="4">
        <f t="shared" si="88"/>
        <v>0.55581766366958618</v>
      </c>
      <c r="CD84" s="4">
        <f t="shared" si="88"/>
        <v>1</v>
      </c>
      <c r="CE84" s="4">
        <f t="shared" si="88"/>
        <v>-0.21956524252891541</v>
      </c>
      <c r="CF84" s="4">
        <f t="shared" si="88"/>
        <v>2.737391471862793</v>
      </c>
      <c r="CG84" s="4">
        <f t="shared" si="88"/>
        <v>1</v>
      </c>
      <c r="CH84" s="4">
        <f t="shared" si="88"/>
        <v>0</v>
      </c>
      <c r="CI84" s="4">
        <f t="shared" si="88"/>
        <v>0.15999999642372131</v>
      </c>
      <c r="CJ84" s="4">
        <f t="shared" si="88"/>
        <v>111115</v>
      </c>
      <c r="CK84" s="4">
        <f t="shared" si="88"/>
        <v>0.49923317803276895</v>
      </c>
      <c r="CL84" s="4">
        <f t="shared" si="88"/>
        <v>1.3399800795803481E-3</v>
      </c>
      <c r="CM84" s="4">
        <f t="shared" si="88"/>
        <v>293.55844891866047</v>
      </c>
      <c r="CN84" s="4">
        <f t="shared" si="88"/>
        <v>293.19503720601398</v>
      </c>
      <c r="CO84" s="4">
        <f t="shared" si="88"/>
        <v>272.12396136547198</v>
      </c>
      <c r="CP84" s="4">
        <f t="shared" si="88"/>
        <v>2.4922889634762675</v>
      </c>
      <c r="CQ84" s="4">
        <f t="shared" si="88"/>
        <v>2.4066288144463326</v>
      </c>
      <c r="CR84" s="4">
        <f t="shared" si="88"/>
        <v>32.886970906656451</v>
      </c>
      <c r="CS84" s="4">
        <f t="shared" si="88"/>
        <v>20.537193875711619</v>
      </c>
      <c r="CT84" s="4">
        <f t="shared" si="88"/>
        <v>20.226743062337238</v>
      </c>
      <c r="CU84" s="4">
        <f t="shared" si="88"/>
        <v>2.3797657069464746</v>
      </c>
      <c r="CV84" s="4">
        <f t="shared" si="88"/>
        <v>6.3770738233490804E-2</v>
      </c>
      <c r="CW84" s="4">
        <f t="shared" si="88"/>
        <v>0.9037417684953597</v>
      </c>
      <c r="CX84" s="4">
        <f t="shared" si="88"/>
        <v>1.4760239384511151</v>
      </c>
      <c r="CY84" s="4">
        <f t="shared" si="88"/>
        <v>3.9985778821579381E-2</v>
      </c>
      <c r="CZ84" s="4">
        <f t="shared" si="88"/>
        <v>16.494572105477708</v>
      </c>
      <c r="DA84" s="4">
        <f t="shared" si="88"/>
        <v>0.58167864354241738</v>
      </c>
      <c r="DB84" s="4">
        <f t="shared" si="88"/>
        <v>37.541717312399697</v>
      </c>
      <c r="DC84" s="4">
        <f t="shared" si="88"/>
        <v>384.61499616290223</v>
      </c>
      <c r="DD84" s="4">
        <f t="shared" si="88"/>
        <v>5.9258669957104422E-3</v>
      </c>
    </row>
    <row r="85" spans="1:108" x14ac:dyDescent="0.25">
      <c r="A85" s="1">
        <v>76</v>
      </c>
      <c r="B85" s="1" t="s">
        <v>108</v>
      </c>
      <c r="C85" s="1">
        <v>3303.5</v>
      </c>
      <c r="D85" s="1">
        <v>0</v>
      </c>
      <c r="E85">
        <f t="shared" si="60"/>
        <v>5.873596694661984</v>
      </c>
      <c r="F85">
        <f t="shared" si="61"/>
        <v>6.0557564107492877E-2</v>
      </c>
      <c r="G85">
        <f t="shared" si="62"/>
        <v>217.94958878827464</v>
      </c>
      <c r="H85">
        <f t="shared" si="63"/>
        <v>1.4997803090617072</v>
      </c>
      <c r="I85">
        <f t="shared" si="64"/>
        <v>1.80438918061375</v>
      </c>
      <c r="J85">
        <f t="shared" si="65"/>
        <v>22.550323486328125</v>
      </c>
      <c r="K85" s="1">
        <v>6</v>
      </c>
      <c r="L85">
        <f t="shared" si="66"/>
        <v>1.4200000166893005</v>
      </c>
      <c r="M85" s="1">
        <v>1</v>
      </c>
      <c r="N85">
        <f t="shared" si="67"/>
        <v>2.8400000333786011</v>
      </c>
      <c r="O85" s="1">
        <v>23.944648742675781</v>
      </c>
      <c r="P85" s="1">
        <v>22.550323486328125</v>
      </c>
      <c r="Q85" s="1">
        <v>24.986232757568359</v>
      </c>
      <c r="R85" s="1">
        <v>401.13070678710937</v>
      </c>
      <c r="S85" s="1">
        <v>388.198974609375</v>
      </c>
      <c r="T85" s="1">
        <v>9.8729143142700195</v>
      </c>
      <c r="U85" s="1">
        <v>12.838577270507813</v>
      </c>
      <c r="V85" s="1">
        <v>24.203287124633789</v>
      </c>
      <c r="W85" s="1">
        <v>31.473560333251953</v>
      </c>
      <c r="X85" s="1">
        <v>299.53341674804687</v>
      </c>
      <c r="Y85" s="1">
        <v>1698.76123046875</v>
      </c>
      <c r="Z85" s="1">
        <v>10.835677146911621</v>
      </c>
      <c r="AA85" s="1">
        <v>73.177536010742187</v>
      </c>
      <c r="AB85" s="1">
        <v>0.85542702674865723</v>
      </c>
      <c r="AC85" s="1">
        <v>0.52612882852554321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68"/>
        <v>0.49922236124674474</v>
      </c>
      <c r="AL85">
        <f t="shared" si="69"/>
        <v>1.4997803090617073E-3</v>
      </c>
      <c r="AM85">
        <f t="shared" si="70"/>
        <v>295.7003234863281</v>
      </c>
      <c r="AN85">
        <f t="shared" si="71"/>
        <v>297.09464874267576</v>
      </c>
      <c r="AO85">
        <f t="shared" si="72"/>
        <v>271.80179079975642</v>
      </c>
      <c r="AP85">
        <f t="shared" si="73"/>
        <v>2.6305435299510447</v>
      </c>
      <c r="AQ85">
        <f t="shared" si="74"/>
        <v>2.7438846311530316</v>
      </c>
      <c r="AR85">
        <f t="shared" si="75"/>
        <v>37.49626976713509</v>
      </c>
      <c r="AS85">
        <f t="shared" si="76"/>
        <v>24.657692496627277</v>
      </c>
      <c r="AT85">
        <f t="shared" si="77"/>
        <v>23.247486114501953</v>
      </c>
      <c r="AU85">
        <f t="shared" si="78"/>
        <v>2.8622370328158078</v>
      </c>
      <c r="AV85">
        <f t="shared" si="79"/>
        <v>5.9293249075855009E-2</v>
      </c>
      <c r="AW85">
        <f t="shared" si="80"/>
        <v>0.93949545053928163</v>
      </c>
      <c r="AX85">
        <f t="shared" si="81"/>
        <v>1.9227415822765261</v>
      </c>
      <c r="AY85">
        <f t="shared" si="82"/>
        <v>3.7169834734009401E-2</v>
      </c>
      <c r="AZ85">
        <f t="shared" si="83"/>
        <v>15.949013882080418</v>
      </c>
      <c r="BA85">
        <f t="shared" si="84"/>
        <v>0.56143782710293422</v>
      </c>
      <c r="BB85">
        <f t="shared" si="85"/>
        <v>33.950249002656186</v>
      </c>
      <c r="BC85">
        <f t="shared" si="86"/>
        <v>385.4069480443751</v>
      </c>
      <c r="BD85">
        <f t="shared" si="87"/>
        <v>5.1740133730540051E-3</v>
      </c>
    </row>
    <row r="86" spans="1:108" x14ac:dyDescent="0.25">
      <c r="A86" s="1">
        <v>77</v>
      </c>
      <c r="B86" s="1" t="s">
        <v>108</v>
      </c>
      <c r="C86" s="1">
        <v>3303.5</v>
      </c>
      <c r="D86" s="1">
        <v>0</v>
      </c>
      <c r="E86">
        <f t="shared" si="60"/>
        <v>5.873596694661984</v>
      </c>
      <c r="F86">
        <f t="shared" si="61"/>
        <v>6.0557564107492877E-2</v>
      </c>
      <c r="G86">
        <f t="shared" si="62"/>
        <v>217.94958878827464</v>
      </c>
      <c r="H86">
        <f t="shared" si="63"/>
        <v>1.4997803090617072</v>
      </c>
      <c r="I86">
        <f t="shared" si="64"/>
        <v>1.80438918061375</v>
      </c>
      <c r="J86">
        <f t="shared" si="65"/>
        <v>22.550323486328125</v>
      </c>
      <c r="K86" s="1">
        <v>6</v>
      </c>
      <c r="L86">
        <f t="shared" si="66"/>
        <v>1.4200000166893005</v>
      </c>
      <c r="M86" s="1">
        <v>1</v>
      </c>
      <c r="N86">
        <f t="shared" si="67"/>
        <v>2.8400000333786011</v>
      </c>
      <c r="O86" s="1">
        <v>23.944648742675781</v>
      </c>
      <c r="P86" s="1">
        <v>22.550323486328125</v>
      </c>
      <c r="Q86" s="1">
        <v>24.986232757568359</v>
      </c>
      <c r="R86" s="1">
        <v>401.13070678710937</v>
      </c>
      <c r="S86" s="1">
        <v>388.198974609375</v>
      </c>
      <c r="T86" s="1">
        <v>9.8729143142700195</v>
      </c>
      <c r="U86" s="1">
        <v>12.838577270507813</v>
      </c>
      <c r="V86" s="1">
        <v>24.203287124633789</v>
      </c>
      <c r="W86" s="1">
        <v>31.473560333251953</v>
      </c>
      <c r="X86" s="1">
        <v>299.53341674804687</v>
      </c>
      <c r="Y86" s="1">
        <v>1698.76123046875</v>
      </c>
      <c r="Z86" s="1">
        <v>10.835677146911621</v>
      </c>
      <c r="AA86" s="1">
        <v>73.177536010742187</v>
      </c>
      <c r="AB86" s="1">
        <v>0.85542702674865723</v>
      </c>
      <c r="AC86" s="1">
        <v>0.52612882852554321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68"/>
        <v>0.49922236124674474</v>
      </c>
      <c r="AL86">
        <f t="shared" si="69"/>
        <v>1.4997803090617073E-3</v>
      </c>
      <c r="AM86">
        <f t="shared" si="70"/>
        <v>295.7003234863281</v>
      </c>
      <c r="AN86">
        <f t="shared" si="71"/>
        <v>297.09464874267576</v>
      </c>
      <c r="AO86">
        <f t="shared" si="72"/>
        <v>271.80179079975642</v>
      </c>
      <c r="AP86">
        <f t="shared" si="73"/>
        <v>2.6305435299510447</v>
      </c>
      <c r="AQ86">
        <f t="shared" si="74"/>
        <v>2.7438846311530316</v>
      </c>
      <c r="AR86">
        <f t="shared" si="75"/>
        <v>37.49626976713509</v>
      </c>
      <c r="AS86">
        <f t="shared" si="76"/>
        <v>24.657692496627277</v>
      </c>
      <c r="AT86">
        <f t="shared" si="77"/>
        <v>23.247486114501953</v>
      </c>
      <c r="AU86">
        <f t="shared" si="78"/>
        <v>2.8622370328158078</v>
      </c>
      <c r="AV86">
        <f t="shared" si="79"/>
        <v>5.9293249075855009E-2</v>
      </c>
      <c r="AW86">
        <f t="shared" si="80"/>
        <v>0.93949545053928163</v>
      </c>
      <c r="AX86">
        <f t="shared" si="81"/>
        <v>1.9227415822765261</v>
      </c>
      <c r="AY86">
        <f t="shared" si="82"/>
        <v>3.7169834734009401E-2</v>
      </c>
      <c r="AZ86">
        <f t="shared" si="83"/>
        <v>15.949013882080418</v>
      </c>
      <c r="BA86">
        <f t="shared" si="84"/>
        <v>0.56143782710293422</v>
      </c>
      <c r="BB86">
        <f t="shared" si="85"/>
        <v>33.950249002656186</v>
      </c>
      <c r="BC86">
        <f t="shared" si="86"/>
        <v>385.4069480443751</v>
      </c>
      <c r="BD86">
        <f t="shared" si="87"/>
        <v>5.1740133730540051E-3</v>
      </c>
    </row>
    <row r="87" spans="1:108" x14ac:dyDescent="0.25">
      <c r="A87" s="1">
        <v>78</v>
      </c>
      <c r="B87" s="1" t="s">
        <v>108</v>
      </c>
      <c r="C87" s="1">
        <v>3304</v>
      </c>
      <c r="D87" s="1">
        <v>0</v>
      </c>
      <c r="E87">
        <f t="shared" si="60"/>
        <v>5.8809526171189654</v>
      </c>
      <c r="F87">
        <f t="shared" si="61"/>
        <v>6.0495966316891213E-2</v>
      </c>
      <c r="G87">
        <f t="shared" si="62"/>
        <v>217.58768112765253</v>
      </c>
      <c r="H87">
        <f t="shared" si="63"/>
        <v>1.4996787814048478</v>
      </c>
      <c r="I87">
        <f t="shared" si="64"/>
        <v>1.8060380698761613</v>
      </c>
      <c r="J87">
        <f t="shared" si="65"/>
        <v>22.560148239135742</v>
      </c>
      <c r="K87" s="1">
        <v>6</v>
      </c>
      <c r="L87">
        <f t="shared" si="66"/>
        <v>1.4200000166893005</v>
      </c>
      <c r="M87" s="1">
        <v>1</v>
      </c>
      <c r="N87">
        <f t="shared" si="67"/>
        <v>2.8400000333786011</v>
      </c>
      <c r="O87" s="1">
        <v>23.946317672729492</v>
      </c>
      <c r="P87" s="1">
        <v>22.560148239135742</v>
      </c>
      <c r="Q87" s="1">
        <v>24.985773086547852</v>
      </c>
      <c r="R87" s="1">
        <v>401.143310546875</v>
      </c>
      <c r="S87" s="1">
        <v>388.19723510742187</v>
      </c>
      <c r="T87" s="1">
        <v>9.8730812072753906</v>
      </c>
      <c r="U87" s="1">
        <v>12.838473320007324</v>
      </c>
      <c r="V87" s="1">
        <v>24.201175689697266</v>
      </c>
      <c r="W87" s="1">
        <v>31.470027923583984</v>
      </c>
      <c r="X87" s="1">
        <v>299.54052734375</v>
      </c>
      <c r="Y87" s="1">
        <v>1698.74853515625</v>
      </c>
      <c r="Z87" s="1">
        <v>10.831940650939941</v>
      </c>
      <c r="AA87" s="1">
        <v>73.177253723144531</v>
      </c>
      <c r="AB87" s="1">
        <v>0.85542702674865723</v>
      </c>
      <c r="AC87" s="1">
        <v>0.52612882852554321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68"/>
        <v>0.49923421223958325</v>
      </c>
      <c r="AL87">
        <f t="shared" si="69"/>
        <v>1.4996787814048477E-3</v>
      </c>
      <c r="AM87">
        <f t="shared" si="70"/>
        <v>295.71014823913572</v>
      </c>
      <c r="AN87">
        <f t="shared" si="71"/>
        <v>297.09631767272947</v>
      </c>
      <c r="AO87">
        <f t="shared" si="72"/>
        <v>271.79975954980182</v>
      </c>
      <c r="AP87">
        <f t="shared" si="73"/>
        <v>2.629460856311236</v>
      </c>
      <c r="AQ87">
        <f t="shared" si="74"/>
        <v>2.7455222894321589</v>
      </c>
      <c r="AR87">
        <f t="shared" si="75"/>
        <v>37.518793747295334</v>
      </c>
      <c r="AS87">
        <f t="shared" si="76"/>
        <v>24.680320427288009</v>
      </c>
      <c r="AT87">
        <f t="shared" si="77"/>
        <v>23.253232955932617</v>
      </c>
      <c r="AU87">
        <f t="shared" si="78"/>
        <v>2.8632308998816987</v>
      </c>
      <c r="AV87">
        <f t="shared" si="79"/>
        <v>5.9234195247047074E-2</v>
      </c>
      <c r="AW87">
        <f t="shared" si="80"/>
        <v>0.9394842195559977</v>
      </c>
      <c r="AX87">
        <f t="shared" si="81"/>
        <v>1.9237466803257011</v>
      </c>
      <c r="AY87">
        <f t="shared" si="82"/>
        <v>3.7132703660643827E-2</v>
      </c>
      <c r="AZ87">
        <f t="shared" si="83"/>
        <v>15.922468948908897</v>
      </c>
      <c r="BA87">
        <f t="shared" si="84"/>
        <v>0.56050806510108631</v>
      </c>
      <c r="BB87">
        <f t="shared" si="85"/>
        <v>33.927161969646093</v>
      </c>
      <c r="BC87">
        <f t="shared" si="86"/>
        <v>385.40171188918248</v>
      </c>
      <c r="BD87">
        <f t="shared" si="87"/>
        <v>5.177040625968468E-3</v>
      </c>
    </row>
    <row r="88" spans="1:108" x14ac:dyDescent="0.25">
      <c r="A88" s="1">
        <v>79</v>
      </c>
      <c r="B88" s="1" t="s">
        <v>109</v>
      </c>
      <c r="C88" s="1">
        <v>3304.5</v>
      </c>
      <c r="D88" s="1">
        <v>0</v>
      </c>
      <c r="E88">
        <f t="shared" si="60"/>
        <v>5.8762518654878821</v>
      </c>
      <c r="F88">
        <f t="shared" si="61"/>
        <v>6.0409883543289224E-2</v>
      </c>
      <c r="G88">
        <f t="shared" si="62"/>
        <v>217.48804682052341</v>
      </c>
      <c r="H88">
        <f t="shared" si="63"/>
        <v>1.4991741714455593</v>
      </c>
      <c r="I88">
        <f t="shared" si="64"/>
        <v>1.8079260401339337</v>
      </c>
      <c r="J88">
        <f t="shared" si="65"/>
        <v>22.571292877197266</v>
      </c>
      <c r="K88" s="1">
        <v>6</v>
      </c>
      <c r="L88">
        <f t="shared" si="66"/>
        <v>1.4200000166893005</v>
      </c>
      <c r="M88" s="1">
        <v>1</v>
      </c>
      <c r="N88">
        <f t="shared" si="67"/>
        <v>2.8400000333786011</v>
      </c>
      <c r="O88" s="1">
        <v>23.94769287109375</v>
      </c>
      <c r="P88" s="1">
        <v>22.571292877197266</v>
      </c>
      <c r="Q88" s="1">
        <v>24.985698699951172</v>
      </c>
      <c r="R88" s="1">
        <v>401.14010620117187</v>
      </c>
      <c r="S88" s="1">
        <v>388.20358276367188</v>
      </c>
      <c r="T88" s="1">
        <v>9.8736248016357422</v>
      </c>
      <c r="U88" s="1">
        <v>12.838074684143066</v>
      </c>
      <c r="V88" s="1">
        <v>24.200506210327148</v>
      </c>
      <c r="W88" s="1">
        <v>31.466447830200195</v>
      </c>
      <c r="X88" s="1">
        <v>299.5350341796875</v>
      </c>
      <c r="Y88" s="1">
        <v>1698.73828125</v>
      </c>
      <c r="Z88" s="1">
        <v>10.846722602844238</v>
      </c>
      <c r="AA88" s="1">
        <v>73.17724609375</v>
      </c>
      <c r="AB88" s="1">
        <v>0.85542702674865723</v>
      </c>
      <c r="AC88" s="1">
        <v>0.52612882852554321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68"/>
        <v>0.49922505696614577</v>
      </c>
      <c r="AL88">
        <f t="shared" si="69"/>
        <v>1.4991741714455594E-3</v>
      </c>
      <c r="AM88">
        <f t="shared" si="70"/>
        <v>295.72129287719724</v>
      </c>
      <c r="AN88">
        <f t="shared" si="71"/>
        <v>297.09769287109373</v>
      </c>
      <c r="AO88">
        <f t="shared" si="72"/>
        <v>271.79811892483849</v>
      </c>
      <c r="AP88">
        <f t="shared" si="73"/>
        <v>2.6283750668828589</v>
      </c>
      <c r="AQ88">
        <f t="shared" si="74"/>
        <v>2.7473809906654125</v>
      </c>
      <c r="AR88">
        <f t="shared" si="75"/>
        <v>37.544197647799479</v>
      </c>
      <c r="AS88">
        <f t="shared" si="76"/>
        <v>24.706122963656412</v>
      </c>
      <c r="AT88">
        <f t="shared" si="77"/>
        <v>23.259492874145508</v>
      </c>
      <c r="AU88">
        <f t="shared" si="78"/>
        <v>2.8643138426675367</v>
      </c>
      <c r="AV88">
        <f t="shared" si="79"/>
        <v>5.9151663452252333E-2</v>
      </c>
      <c r="AW88">
        <f t="shared" si="80"/>
        <v>0.93945495053147898</v>
      </c>
      <c r="AX88">
        <f t="shared" si="81"/>
        <v>1.9248588921360579</v>
      </c>
      <c r="AY88">
        <f t="shared" si="82"/>
        <v>3.7080810800152839E-2</v>
      </c>
      <c r="AZ88">
        <f t="shared" si="83"/>
        <v>15.915176324634464</v>
      </c>
      <c r="BA88">
        <f t="shared" si="84"/>
        <v>0.56024224524719135</v>
      </c>
      <c r="BB88">
        <f t="shared" si="85"/>
        <v>33.900029549635761</v>
      </c>
      <c r="BC88">
        <f t="shared" si="86"/>
        <v>385.41029405762521</v>
      </c>
      <c r="BD88">
        <f t="shared" si="87"/>
        <v>5.1686505252336885E-3</v>
      </c>
    </row>
    <row r="89" spans="1:108" x14ac:dyDescent="0.25">
      <c r="A89" s="1">
        <v>80</v>
      </c>
      <c r="B89" s="1" t="s">
        <v>109</v>
      </c>
      <c r="C89" s="1">
        <v>3305</v>
      </c>
      <c r="D89" s="1">
        <v>0</v>
      </c>
      <c r="E89">
        <f t="shared" si="60"/>
        <v>5.8766069189678438</v>
      </c>
      <c r="F89">
        <f t="shared" si="61"/>
        <v>6.0306387279535002E-2</v>
      </c>
      <c r="G89">
        <f t="shared" si="62"/>
        <v>217.20871033001086</v>
      </c>
      <c r="H89">
        <f t="shared" si="63"/>
        <v>1.4982872618019842</v>
      </c>
      <c r="I89">
        <f t="shared" si="64"/>
        <v>1.8098673618643468</v>
      </c>
      <c r="J89">
        <f t="shared" si="65"/>
        <v>22.582424163818359</v>
      </c>
      <c r="K89" s="1">
        <v>6</v>
      </c>
      <c r="L89">
        <f t="shared" si="66"/>
        <v>1.4200000166893005</v>
      </c>
      <c r="M89" s="1">
        <v>1</v>
      </c>
      <c r="N89">
        <f t="shared" si="67"/>
        <v>2.8400000333786011</v>
      </c>
      <c r="O89" s="1">
        <v>23.949356079101563</v>
      </c>
      <c r="P89" s="1">
        <v>22.582424163818359</v>
      </c>
      <c r="Q89" s="1">
        <v>24.985485076904297</v>
      </c>
      <c r="R89" s="1">
        <v>401.14532470703125</v>
      </c>
      <c r="S89" s="1">
        <v>388.20877075195312</v>
      </c>
      <c r="T89" s="1">
        <v>9.8742523193359375</v>
      </c>
      <c r="U89" s="1">
        <v>12.836950302124023</v>
      </c>
      <c r="V89" s="1">
        <v>24.1995849609375</v>
      </c>
      <c r="W89" s="1">
        <v>31.460494995117188</v>
      </c>
      <c r="X89" s="1">
        <v>299.53518676757812</v>
      </c>
      <c r="Y89" s="1">
        <v>1698.7603759765625</v>
      </c>
      <c r="Z89" s="1">
        <v>10.81844425201416</v>
      </c>
      <c r="AA89" s="1">
        <v>73.177131652832031</v>
      </c>
      <c r="AB89" s="1">
        <v>0.85542702674865723</v>
      </c>
      <c r="AC89" s="1">
        <v>0.52612882852554321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68"/>
        <v>0.49922531127929676</v>
      </c>
      <c r="AL89">
        <f t="shared" si="69"/>
        <v>1.4982872618019842E-3</v>
      </c>
      <c r="AM89">
        <f t="shared" si="70"/>
        <v>295.73242416381834</v>
      </c>
      <c r="AN89">
        <f t="shared" si="71"/>
        <v>297.09935607910154</v>
      </c>
      <c r="AO89">
        <f t="shared" si="72"/>
        <v>271.80165408100947</v>
      </c>
      <c r="AP89">
        <f t="shared" si="73"/>
        <v>2.627591551296919</v>
      </c>
      <c r="AQ89">
        <f t="shared" si="74"/>
        <v>2.7492385641437385</v>
      </c>
      <c r="AR89">
        <f t="shared" si="75"/>
        <v>37.569640980008813</v>
      </c>
      <c r="AS89">
        <f t="shared" si="76"/>
        <v>24.73269067788479</v>
      </c>
      <c r="AT89">
        <f t="shared" si="77"/>
        <v>23.265890121459961</v>
      </c>
      <c r="AU89">
        <f t="shared" si="78"/>
        <v>2.8654209130125605</v>
      </c>
      <c r="AV89">
        <f t="shared" si="79"/>
        <v>5.9052430000812721E-2</v>
      </c>
      <c r="AW89">
        <f t="shared" si="80"/>
        <v>0.93937120227939164</v>
      </c>
      <c r="AX89">
        <f t="shared" si="81"/>
        <v>1.9260497107331689</v>
      </c>
      <c r="AY89">
        <f t="shared" si="82"/>
        <v>3.7018417147554709E-2</v>
      </c>
      <c r="AZ89">
        <f t="shared" si="83"/>
        <v>15.894710391961063</v>
      </c>
      <c r="BA89">
        <f t="shared" si="84"/>
        <v>0.5595152059786842</v>
      </c>
      <c r="BB89">
        <f t="shared" si="85"/>
        <v>33.870577518823019</v>
      </c>
      <c r="BC89">
        <f t="shared" si="86"/>
        <v>385.41531327048659</v>
      </c>
      <c r="BD89">
        <f t="shared" si="87"/>
        <v>5.1644048210627751E-3</v>
      </c>
    </row>
    <row r="90" spans="1:108" x14ac:dyDescent="0.25">
      <c r="A90" s="1">
        <v>81</v>
      </c>
      <c r="B90" s="1" t="s">
        <v>110</v>
      </c>
      <c r="C90" s="1">
        <v>3305.5</v>
      </c>
      <c r="D90" s="1">
        <v>0</v>
      </c>
      <c r="E90">
        <f t="shared" si="60"/>
        <v>5.8781389672932649</v>
      </c>
      <c r="F90">
        <f t="shared" si="61"/>
        <v>6.0179849002018691E-2</v>
      </c>
      <c r="G90">
        <f t="shared" si="62"/>
        <v>216.85217976621092</v>
      </c>
      <c r="H90">
        <f t="shared" si="63"/>
        <v>1.4969484850594466</v>
      </c>
      <c r="I90">
        <f t="shared" si="64"/>
        <v>1.8119612525404341</v>
      </c>
      <c r="J90">
        <f t="shared" si="65"/>
        <v>22.594085693359375</v>
      </c>
      <c r="K90" s="1">
        <v>6</v>
      </c>
      <c r="L90">
        <f t="shared" si="66"/>
        <v>1.4200000166893005</v>
      </c>
      <c r="M90" s="1">
        <v>1</v>
      </c>
      <c r="N90">
        <f t="shared" si="67"/>
        <v>2.8400000333786011</v>
      </c>
      <c r="O90" s="1">
        <v>23.950542449951172</v>
      </c>
      <c r="P90" s="1">
        <v>22.594085693359375</v>
      </c>
      <c r="Q90" s="1">
        <v>24.985620498657227</v>
      </c>
      <c r="R90" s="1">
        <v>401.16793823242187</v>
      </c>
      <c r="S90" s="1">
        <v>388.22906494140625</v>
      </c>
      <c r="T90" s="1">
        <v>9.8747615814208984</v>
      </c>
      <c r="U90" s="1">
        <v>12.834871292114258</v>
      </c>
      <c r="V90" s="1">
        <v>24.199249267578125</v>
      </c>
      <c r="W90" s="1">
        <v>31.453344345092773</v>
      </c>
      <c r="X90" s="1">
        <v>299.52984619140625</v>
      </c>
      <c r="Y90" s="1">
        <v>1698.7918701171875</v>
      </c>
      <c r="Z90" s="1">
        <v>10.772871971130371</v>
      </c>
      <c r="AA90" s="1">
        <v>73.177558898925781</v>
      </c>
      <c r="AB90" s="1">
        <v>0.85542702674865723</v>
      </c>
      <c r="AC90" s="1">
        <v>0.52612882852554321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68"/>
        <v>0.49921641031901037</v>
      </c>
      <c r="AL90">
        <f t="shared" si="69"/>
        <v>1.4969484850594465E-3</v>
      </c>
      <c r="AM90">
        <f t="shared" si="70"/>
        <v>295.74408569335935</v>
      </c>
      <c r="AN90">
        <f t="shared" si="71"/>
        <v>297.10054244995115</v>
      </c>
      <c r="AO90">
        <f t="shared" si="72"/>
        <v>271.80669314339684</v>
      </c>
      <c r="AP90">
        <f t="shared" si="73"/>
        <v>2.626926449868773</v>
      </c>
      <c r="AQ90">
        <f t="shared" si="74"/>
        <v>2.7511858024792568</v>
      </c>
      <c r="AR90">
        <f t="shared" si="75"/>
        <v>37.596031404644783</v>
      </c>
      <c r="AS90">
        <f t="shared" si="76"/>
        <v>24.761160112530526</v>
      </c>
      <c r="AT90">
        <f t="shared" si="77"/>
        <v>23.272314071655273</v>
      </c>
      <c r="AU90">
        <f t="shared" si="78"/>
        <v>2.8665329810020235</v>
      </c>
      <c r="AV90">
        <f t="shared" si="79"/>
        <v>5.8931093968612638E-2</v>
      </c>
      <c r="AW90">
        <f t="shared" si="80"/>
        <v>0.93922454993882276</v>
      </c>
      <c r="AX90">
        <f t="shared" si="81"/>
        <v>1.9273084310632007</v>
      </c>
      <c r="AY90">
        <f t="shared" si="82"/>
        <v>3.6942127213495879E-2</v>
      </c>
      <c r="AZ90">
        <f t="shared" si="83"/>
        <v>15.868713157202341</v>
      </c>
      <c r="BA90">
        <f t="shared" si="84"/>
        <v>0.55856760698465346</v>
      </c>
      <c r="BB90">
        <f t="shared" si="85"/>
        <v>33.837218058224614</v>
      </c>
      <c r="BC90">
        <f t="shared" si="86"/>
        <v>385.43487919754011</v>
      </c>
      <c r="BD90">
        <f t="shared" si="87"/>
        <v>5.160401425707787E-3</v>
      </c>
    </row>
    <row r="91" spans="1:108" x14ac:dyDescent="0.25">
      <c r="A91" s="1">
        <v>82</v>
      </c>
      <c r="B91" s="1" t="s">
        <v>110</v>
      </c>
      <c r="C91" s="1">
        <v>3306</v>
      </c>
      <c r="D91" s="1">
        <v>0</v>
      </c>
      <c r="E91">
        <f t="shared" si="60"/>
        <v>5.869940962339669</v>
      </c>
      <c r="F91">
        <f t="shared" si="61"/>
        <v>6.0094854553623414E-2</v>
      </c>
      <c r="G91">
        <f t="shared" si="62"/>
        <v>216.84503615086879</v>
      </c>
      <c r="H91">
        <f t="shared" si="63"/>
        <v>1.4959965952303904</v>
      </c>
      <c r="I91">
        <f t="shared" si="64"/>
        <v>1.8133007242908898</v>
      </c>
      <c r="J91">
        <f t="shared" si="65"/>
        <v>22.601470947265625</v>
      </c>
      <c r="K91" s="1">
        <v>6</v>
      </c>
      <c r="L91">
        <f t="shared" si="66"/>
        <v>1.4200000166893005</v>
      </c>
      <c r="M91" s="1">
        <v>1</v>
      </c>
      <c r="N91">
        <f t="shared" si="67"/>
        <v>2.8400000333786011</v>
      </c>
      <c r="O91" s="1">
        <v>23.952014923095703</v>
      </c>
      <c r="P91" s="1">
        <v>22.601470947265625</v>
      </c>
      <c r="Q91" s="1">
        <v>24.985185623168945</v>
      </c>
      <c r="R91" s="1">
        <v>401.15109252929687</v>
      </c>
      <c r="S91" s="1">
        <v>388.22982788085937</v>
      </c>
      <c r="T91" s="1">
        <v>9.8753118515014648</v>
      </c>
      <c r="U91" s="1">
        <v>12.833440780639648</v>
      </c>
      <c r="V91" s="1">
        <v>24.198431015014648</v>
      </c>
      <c r="W91" s="1">
        <v>31.447019577026367</v>
      </c>
      <c r="X91" s="1">
        <v>299.54025268554687</v>
      </c>
      <c r="Y91" s="1">
        <v>1698.837158203125</v>
      </c>
      <c r="Z91" s="1">
        <v>10.815978050231934</v>
      </c>
      <c r="AA91" s="1">
        <v>73.177482604980469</v>
      </c>
      <c r="AB91" s="1">
        <v>0.85542702674865723</v>
      </c>
      <c r="AC91" s="1">
        <v>0.52612882852554321</v>
      </c>
      <c r="AD91" s="1">
        <v>0.66666668653488159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68"/>
        <v>0.4992337544759114</v>
      </c>
      <c r="AL91">
        <f t="shared" si="69"/>
        <v>1.4959965952303905E-3</v>
      </c>
      <c r="AM91">
        <f t="shared" si="70"/>
        <v>295.7514709472656</v>
      </c>
      <c r="AN91">
        <f t="shared" si="71"/>
        <v>297.10201492309568</v>
      </c>
      <c r="AO91">
        <f t="shared" si="72"/>
        <v>271.81393923698488</v>
      </c>
      <c r="AP91">
        <f t="shared" si="73"/>
        <v>2.6267047467406774</v>
      </c>
      <c r="AQ91">
        <f t="shared" si="74"/>
        <v>2.7524196137781947</v>
      </c>
      <c r="AR91">
        <f t="shared" si="75"/>
        <v>37.612931133966946</v>
      </c>
      <c r="AS91">
        <f t="shared" si="76"/>
        <v>24.779490353327297</v>
      </c>
      <c r="AT91">
        <f t="shared" si="77"/>
        <v>23.276742935180664</v>
      </c>
      <c r="AU91">
        <f t="shared" si="78"/>
        <v>2.8672998937909639</v>
      </c>
      <c r="AV91">
        <f t="shared" si="79"/>
        <v>5.8849587869816367E-2</v>
      </c>
      <c r="AW91">
        <f t="shared" si="80"/>
        <v>0.93911888948730482</v>
      </c>
      <c r="AX91">
        <f t="shared" si="81"/>
        <v>1.9281810043036591</v>
      </c>
      <c r="AY91">
        <f t="shared" si="82"/>
        <v>3.6890880846219033E-2</v>
      </c>
      <c r="AZ91">
        <f t="shared" si="83"/>
        <v>15.868173860906563</v>
      </c>
      <c r="BA91">
        <f t="shared" si="84"/>
        <v>0.55854810882128969</v>
      </c>
      <c r="BB91">
        <f t="shared" si="85"/>
        <v>33.815523527743863</v>
      </c>
      <c r="BC91">
        <f t="shared" si="86"/>
        <v>385.43953907592186</v>
      </c>
      <c r="BD91">
        <f t="shared" si="87"/>
        <v>5.1498382131306463E-3</v>
      </c>
    </row>
    <row r="92" spans="1:108" x14ac:dyDescent="0.25">
      <c r="A92" s="1">
        <v>83</v>
      </c>
      <c r="B92" s="1" t="s">
        <v>111</v>
      </c>
      <c r="C92" s="1">
        <v>3306.5</v>
      </c>
      <c r="D92" s="1">
        <v>0</v>
      </c>
      <c r="E92">
        <f t="shared" si="60"/>
        <v>5.8920625013529735</v>
      </c>
      <c r="F92">
        <f t="shared" si="61"/>
        <v>6.0093350935885116E-2</v>
      </c>
      <c r="G92">
        <f t="shared" si="62"/>
        <v>216.23141031227027</v>
      </c>
      <c r="H92">
        <f t="shared" si="63"/>
        <v>1.4958553000581309</v>
      </c>
      <c r="I92">
        <f t="shared" si="64"/>
        <v>1.8131767365679572</v>
      </c>
      <c r="J92">
        <f t="shared" si="65"/>
        <v>22.600976943969727</v>
      </c>
      <c r="K92" s="1">
        <v>6</v>
      </c>
      <c r="L92">
        <f t="shared" si="66"/>
        <v>1.4200000166893005</v>
      </c>
      <c r="M92" s="1">
        <v>1</v>
      </c>
      <c r="N92">
        <f t="shared" si="67"/>
        <v>2.8400000333786011</v>
      </c>
      <c r="O92" s="1">
        <v>23.953330993652344</v>
      </c>
      <c r="P92" s="1">
        <v>22.600976943969727</v>
      </c>
      <c r="Q92" s="1">
        <v>24.985361099243164</v>
      </c>
      <c r="R92" s="1">
        <v>401.17108154296875</v>
      </c>
      <c r="S92" s="1">
        <v>388.20599365234375</v>
      </c>
      <c r="T92" s="1">
        <v>9.8762130737304687</v>
      </c>
      <c r="U92" s="1">
        <v>12.833991050720215</v>
      </c>
      <c r="V92" s="1">
        <v>24.198757171630859</v>
      </c>
      <c r="W92" s="1">
        <v>31.445920944213867</v>
      </c>
      <c r="X92" s="1">
        <v>299.54733276367187</v>
      </c>
      <c r="Y92" s="1">
        <v>1698.8375244140625</v>
      </c>
      <c r="Z92" s="1">
        <v>10.843093872070313</v>
      </c>
      <c r="AA92" s="1">
        <v>73.177574157714844</v>
      </c>
      <c r="AB92" s="1">
        <v>0.85542702674865723</v>
      </c>
      <c r="AC92" s="1">
        <v>0.52612882852554321</v>
      </c>
      <c r="AD92" s="1">
        <v>0.66666668653488159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68"/>
        <v>0.49924555460611975</v>
      </c>
      <c r="AL92">
        <f t="shared" si="69"/>
        <v>1.495855300058131E-3</v>
      </c>
      <c r="AM92">
        <f t="shared" si="70"/>
        <v>295.7509769439697</v>
      </c>
      <c r="AN92">
        <f t="shared" si="71"/>
        <v>297.10333099365232</v>
      </c>
      <c r="AO92">
        <f t="shared" si="72"/>
        <v>271.81399783073357</v>
      </c>
      <c r="AP92">
        <f t="shared" si="73"/>
        <v>2.627023473535651</v>
      </c>
      <c r="AQ92">
        <f t="shared" si="74"/>
        <v>2.7523370684214843</v>
      </c>
      <c r="AR92">
        <f t="shared" si="75"/>
        <v>37.611756061898852</v>
      </c>
      <c r="AS92">
        <f t="shared" si="76"/>
        <v>24.777765011178637</v>
      </c>
      <c r="AT92">
        <f t="shared" si="77"/>
        <v>23.277153968811035</v>
      </c>
      <c r="AU92">
        <f t="shared" si="78"/>
        <v>2.8673710784750681</v>
      </c>
      <c r="AV92">
        <f t="shared" si="79"/>
        <v>5.8848145920682812E-2</v>
      </c>
      <c r="AW92">
        <f t="shared" si="80"/>
        <v>0.93916033185352721</v>
      </c>
      <c r="AX92">
        <f t="shared" si="81"/>
        <v>1.928210746621541</v>
      </c>
      <c r="AY92">
        <f t="shared" si="82"/>
        <v>3.6889974234998416E-2</v>
      </c>
      <c r="AZ92">
        <f t="shared" si="83"/>
        <v>15.823290063353426</v>
      </c>
      <c r="BA92">
        <f t="shared" si="84"/>
        <v>0.55700173064796987</v>
      </c>
      <c r="BB92">
        <f t="shared" si="85"/>
        <v>33.818051104774504</v>
      </c>
      <c r="BC92">
        <f t="shared" si="86"/>
        <v>385.40518932722415</v>
      </c>
      <c r="BD92">
        <f t="shared" si="87"/>
        <v>5.1700930942603996E-3</v>
      </c>
    </row>
    <row r="93" spans="1:108" x14ac:dyDescent="0.25">
      <c r="A93" s="1">
        <v>84</v>
      </c>
      <c r="B93" s="1" t="s">
        <v>111</v>
      </c>
      <c r="C93" s="1">
        <v>3307</v>
      </c>
      <c r="D93" s="1">
        <v>0</v>
      </c>
      <c r="E93">
        <f t="shared" si="60"/>
        <v>5.907320944428248</v>
      </c>
      <c r="F93">
        <f t="shared" si="61"/>
        <v>6.0086110501574488E-2</v>
      </c>
      <c r="G93">
        <f t="shared" si="62"/>
        <v>215.81142288729819</v>
      </c>
      <c r="H93">
        <f t="shared" si="63"/>
        <v>1.4952358804820784</v>
      </c>
      <c r="I93">
        <f t="shared" si="64"/>
        <v>1.8126361718363273</v>
      </c>
      <c r="J93">
        <f t="shared" si="65"/>
        <v>22.597700119018555</v>
      </c>
      <c r="K93" s="1">
        <v>6</v>
      </c>
      <c r="L93">
        <f t="shared" si="66"/>
        <v>1.4200000166893005</v>
      </c>
      <c r="M93" s="1">
        <v>1</v>
      </c>
      <c r="N93">
        <f t="shared" si="67"/>
        <v>2.8400000333786011</v>
      </c>
      <c r="O93" s="1">
        <v>23.954723358154297</v>
      </c>
      <c r="P93" s="1">
        <v>22.597700119018555</v>
      </c>
      <c r="Q93" s="1">
        <v>24.985864639282227</v>
      </c>
      <c r="R93" s="1">
        <v>401.2017822265625</v>
      </c>
      <c r="S93" s="1">
        <v>388.20645141601562</v>
      </c>
      <c r="T93" s="1">
        <v>9.87738037109375</v>
      </c>
      <c r="U93" s="1">
        <v>12.833970069885254</v>
      </c>
      <c r="V93" s="1">
        <v>24.199453353881836</v>
      </c>
      <c r="W93" s="1">
        <v>31.443058013916016</v>
      </c>
      <c r="X93" s="1">
        <v>299.54364013671875</v>
      </c>
      <c r="Y93" s="1">
        <v>1698.8292236328125</v>
      </c>
      <c r="Z93" s="1">
        <v>10.816018104553223</v>
      </c>
      <c r="AA93" s="1">
        <v>73.177154541015625</v>
      </c>
      <c r="AB93" s="1">
        <v>0.85542702674865723</v>
      </c>
      <c r="AC93" s="1">
        <v>0.52612882852554321</v>
      </c>
      <c r="AD93" s="1">
        <v>0.66666668653488159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68"/>
        <v>0.4992394002278645</v>
      </c>
      <c r="AL93">
        <f t="shared" si="69"/>
        <v>1.4952358804820784E-3</v>
      </c>
      <c r="AM93">
        <f t="shared" si="70"/>
        <v>295.74770011901853</v>
      </c>
      <c r="AN93">
        <f t="shared" si="71"/>
        <v>297.10472335815427</v>
      </c>
      <c r="AO93">
        <f t="shared" si="72"/>
        <v>271.81266970576326</v>
      </c>
      <c r="AP93">
        <f t="shared" si="73"/>
        <v>2.6279651090737053</v>
      </c>
      <c r="AQ93">
        <f t="shared" si="74"/>
        <v>2.7517895830150896</v>
      </c>
      <c r="AR93">
        <f t="shared" si="75"/>
        <v>37.604490093594961</v>
      </c>
      <c r="AS93">
        <f t="shared" si="76"/>
        <v>24.770520023709707</v>
      </c>
      <c r="AT93">
        <f t="shared" si="77"/>
        <v>23.276211738586426</v>
      </c>
      <c r="AU93">
        <f t="shared" si="78"/>
        <v>2.8672079010248321</v>
      </c>
      <c r="AV93">
        <f t="shared" si="79"/>
        <v>5.8841202420886599E-2</v>
      </c>
      <c r="AW93">
        <f t="shared" si="80"/>
        <v>0.93915341117876228</v>
      </c>
      <c r="AX93">
        <f t="shared" si="81"/>
        <v>1.9280544898460699</v>
      </c>
      <c r="AY93">
        <f t="shared" si="82"/>
        <v>3.6885608580205669E-2</v>
      </c>
      <c r="AZ93">
        <f t="shared" si="83"/>
        <v>15.792465844340297</v>
      </c>
      <c r="BA93">
        <f t="shared" si="84"/>
        <v>0.55591920767959391</v>
      </c>
      <c r="BB93">
        <f t="shared" si="85"/>
        <v>33.824700767717452</v>
      </c>
      <c r="BC93">
        <f t="shared" si="86"/>
        <v>385.39839395782934</v>
      </c>
      <c r="BD93">
        <f t="shared" si="87"/>
        <v>5.1845925259880379E-3</v>
      </c>
    </row>
    <row r="94" spans="1:108" x14ac:dyDescent="0.25">
      <c r="A94" s="1">
        <v>85</v>
      </c>
      <c r="B94" s="1" t="s">
        <v>112</v>
      </c>
      <c r="C94" s="1">
        <v>3307.5</v>
      </c>
      <c r="D94" s="1">
        <v>0</v>
      </c>
      <c r="E94">
        <f t="shared" si="60"/>
        <v>5.9051934337138361</v>
      </c>
      <c r="F94">
        <f t="shared" si="61"/>
        <v>6.0062240128660585E-2</v>
      </c>
      <c r="G94">
        <f t="shared" si="62"/>
        <v>215.80945588671565</v>
      </c>
      <c r="H94">
        <f t="shared" si="63"/>
        <v>1.4943643164394294</v>
      </c>
      <c r="I94">
        <f t="shared" si="64"/>
        <v>1.8123003616306936</v>
      </c>
      <c r="J94">
        <f t="shared" si="65"/>
        <v>22.594911575317383</v>
      </c>
      <c r="K94" s="1">
        <v>6</v>
      </c>
      <c r="L94">
        <f t="shared" si="66"/>
        <v>1.4200000166893005</v>
      </c>
      <c r="M94" s="1">
        <v>1</v>
      </c>
      <c r="N94">
        <f t="shared" si="67"/>
        <v>2.8400000333786011</v>
      </c>
      <c r="O94" s="1">
        <v>23.955869674682617</v>
      </c>
      <c r="P94" s="1">
        <v>22.594911575317383</v>
      </c>
      <c r="Q94" s="1">
        <v>24.98583984375</v>
      </c>
      <c r="R94" s="1">
        <v>401.19705200195312</v>
      </c>
      <c r="S94" s="1">
        <v>388.2069091796875</v>
      </c>
      <c r="T94" s="1">
        <v>9.8773221969604492</v>
      </c>
      <c r="U94" s="1">
        <v>12.832137107849121</v>
      </c>
      <c r="V94" s="1">
        <v>24.197748184204102</v>
      </c>
      <c r="W94" s="1">
        <v>31.436538696289063</v>
      </c>
      <c r="X94" s="1">
        <v>299.54940795898437</v>
      </c>
      <c r="Y94" s="1">
        <v>1698.848388671875</v>
      </c>
      <c r="Z94" s="1">
        <v>10.857901573181152</v>
      </c>
      <c r="AA94" s="1">
        <v>73.177474975585937</v>
      </c>
      <c r="AB94" s="1">
        <v>0.85542702674865723</v>
      </c>
      <c r="AC94" s="1">
        <v>0.52612882852554321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68"/>
        <v>0.49924901326497395</v>
      </c>
      <c r="AL94">
        <f t="shared" si="69"/>
        <v>1.4943643164394293E-3</v>
      </c>
      <c r="AM94">
        <f t="shared" si="70"/>
        <v>295.74491157531736</v>
      </c>
      <c r="AN94">
        <f t="shared" si="71"/>
        <v>297.10586967468259</v>
      </c>
      <c r="AO94">
        <f t="shared" si="72"/>
        <v>271.81573611194472</v>
      </c>
      <c r="AP94">
        <f t="shared" si="73"/>
        <v>2.6289916705814411</v>
      </c>
      <c r="AQ94">
        <f t="shared" si="74"/>
        <v>2.7513237537236104</v>
      </c>
      <c r="AR94">
        <f t="shared" si="75"/>
        <v>37.597959681466591</v>
      </c>
      <c r="AS94">
        <f t="shared" si="76"/>
        <v>24.76582257361747</v>
      </c>
      <c r="AT94">
        <f t="shared" si="77"/>
        <v>23.275390625</v>
      </c>
      <c r="AU94">
        <f t="shared" si="78"/>
        <v>2.8670657054371853</v>
      </c>
      <c r="AV94">
        <f t="shared" si="79"/>
        <v>5.8818310740582275E-2</v>
      </c>
      <c r="AW94">
        <f t="shared" si="80"/>
        <v>0.93902339209291674</v>
      </c>
      <c r="AX94">
        <f t="shared" si="81"/>
        <v>1.9280423133442686</v>
      </c>
      <c r="AY94">
        <f t="shared" si="82"/>
        <v>3.6871215691115518E-2</v>
      </c>
      <c r="AZ94">
        <f t="shared" si="83"/>
        <v>15.792391057644952</v>
      </c>
      <c r="BA94">
        <f t="shared" si="84"/>
        <v>0.55591348526675743</v>
      </c>
      <c r="BB94">
        <f t="shared" si="85"/>
        <v>33.825497521172053</v>
      </c>
      <c r="BC94">
        <f t="shared" si="86"/>
        <v>385.39986303820217</v>
      </c>
      <c r="BD94">
        <f t="shared" si="87"/>
        <v>5.1828276294516827E-3</v>
      </c>
    </row>
    <row r="95" spans="1:108" x14ac:dyDescent="0.25">
      <c r="A95" s="1">
        <v>86</v>
      </c>
      <c r="B95" s="1" t="s">
        <v>112</v>
      </c>
      <c r="C95" s="1">
        <v>3308</v>
      </c>
      <c r="D95" s="1">
        <v>0</v>
      </c>
      <c r="E95">
        <f t="shared" si="60"/>
        <v>5.9206411900067044</v>
      </c>
      <c r="F95">
        <f t="shared" si="61"/>
        <v>6.0062233781438282E-2</v>
      </c>
      <c r="G95">
        <f t="shared" si="62"/>
        <v>215.40807092652082</v>
      </c>
      <c r="H95">
        <f t="shared" si="63"/>
        <v>1.4938838451658374</v>
      </c>
      <c r="I95">
        <f t="shared" si="64"/>
        <v>1.8117353740955926</v>
      </c>
      <c r="J95">
        <f t="shared" si="65"/>
        <v>22.591739654541016</v>
      </c>
      <c r="K95" s="1">
        <v>6</v>
      </c>
      <c r="L95">
        <f t="shared" si="66"/>
        <v>1.4200000166893005</v>
      </c>
      <c r="M95" s="1">
        <v>1</v>
      </c>
      <c r="N95">
        <f t="shared" si="67"/>
        <v>2.8400000333786011</v>
      </c>
      <c r="O95" s="1">
        <v>23.957103729248047</v>
      </c>
      <c r="P95" s="1">
        <v>22.591739654541016</v>
      </c>
      <c r="Q95" s="1">
        <v>24.986364364624023</v>
      </c>
      <c r="R95" s="1">
        <v>401.2333984375</v>
      </c>
      <c r="S95" s="1">
        <v>388.21255493164062</v>
      </c>
      <c r="T95" s="1">
        <v>9.8786506652832031</v>
      </c>
      <c r="U95" s="1">
        <v>12.832540512084961</v>
      </c>
      <c r="V95" s="1">
        <v>24.199356079101563</v>
      </c>
      <c r="W95" s="1">
        <v>31.435388565063477</v>
      </c>
      <c r="X95" s="1">
        <v>299.5467529296875</v>
      </c>
      <c r="Y95" s="1">
        <v>1698.8350830078125</v>
      </c>
      <c r="Z95" s="1">
        <v>10.941609382629395</v>
      </c>
      <c r="AA95" s="1">
        <v>73.17791748046875</v>
      </c>
      <c r="AB95" s="1">
        <v>0.85542702674865723</v>
      </c>
      <c r="AC95" s="1">
        <v>0.52612882852554321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68"/>
        <v>0.49924458821614576</v>
      </c>
      <c r="AL95">
        <f t="shared" si="69"/>
        <v>1.4938838451658374E-3</v>
      </c>
      <c r="AM95">
        <f t="shared" si="70"/>
        <v>295.74173965454099</v>
      </c>
      <c r="AN95">
        <f t="shared" si="71"/>
        <v>297.10710372924802</v>
      </c>
      <c r="AO95">
        <f t="shared" si="72"/>
        <v>271.8136072057423</v>
      </c>
      <c r="AP95">
        <f t="shared" si="73"/>
        <v>2.6298154167908958</v>
      </c>
      <c r="AQ95">
        <f t="shared" si="74"/>
        <v>2.7507939647537181</v>
      </c>
      <c r="AR95">
        <f t="shared" si="75"/>
        <v>37.590492589351257</v>
      </c>
      <c r="AS95">
        <f t="shared" si="76"/>
        <v>24.757952077266296</v>
      </c>
      <c r="AT95">
        <f t="shared" si="77"/>
        <v>23.274421691894531</v>
      </c>
      <c r="AU95">
        <f t="shared" si="78"/>
        <v>2.8668979192746988</v>
      </c>
      <c r="AV95">
        <f t="shared" si="79"/>
        <v>5.8818304653547919E-2</v>
      </c>
      <c r="AW95">
        <f t="shared" si="80"/>
        <v>0.93905859065812547</v>
      </c>
      <c r="AX95">
        <f t="shared" si="81"/>
        <v>1.9278393286165734</v>
      </c>
      <c r="AY95">
        <f t="shared" si="82"/>
        <v>3.6871211863964894E-2</v>
      </c>
      <c r="AZ95">
        <f t="shared" si="83"/>
        <v>15.763114038887901</v>
      </c>
      <c r="BA95">
        <f t="shared" si="84"/>
        <v>0.5548714697402084</v>
      </c>
      <c r="BB95">
        <f t="shared" si="85"/>
        <v>33.833626217105682</v>
      </c>
      <c r="BC95">
        <f t="shared" si="86"/>
        <v>385.39816566665166</v>
      </c>
      <c r="BD95">
        <f t="shared" si="87"/>
        <v>5.1976573537080512E-3</v>
      </c>
    </row>
    <row r="96" spans="1:108" x14ac:dyDescent="0.25">
      <c r="A96" s="1">
        <v>87</v>
      </c>
      <c r="B96" s="1" t="s">
        <v>113</v>
      </c>
      <c r="C96" s="1">
        <v>3308.5</v>
      </c>
      <c r="D96" s="1">
        <v>0</v>
      </c>
      <c r="E96">
        <f t="shared" si="60"/>
        <v>5.9387127345350228</v>
      </c>
      <c r="F96">
        <f t="shared" si="61"/>
        <v>6.0081192548293257E-2</v>
      </c>
      <c r="G96">
        <f t="shared" si="62"/>
        <v>214.95129380182365</v>
      </c>
      <c r="H96">
        <f t="shared" si="63"/>
        <v>1.4939913528801503</v>
      </c>
      <c r="I96">
        <f t="shared" si="64"/>
        <v>1.8113127166250522</v>
      </c>
      <c r="J96">
        <f t="shared" si="65"/>
        <v>22.589450836181641</v>
      </c>
      <c r="K96" s="1">
        <v>6</v>
      </c>
      <c r="L96">
        <f t="shared" si="66"/>
        <v>1.4200000166893005</v>
      </c>
      <c r="M96" s="1">
        <v>1</v>
      </c>
      <c r="N96">
        <f t="shared" si="67"/>
        <v>2.8400000333786011</v>
      </c>
      <c r="O96" s="1">
        <v>23.958398818969727</v>
      </c>
      <c r="P96" s="1">
        <v>22.589450836181641</v>
      </c>
      <c r="Q96" s="1">
        <v>24.986852645874023</v>
      </c>
      <c r="R96" s="1">
        <v>401.2403564453125</v>
      </c>
      <c r="S96" s="1">
        <v>388.1832275390625</v>
      </c>
      <c r="T96" s="1">
        <v>9.8789539337158203</v>
      </c>
      <c r="U96" s="1">
        <v>12.833075523376465</v>
      </c>
      <c r="V96" s="1">
        <v>24.198247909545898</v>
      </c>
      <c r="W96" s="1">
        <v>31.434293746948242</v>
      </c>
      <c r="X96" s="1">
        <v>299.54464721679687</v>
      </c>
      <c r="Y96" s="1">
        <v>1698.8289794921875</v>
      </c>
      <c r="Z96" s="1">
        <v>10.945277214050293</v>
      </c>
      <c r="AA96" s="1">
        <v>73.178016662597656</v>
      </c>
      <c r="AB96" s="1">
        <v>0.85542702674865723</v>
      </c>
      <c r="AC96" s="1">
        <v>0.52612882852554321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68"/>
        <v>0.49924107869466139</v>
      </c>
      <c r="AL96">
        <f t="shared" si="69"/>
        <v>1.4939913528801503E-3</v>
      </c>
      <c r="AM96">
        <f t="shared" si="70"/>
        <v>295.73945083618162</v>
      </c>
      <c r="AN96">
        <f t="shared" si="71"/>
        <v>297.1083988189697</v>
      </c>
      <c r="AO96">
        <f t="shared" si="72"/>
        <v>271.81263064326413</v>
      </c>
      <c r="AP96">
        <f t="shared" si="73"/>
        <v>2.6302327413983662</v>
      </c>
      <c r="AQ96">
        <f t="shared" si="74"/>
        <v>2.7504117311070693</v>
      </c>
      <c r="AR96">
        <f t="shared" si="75"/>
        <v>37.585218301124634</v>
      </c>
      <c r="AS96">
        <f t="shared" si="76"/>
        <v>24.752142777748169</v>
      </c>
      <c r="AT96">
        <f t="shared" si="77"/>
        <v>23.273924827575684</v>
      </c>
      <c r="AU96">
        <f t="shared" si="78"/>
        <v>2.8668118826546847</v>
      </c>
      <c r="AV96">
        <f t="shared" si="79"/>
        <v>5.8836486136019793E-2</v>
      </c>
      <c r="AW96">
        <f t="shared" si="80"/>
        <v>0.93909901448201705</v>
      </c>
      <c r="AX96">
        <f t="shared" si="81"/>
        <v>1.9277128681726676</v>
      </c>
      <c r="AY96">
        <f t="shared" si="82"/>
        <v>3.6882643265875835E-2</v>
      </c>
      <c r="AZ96">
        <f t="shared" si="83"/>
        <v>15.729709359476775</v>
      </c>
      <c r="BA96">
        <f t="shared" si="84"/>
        <v>0.5537366855454704</v>
      </c>
      <c r="BB96">
        <f t="shared" si="85"/>
        <v>33.840462215838365</v>
      </c>
      <c r="BC96">
        <f t="shared" si="86"/>
        <v>385.36024792730365</v>
      </c>
      <c r="BD96">
        <f t="shared" si="87"/>
        <v>5.2150886082485181E-3</v>
      </c>
    </row>
    <row r="97" spans="1:108" x14ac:dyDescent="0.25">
      <c r="A97" s="1">
        <v>88</v>
      </c>
      <c r="B97" s="1" t="s">
        <v>113</v>
      </c>
      <c r="C97" s="1">
        <v>3309</v>
      </c>
      <c r="D97" s="1">
        <v>0</v>
      </c>
      <c r="E97">
        <f t="shared" si="60"/>
        <v>5.9422905678272775</v>
      </c>
      <c r="F97">
        <f t="shared" si="61"/>
        <v>6.0121995036561383E-2</v>
      </c>
      <c r="G97">
        <f t="shared" si="62"/>
        <v>214.95324048072663</v>
      </c>
      <c r="H97">
        <f t="shared" si="63"/>
        <v>1.4944685607228287</v>
      </c>
      <c r="I97">
        <f t="shared" si="64"/>
        <v>1.8106929658980573</v>
      </c>
      <c r="J97">
        <f t="shared" si="65"/>
        <v>22.586210250854492</v>
      </c>
      <c r="K97" s="1">
        <v>6</v>
      </c>
      <c r="L97">
        <f t="shared" si="66"/>
        <v>1.4200000166893005</v>
      </c>
      <c r="M97" s="1">
        <v>1</v>
      </c>
      <c r="N97">
        <f t="shared" si="67"/>
        <v>2.8400000333786011</v>
      </c>
      <c r="O97" s="1">
        <v>23.959373474121094</v>
      </c>
      <c r="P97" s="1">
        <v>22.586210250854492</v>
      </c>
      <c r="Q97" s="1">
        <v>24.987180709838867</v>
      </c>
      <c r="R97" s="1">
        <v>401.23507690429687</v>
      </c>
      <c r="S97" s="1">
        <v>388.17031860351562</v>
      </c>
      <c r="T97" s="1">
        <v>9.879058837890625</v>
      </c>
      <c r="U97" s="1">
        <v>12.834150314331055</v>
      </c>
      <c r="V97" s="1">
        <v>24.197086334228516</v>
      </c>
      <c r="W97" s="1">
        <v>31.435085296630859</v>
      </c>
      <c r="X97" s="1">
        <v>299.54165649414062</v>
      </c>
      <c r="Y97" s="1">
        <v>1698.8319091796875</v>
      </c>
      <c r="Z97" s="1">
        <v>10.94158935546875</v>
      </c>
      <c r="AA97" s="1">
        <v>73.178016662597656</v>
      </c>
      <c r="AB97" s="1">
        <v>0.85542702674865723</v>
      </c>
      <c r="AC97" s="1">
        <v>0.52612882852554321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68"/>
        <v>0.49923609415690101</v>
      </c>
      <c r="AL97">
        <f t="shared" si="69"/>
        <v>1.4944685607228287E-3</v>
      </c>
      <c r="AM97">
        <f t="shared" si="70"/>
        <v>295.73621025085447</v>
      </c>
      <c r="AN97">
        <f t="shared" si="71"/>
        <v>297.10937347412107</v>
      </c>
      <c r="AO97">
        <f t="shared" si="72"/>
        <v>271.81309939325365</v>
      </c>
      <c r="AP97">
        <f t="shared" si="73"/>
        <v>2.630559866571911</v>
      </c>
      <c r="AQ97">
        <f t="shared" si="74"/>
        <v>2.7498706314504582</v>
      </c>
      <c r="AR97">
        <f t="shared" si="75"/>
        <v>37.577824008667854</v>
      </c>
      <c r="AS97">
        <f t="shared" si="76"/>
        <v>24.743673694336799</v>
      </c>
      <c r="AT97">
        <f t="shared" si="77"/>
        <v>23.272791862487793</v>
      </c>
      <c r="AU97">
        <f t="shared" si="78"/>
        <v>2.8666157077907202</v>
      </c>
      <c r="AV97">
        <f t="shared" si="79"/>
        <v>5.8875614969874458E-2</v>
      </c>
      <c r="AW97">
        <f t="shared" si="80"/>
        <v>0.9391776655524009</v>
      </c>
      <c r="AX97">
        <f t="shared" si="81"/>
        <v>1.9274380422383193</v>
      </c>
      <c r="AY97">
        <f t="shared" si="82"/>
        <v>3.6907245150139302E-2</v>
      </c>
      <c r="AZ97">
        <f t="shared" si="83"/>
        <v>15.729851813577975</v>
      </c>
      <c r="BA97">
        <f t="shared" si="84"/>
        <v>0.55376011554423832</v>
      </c>
      <c r="BB97">
        <f t="shared" si="85"/>
        <v>33.851230226235884</v>
      </c>
      <c r="BC97">
        <f t="shared" si="86"/>
        <v>385.34563826116249</v>
      </c>
      <c r="BD97">
        <f t="shared" si="87"/>
        <v>5.2200888270177333E-3</v>
      </c>
    </row>
    <row r="98" spans="1:108" x14ac:dyDescent="0.25">
      <c r="A98" s="1">
        <v>89</v>
      </c>
      <c r="B98" s="1" t="s">
        <v>114</v>
      </c>
      <c r="C98" s="1">
        <v>3309.5</v>
      </c>
      <c r="D98" s="1">
        <v>0</v>
      </c>
      <c r="E98">
        <f t="shared" si="60"/>
        <v>5.9586911161138945</v>
      </c>
      <c r="F98">
        <f t="shared" si="61"/>
        <v>6.0203365052196985E-2</v>
      </c>
      <c r="G98">
        <f t="shared" si="62"/>
        <v>214.71818626910743</v>
      </c>
      <c r="H98">
        <f t="shared" si="63"/>
        <v>1.4957504620242839</v>
      </c>
      <c r="I98">
        <f t="shared" si="64"/>
        <v>1.8098471639045675</v>
      </c>
      <c r="J98">
        <f t="shared" si="65"/>
        <v>22.582199096679687</v>
      </c>
      <c r="K98" s="1">
        <v>6</v>
      </c>
      <c r="L98">
        <f t="shared" si="66"/>
        <v>1.4200000166893005</v>
      </c>
      <c r="M98" s="1">
        <v>1</v>
      </c>
      <c r="N98">
        <f t="shared" si="67"/>
        <v>2.8400000333786011</v>
      </c>
      <c r="O98" s="1">
        <v>23.960655212402344</v>
      </c>
      <c r="P98" s="1">
        <v>22.582199096679687</v>
      </c>
      <c r="Q98" s="1">
        <v>24.987390518188477</v>
      </c>
      <c r="R98" s="1">
        <v>401.25274658203125</v>
      </c>
      <c r="S98" s="1">
        <v>388.15447998046875</v>
      </c>
      <c r="T98" s="1">
        <v>9.8790502548217773</v>
      </c>
      <c r="U98" s="1">
        <v>12.836603164672852</v>
      </c>
      <c r="V98" s="1">
        <v>24.195117950439453</v>
      </c>
      <c r="W98" s="1">
        <v>31.438560485839844</v>
      </c>
      <c r="X98" s="1">
        <v>299.54833984375</v>
      </c>
      <c r="Y98" s="1">
        <v>1698.8310546875</v>
      </c>
      <c r="Z98" s="1">
        <v>10.939183235168457</v>
      </c>
      <c r="AA98" s="1">
        <v>73.177757263183594</v>
      </c>
      <c r="AB98" s="1">
        <v>0.85542702674865723</v>
      </c>
      <c r="AC98" s="1">
        <v>0.52612882852554321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68"/>
        <v>0.49924723307291663</v>
      </c>
      <c r="AL98">
        <f t="shared" si="69"/>
        <v>1.495750462024284E-3</v>
      </c>
      <c r="AM98">
        <f t="shared" si="70"/>
        <v>295.73219909667966</v>
      </c>
      <c r="AN98">
        <f t="shared" si="71"/>
        <v>297.11065521240232</v>
      </c>
      <c r="AO98">
        <f t="shared" si="72"/>
        <v>271.81296267450671</v>
      </c>
      <c r="AP98">
        <f t="shared" si="73"/>
        <v>2.6306040453771842</v>
      </c>
      <c r="AQ98">
        <f t="shared" si="74"/>
        <v>2.7492009943728117</v>
      </c>
      <c r="AR98">
        <f t="shared" si="75"/>
        <v>37.568806385871028</v>
      </c>
      <c r="AS98">
        <f t="shared" si="76"/>
        <v>24.732203221198176</v>
      </c>
      <c r="AT98">
        <f t="shared" si="77"/>
        <v>23.271427154541016</v>
      </c>
      <c r="AU98">
        <f t="shared" si="78"/>
        <v>2.8663794218404117</v>
      </c>
      <c r="AV98">
        <f t="shared" si="79"/>
        <v>5.8953644027261574E-2</v>
      </c>
      <c r="AW98">
        <f t="shared" si="80"/>
        <v>0.93935383046824428</v>
      </c>
      <c r="AX98">
        <f t="shared" si="81"/>
        <v>1.9270255913721674</v>
      </c>
      <c r="AY98">
        <f t="shared" si="82"/>
        <v>3.6956305473888992E-2</v>
      </c>
      <c r="AZ98">
        <f t="shared" si="83"/>
        <v>15.712595314791784</v>
      </c>
      <c r="BA98">
        <f t="shared" si="84"/>
        <v>0.55317714297645537</v>
      </c>
      <c r="BB98">
        <f t="shared" si="85"/>
        <v>33.868102824925892</v>
      </c>
      <c r="BC98">
        <f t="shared" si="86"/>
        <v>385.32200360293012</v>
      </c>
      <c r="BD98">
        <f t="shared" si="87"/>
        <v>5.2374264001409125E-3</v>
      </c>
    </row>
    <row r="99" spans="1:108" x14ac:dyDescent="0.25">
      <c r="A99" s="1">
        <v>90</v>
      </c>
      <c r="B99" s="1" t="s">
        <v>114</v>
      </c>
      <c r="C99" s="1">
        <v>3310</v>
      </c>
      <c r="D99" s="1">
        <v>0</v>
      </c>
      <c r="E99">
        <f t="shared" si="60"/>
        <v>5.9761525794231725</v>
      </c>
      <c r="F99">
        <f t="shared" si="61"/>
        <v>6.0212729731837854E-2</v>
      </c>
      <c r="G99">
        <f t="shared" si="62"/>
        <v>214.27079405158716</v>
      </c>
      <c r="H99">
        <f t="shared" si="63"/>
        <v>1.495471066762627</v>
      </c>
      <c r="I99">
        <f t="shared" si="64"/>
        <v>1.8092541200335073</v>
      </c>
      <c r="J99">
        <f t="shared" si="65"/>
        <v>22.578754425048828</v>
      </c>
      <c r="K99" s="1">
        <v>6</v>
      </c>
      <c r="L99">
        <f t="shared" si="66"/>
        <v>1.4200000166893005</v>
      </c>
      <c r="M99" s="1">
        <v>1</v>
      </c>
      <c r="N99">
        <f t="shared" si="67"/>
        <v>2.8400000333786011</v>
      </c>
      <c r="O99" s="1">
        <v>23.961904525756836</v>
      </c>
      <c r="P99" s="1">
        <v>22.578754425048828</v>
      </c>
      <c r="Q99" s="1">
        <v>24.987672805786133</v>
      </c>
      <c r="R99" s="1">
        <v>401.2747802734375</v>
      </c>
      <c r="S99" s="1">
        <v>388.14141845703125</v>
      </c>
      <c r="T99" s="1">
        <v>9.8796720504760742</v>
      </c>
      <c r="U99" s="1">
        <v>12.836756706237793</v>
      </c>
      <c r="V99" s="1">
        <v>24.195001602172852</v>
      </c>
      <c r="W99" s="1">
        <v>31.436807632446289</v>
      </c>
      <c r="X99" s="1">
        <v>299.53976440429687</v>
      </c>
      <c r="Y99" s="1">
        <v>1698.80810546875</v>
      </c>
      <c r="Z99" s="1">
        <v>10.995734214782715</v>
      </c>
      <c r="AA99" s="1">
        <v>73.178291320800781</v>
      </c>
      <c r="AB99" s="1">
        <v>0.85542702674865723</v>
      </c>
      <c r="AC99" s="1">
        <v>0.52612882852554321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68"/>
        <v>0.49923294067382801</v>
      </c>
      <c r="AL99">
        <f t="shared" si="69"/>
        <v>1.4954710667626271E-3</v>
      </c>
      <c r="AM99">
        <f t="shared" si="70"/>
        <v>295.72875442504881</v>
      </c>
      <c r="AN99">
        <f t="shared" si="71"/>
        <v>297.11190452575681</v>
      </c>
      <c r="AO99">
        <f t="shared" si="72"/>
        <v>271.80929079958878</v>
      </c>
      <c r="AP99">
        <f t="shared" si="73"/>
        <v>2.6313431727452152</v>
      </c>
      <c r="AQ99">
        <f t="shared" si="74"/>
        <v>2.7486260418968196</v>
      </c>
      <c r="AR99">
        <f t="shared" si="75"/>
        <v>37.560675335357658</v>
      </c>
      <c r="AS99">
        <f t="shared" si="76"/>
        <v>24.723918629119865</v>
      </c>
      <c r="AT99">
        <f t="shared" si="77"/>
        <v>23.270329475402832</v>
      </c>
      <c r="AU99">
        <f t="shared" si="78"/>
        <v>2.8661893817015303</v>
      </c>
      <c r="AV99">
        <f t="shared" si="79"/>
        <v>5.8962623923093337E-2</v>
      </c>
      <c r="AW99">
        <f t="shared" si="80"/>
        <v>0.93937192186331231</v>
      </c>
      <c r="AX99">
        <f t="shared" si="81"/>
        <v>1.9268174598382179</v>
      </c>
      <c r="AY99">
        <f t="shared" si="82"/>
        <v>3.6961951556996282E-2</v>
      </c>
      <c r="AZ99">
        <f t="shared" si="83"/>
        <v>15.679970588646352</v>
      </c>
      <c r="BA99">
        <f t="shared" si="84"/>
        <v>0.55204310558603209</v>
      </c>
      <c r="BB99">
        <f t="shared" si="85"/>
        <v>33.87642794247553</v>
      </c>
      <c r="BC99">
        <f t="shared" si="86"/>
        <v>385.30064173611572</v>
      </c>
      <c r="BD99">
        <f t="shared" si="87"/>
        <v>5.2543567360244002E-3</v>
      </c>
      <c r="BE99" s="4">
        <f>AVERAGE(E85:E99)</f>
        <v>5.9046766525288472</v>
      </c>
      <c r="BF99" s="4">
        <f t="shared" ref="BF99:DD99" si="89">AVERAGE(F85:F99)</f>
        <v>6.0235019108452748E-2</v>
      </c>
      <c r="BG99" s="4">
        <f t="shared" si="89"/>
        <v>216.26898042585768</v>
      </c>
      <c r="BH99" s="4">
        <f t="shared" si="89"/>
        <v>1.4965777798400672</v>
      </c>
      <c r="BI99" s="4">
        <f t="shared" si="89"/>
        <v>1.8099218280350016</v>
      </c>
      <c r="BJ99" s="4">
        <f t="shared" si="89"/>
        <v>22.582134119669597</v>
      </c>
      <c r="BK99" s="4">
        <f t="shared" si="89"/>
        <v>6</v>
      </c>
      <c r="BL99" s="4">
        <f t="shared" si="89"/>
        <v>1.4200000166893005</v>
      </c>
      <c r="BM99" s="4">
        <f t="shared" si="89"/>
        <v>1</v>
      </c>
      <c r="BN99" s="4">
        <f t="shared" si="89"/>
        <v>2.8400000333786011</v>
      </c>
      <c r="BO99" s="4">
        <f t="shared" si="89"/>
        <v>23.953105417887368</v>
      </c>
      <c r="BP99" s="4">
        <f t="shared" si="89"/>
        <v>22.582134119669597</v>
      </c>
      <c r="BQ99" s="4">
        <f t="shared" si="89"/>
        <v>24.98618367513021</v>
      </c>
      <c r="BR99" s="4">
        <f t="shared" si="89"/>
        <v>401.18769734700521</v>
      </c>
      <c r="BS99" s="4">
        <f t="shared" si="89"/>
        <v>388.19651896158854</v>
      </c>
      <c r="BT99" s="4">
        <f t="shared" si="89"/>
        <v>9.876210784912109</v>
      </c>
      <c r="BU99" s="4">
        <f t="shared" si="89"/>
        <v>12.835479291280111</v>
      </c>
      <c r="BV99" s="4">
        <f t="shared" si="89"/>
        <v>24.199085998535157</v>
      </c>
      <c r="BW99" s="4">
        <f t="shared" si="89"/>
        <v>31.450007247924805</v>
      </c>
      <c r="BX99" s="4">
        <f t="shared" si="89"/>
        <v>299.54061482747397</v>
      </c>
      <c r="BY99" s="4">
        <f t="shared" si="89"/>
        <v>1698.8032633463542</v>
      </c>
      <c r="BZ99" s="4">
        <f t="shared" si="89"/>
        <v>10.869181251525879</v>
      </c>
      <c r="CA99" s="4">
        <f t="shared" si="89"/>
        <v>73.177596537272137</v>
      </c>
      <c r="CB99" s="4">
        <f t="shared" si="89"/>
        <v>0.85542702674865723</v>
      </c>
      <c r="CC99" s="4">
        <f t="shared" si="89"/>
        <v>0.52612882852554321</v>
      </c>
      <c r="CD99" s="4">
        <f t="shared" si="89"/>
        <v>0.93333333730697632</v>
      </c>
      <c r="CE99" s="4">
        <f t="shared" si="89"/>
        <v>-0.21956524252891541</v>
      </c>
      <c r="CF99" s="4">
        <f t="shared" si="89"/>
        <v>2.737391471862793</v>
      </c>
      <c r="CG99" s="4">
        <f t="shared" si="89"/>
        <v>1</v>
      </c>
      <c r="CH99" s="4">
        <f t="shared" si="89"/>
        <v>0</v>
      </c>
      <c r="CI99" s="4">
        <f t="shared" si="89"/>
        <v>0.15999999642372131</v>
      </c>
      <c r="CJ99" s="4">
        <f t="shared" si="89"/>
        <v>111115</v>
      </c>
      <c r="CK99" s="4">
        <f t="shared" si="89"/>
        <v>0.49923435804578986</v>
      </c>
      <c r="CL99" s="4">
        <f t="shared" si="89"/>
        <v>1.4965777798400673E-3</v>
      </c>
      <c r="CM99" s="4">
        <f t="shared" si="89"/>
        <v>295.73213411966958</v>
      </c>
      <c r="CN99" s="4">
        <f t="shared" si="89"/>
        <v>297.10310541788738</v>
      </c>
      <c r="CO99" s="4">
        <f t="shared" si="89"/>
        <v>271.80851606002278</v>
      </c>
      <c r="CP99" s="4">
        <f t="shared" si="89"/>
        <v>2.6291120818051286</v>
      </c>
      <c r="CQ99" s="4">
        <f t="shared" si="89"/>
        <v>2.749191352769726</v>
      </c>
      <c r="CR99" s="4">
        <f t="shared" si="89"/>
        <v>37.568757127021222</v>
      </c>
      <c r="CS99" s="4">
        <f t="shared" si="89"/>
        <v>24.733277835741113</v>
      </c>
      <c r="CT99" s="4">
        <f t="shared" si="89"/>
        <v>23.267619768778484</v>
      </c>
      <c r="CU99" s="4">
        <f t="shared" si="89"/>
        <v>2.8657207729457022</v>
      </c>
      <c r="CV99" s="4">
        <f t="shared" si="89"/>
        <v>5.8983986765479994E-2</v>
      </c>
      <c r="CW99" s="4">
        <f t="shared" si="89"/>
        <v>0.93926952473472436</v>
      </c>
      <c r="CX99" s="4">
        <f t="shared" si="89"/>
        <v>1.9264512482109775</v>
      </c>
      <c r="CY99" s="4">
        <f t="shared" si="89"/>
        <v>3.6975384330217999E-2</v>
      </c>
      <c r="CZ99" s="4">
        <f t="shared" si="89"/>
        <v>15.82604390189957</v>
      </c>
      <c r="DA99" s="4">
        <f t="shared" si="89"/>
        <v>0.55711198862170008</v>
      </c>
      <c r="DB99" s="4">
        <f t="shared" si="89"/>
        <v>33.865940496642068</v>
      </c>
      <c r="DC99" s="4">
        <f t="shared" si="89"/>
        <v>385.38971847312837</v>
      </c>
      <c r="DD99" s="4">
        <f t="shared" si="89"/>
        <v>5.1886995688034069E-3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062216-stm-taof2_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2016-09-07T17:58:15Z</dcterms:created>
  <dcterms:modified xsi:type="dcterms:W3CDTF">2016-09-07T17:58:15Z</dcterms:modified>
</cp:coreProperties>
</file>