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316-stm-bro2_" sheetId="1" r:id="rId1"/>
  </sheets>
  <calcPr calcId="152511"/>
</workbook>
</file>

<file path=xl/calcChain.xml><?xml version="1.0" encoding="utf-8"?>
<calcChain xmlns="http://schemas.openxmlformats.org/spreadsheetml/2006/main">
  <c r="DD225" i="1" l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L13" i="1"/>
  <c r="N13" i="1"/>
  <c r="AK13" i="1"/>
  <c r="E13" i="1" s="1"/>
  <c r="BC13" i="1" s="1"/>
  <c r="AL13" i="1"/>
  <c r="AM13" i="1"/>
  <c r="AP13" i="1" s="1"/>
  <c r="J13" i="1" s="1"/>
  <c r="AQ13" i="1" s="1"/>
  <c r="I13" i="1" s="1"/>
  <c r="AN13" i="1"/>
  <c r="AO13" i="1"/>
  <c r="AR13" i="1"/>
  <c r="AS13" i="1" s="1"/>
  <c r="AT13" i="1"/>
  <c r="AU13" i="1"/>
  <c r="AX13" i="1" s="1"/>
  <c r="AV13" i="1"/>
  <c r="F13" i="1" s="1"/>
  <c r="AY13" i="1" s="1"/>
  <c r="G13" i="1" s="1"/>
  <c r="AW13" i="1"/>
  <c r="E14" i="1"/>
  <c r="H14" i="1"/>
  <c r="L14" i="1"/>
  <c r="N14" i="1" s="1"/>
  <c r="AK14" i="1"/>
  <c r="AL14" i="1"/>
  <c r="AM14" i="1"/>
  <c r="AN14" i="1"/>
  <c r="AO14" i="1"/>
  <c r="AT14" i="1"/>
  <c r="AU14" i="1"/>
  <c r="AW14" i="1"/>
  <c r="AX14" i="1"/>
  <c r="E15" i="1"/>
  <c r="F15" i="1"/>
  <c r="AY15" i="1" s="1"/>
  <c r="G15" i="1"/>
  <c r="H15" i="1"/>
  <c r="L15" i="1"/>
  <c r="N15" i="1" s="1"/>
  <c r="BC15" i="1" s="1"/>
  <c r="AK15" i="1"/>
  <c r="AL15" i="1"/>
  <c r="AM15" i="1"/>
  <c r="AN15" i="1"/>
  <c r="AO15" i="1"/>
  <c r="AP15" i="1"/>
  <c r="J15" i="1" s="1"/>
  <c r="AQ15" i="1"/>
  <c r="AR15" i="1" s="1"/>
  <c r="AS15" i="1" s="1"/>
  <c r="AT15" i="1"/>
  <c r="AU15" i="1" s="1"/>
  <c r="AV15" i="1"/>
  <c r="AW15" i="1"/>
  <c r="AX15" i="1"/>
  <c r="H16" i="1"/>
  <c r="J16" i="1"/>
  <c r="AQ16" i="1" s="1"/>
  <c r="L16" i="1"/>
  <c r="N16" i="1" s="1"/>
  <c r="BC16" i="1" s="1"/>
  <c r="AK16" i="1"/>
  <c r="E16" i="1" s="1"/>
  <c r="AL16" i="1"/>
  <c r="AM16" i="1"/>
  <c r="AN16" i="1"/>
  <c r="AO16" i="1"/>
  <c r="AP16" i="1"/>
  <c r="AT16" i="1"/>
  <c r="AU16" i="1" s="1"/>
  <c r="AX16" i="1" s="1"/>
  <c r="AW16" i="1"/>
  <c r="H17" i="1"/>
  <c r="L17" i="1"/>
  <c r="N17" i="1" s="1"/>
  <c r="AK17" i="1"/>
  <c r="E17" i="1" s="1"/>
  <c r="AL17" i="1"/>
  <c r="AM17" i="1"/>
  <c r="AN17" i="1"/>
  <c r="AO17" i="1"/>
  <c r="AP17" i="1" s="1"/>
  <c r="J17" i="1" s="1"/>
  <c r="AQ17" i="1" s="1"/>
  <c r="AR17" i="1" s="1"/>
  <c r="AS17" i="1" s="1"/>
  <c r="AV17" i="1" s="1"/>
  <c r="F17" i="1" s="1"/>
  <c r="AY17" i="1" s="1"/>
  <c r="G17" i="1" s="1"/>
  <c r="AT17" i="1"/>
  <c r="AU17" i="1"/>
  <c r="AW17" i="1"/>
  <c r="AX17" i="1"/>
  <c r="BC17" i="1"/>
  <c r="L18" i="1"/>
  <c r="N18" i="1"/>
  <c r="AK18" i="1"/>
  <c r="E18" i="1" s="1"/>
  <c r="BC18" i="1" s="1"/>
  <c r="AL18" i="1"/>
  <c r="AM18" i="1"/>
  <c r="AN18" i="1"/>
  <c r="AO18" i="1"/>
  <c r="AP18" i="1"/>
  <c r="J18" i="1" s="1"/>
  <c r="AQ18" i="1"/>
  <c r="I18" i="1" s="1"/>
  <c r="AR18" i="1"/>
  <c r="AS18" i="1" s="1"/>
  <c r="AV18" i="1" s="1"/>
  <c r="F18" i="1" s="1"/>
  <c r="AY18" i="1" s="1"/>
  <c r="G18" i="1" s="1"/>
  <c r="AT18" i="1"/>
  <c r="AU18" i="1"/>
  <c r="AX18" i="1" s="1"/>
  <c r="AW18" i="1"/>
  <c r="E19" i="1"/>
  <c r="H19" i="1"/>
  <c r="L19" i="1"/>
  <c r="N19" i="1" s="1"/>
  <c r="AK19" i="1"/>
  <c r="AL19" i="1"/>
  <c r="AM19" i="1"/>
  <c r="AN19" i="1"/>
  <c r="AO19" i="1"/>
  <c r="AT19" i="1"/>
  <c r="AU19" i="1"/>
  <c r="AW19" i="1"/>
  <c r="AX19" i="1"/>
  <c r="E20" i="1"/>
  <c r="H20" i="1"/>
  <c r="L20" i="1"/>
  <c r="N20" i="1" s="1"/>
  <c r="BC20" i="1" s="1"/>
  <c r="AK20" i="1"/>
  <c r="AL20" i="1" s="1"/>
  <c r="AM20" i="1"/>
  <c r="AN20" i="1"/>
  <c r="AP20" i="1" s="1"/>
  <c r="J20" i="1" s="1"/>
  <c r="AQ20" i="1" s="1"/>
  <c r="I20" i="1" s="1"/>
  <c r="AO20" i="1"/>
  <c r="AT20" i="1"/>
  <c r="AU20" i="1"/>
  <c r="AX20" i="1" s="1"/>
  <c r="AW20" i="1"/>
  <c r="H21" i="1"/>
  <c r="L21" i="1"/>
  <c r="N21" i="1" s="1"/>
  <c r="AK21" i="1"/>
  <c r="E21" i="1" s="1"/>
  <c r="AL21" i="1"/>
  <c r="AM21" i="1"/>
  <c r="AN21" i="1"/>
  <c r="AP21" i="1" s="1"/>
  <c r="J21" i="1" s="1"/>
  <c r="AQ21" i="1" s="1"/>
  <c r="I21" i="1" s="1"/>
  <c r="AO21" i="1"/>
  <c r="AT21" i="1"/>
  <c r="AU21" i="1" s="1"/>
  <c r="AX21" i="1" s="1"/>
  <c r="AW21" i="1"/>
  <c r="BC21" i="1"/>
  <c r="H22" i="1"/>
  <c r="L22" i="1"/>
  <c r="N22" i="1" s="1"/>
  <c r="AK22" i="1"/>
  <c r="E22" i="1" s="1"/>
  <c r="AL22" i="1"/>
  <c r="AM22" i="1"/>
  <c r="AN22" i="1"/>
  <c r="AO22" i="1"/>
  <c r="AT22" i="1"/>
  <c r="AU22" i="1"/>
  <c r="AX22" i="1" s="1"/>
  <c r="AW22" i="1"/>
  <c r="BC22" i="1"/>
  <c r="L23" i="1"/>
  <c r="N23" i="1"/>
  <c r="AK23" i="1"/>
  <c r="E23" i="1" s="1"/>
  <c r="BC23" i="1" s="1"/>
  <c r="AM23" i="1"/>
  <c r="AN23" i="1"/>
  <c r="AO23" i="1"/>
  <c r="AT23" i="1"/>
  <c r="AU23" i="1" s="1"/>
  <c r="AX23" i="1" s="1"/>
  <c r="AW23" i="1"/>
  <c r="E24" i="1"/>
  <c r="BC24" i="1" s="1"/>
  <c r="H24" i="1"/>
  <c r="L24" i="1"/>
  <c r="N24" i="1" s="1"/>
  <c r="AK24" i="1"/>
  <c r="AL24" i="1"/>
  <c r="AM24" i="1"/>
  <c r="AN24" i="1"/>
  <c r="AO24" i="1"/>
  <c r="AT24" i="1"/>
  <c r="AU24" i="1"/>
  <c r="AW24" i="1"/>
  <c r="AX24" i="1" s="1"/>
  <c r="E25" i="1"/>
  <c r="H25" i="1"/>
  <c r="L25" i="1"/>
  <c r="N25" i="1" s="1"/>
  <c r="BC25" i="1" s="1"/>
  <c r="AK25" i="1"/>
  <c r="AL25" i="1" s="1"/>
  <c r="AM25" i="1"/>
  <c r="AN25" i="1"/>
  <c r="AO25" i="1"/>
  <c r="AP25" i="1" s="1"/>
  <c r="J25" i="1" s="1"/>
  <c r="AQ25" i="1" s="1"/>
  <c r="AT25" i="1"/>
  <c r="AU25" i="1"/>
  <c r="AX25" i="1" s="1"/>
  <c r="AW25" i="1"/>
  <c r="H26" i="1"/>
  <c r="L26" i="1"/>
  <c r="N26" i="1"/>
  <c r="AK26" i="1"/>
  <c r="E26" i="1" s="1"/>
  <c r="AL26" i="1"/>
  <c r="AM26" i="1"/>
  <c r="AN26" i="1"/>
  <c r="AP26" i="1" s="1"/>
  <c r="J26" i="1" s="1"/>
  <c r="AQ26" i="1" s="1"/>
  <c r="AO26" i="1"/>
  <c r="AT26" i="1"/>
  <c r="AU26" i="1" s="1"/>
  <c r="AX26" i="1" s="1"/>
  <c r="AW26" i="1"/>
  <c r="BC26" i="1"/>
  <c r="H27" i="1"/>
  <c r="L27" i="1"/>
  <c r="N27" i="1" s="1"/>
  <c r="AK27" i="1"/>
  <c r="E27" i="1" s="1"/>
  <c r="AL27" i="1"/>
  <c r="AM27" i="1"/>
  <c r="AN27" i="1"/>
  <c r="AO27" i="1"/>
  <c r="AT27" i="1"/>
  <c r="AU27" i="1" s="1"/>
  <c r="AW27" i="1"/>
  <c r="AX27" i="1"/>
  <c r="L30" i="1"/>
  <c r="N30" i="1"/>
  <c r="AK30" i="1"/>
  <c r="E30" i="1" s="1"/>
  <c r="AM30" i="1"/>
  <c r="AN30" i="1"/>
  <c r="AO30" i="1"/>
  <c r="AT30" i="1"/>
  <c r="AU30" i="1"/>
  <c r="AX30" i="1" s="1"/>
  <c r="AW30" i="1"/>
  <c r="E31" i="1"/>
  <c r="L31" i="1"/>
  <c r="N31" i="1"/>
  <c r="AK31" i="1"/>
  <c r="AL31" i="1"/>
  <c r="H31" i="1" s="1"/>
  <c r="AM31" i="1"/>
  <c r="AN31" i="1"/>
  <c r="AO31" i="1"/>
  <c r="AT31" i="1"/>
  <c r="AU31" i="1"/>
  <c r="AW31" i="1"/>
  <c r="AX31" i="1"/>
  <c r="BC31" i="1"/>
  <c r="E32" i="1"/>
  <c r="H32" i="1"/>
  <c r="L32" i="1"/>
  <c r="N32" i="1" s="1"/>
  <c r="BC32" i="1" s="1"/>
  <c r="AK32" i="1"/>
  <c r="AL32" i="1" s="1"/>
  <c r="AM32" i="1"/>
  <c r="AN32" i="1"/>
  <c r="AO32" i="1"/>
  <c r="AP32" i="1" s="1"/>
  <c r="J32" i="1" s="1"/>
  <c r="AQ32" i="1" s="1"/>
  <c r="AT32" i="1"/>
  <c r="AU32" i="1"/>
  <c r="AX32" i="1" s="1"/>
  <c r="AW32" i="1"/>
  <c r="H33" i="1"/>
  <c r="L33" i="1"/>
  <c r="N33" i="1"/>
  <c r="AK33" i="1"/>
  <c r="E33" i="1" s="1"/>
  <c r="AL33" i="1"/>
  <c r="AM33" i="1"/>
  <c r="AP33" i="1" s="1"/>
  <c r="J33" i="1" s="1"/>
  <c r="AQ33" i="1" s="1"/>
  <c r="AN33" i="1"/>
  <c r="AO33" i="1"/>
  <c r="AT33" i="1"/>
  <c r="AU33" i="1" s="1"/>
  <c r="AX33" i="1" s="1"/>
  <c r="AW33" i="1"/>
  <c r="H34" i="1"/>
  <c r="L34" i="1"/>
  <c r="N34" i="1"/>
  <c r="AK34" i="1"/>
  <c r="E34" i="1" s="1"/>
  <c r="AL34" i="1"/>
  <c r="AM34" i="1"/>
  <c r="AN34" i="1"/>
  <c r="AO34" i="1"/>
  <c r="AT34" i="1"/>
  <c r="AU34" i="1"/>
  <c r="AX34" i="1" s="1"/>
  <c r="AW34" i="1"/>
  <c r="L35" i="1"/>
  <c r="N35" i="1" s="1"/>
  <c r="AK35" i="1"/>
  <c r="E35" i="1" s="1"/>
  <c r="AM35" i="1"/>
  <c r="AN35" i="1"/>
  <c r="AO35" i="1"/>
  <c r="AT35" i="1"/>
  <c r="AU35" i="1" s="1"/>
  <c r="AX35" i="1" s="1"/>
  <c r="AW35" i="1"/>
  <c r="BC35" i="1"/>
  <c r="E36" i="1"/>
  <c r="H36" i="1"/>
  <c r="L36" i="1"/>
  <c r="N36" i="1" s="1"/>
  <c r="BC36" i="1" s="1"/>
  <c r="AK36" i="1"/>
  <c r="AL36" i="1"/>
  <c r="AM36" i="1"/>
  <c r="AN36" i="1"/>
  <c r="AO36" i="1"/>
  <c r="AP36" i="1"/>
  <c r="J36" i="1" s="1"/>
  <c r="AQ36" i="1" s="1"/>
  <c r="AT36" i="1"/>
  <c r="AU36" i="1"/>
  <c r="AW36" i="1"/>
  <c r="AX36" i="1" s="1"/>
  <c r="H37" i="1"/>
  <c r="L37" i="1"/>
  <c r="N37" i="1" s="1"/>
  <c r="AK37" i="1"/>
  <c r="AL37" i="1" s="1"/>
  <c r="AM37" i="1"/>
  <c r="AN37" i="1"/>
  <c r="AO37" i="1"/>
  <c r="AP37" i="1"/>
  <c r="J37" i="1" s="1"/>
  <c r="AQ37" i="1" s="1"/>
  <c r="AT37" i="1"/>
  <c r="AU37" i="1"/>
  <c r="AW37" i="1"/>
  <c r="AX37" i="1"/>
  <c r="H38" i="1"/>
  <c r="L38" i="1"/>
  <c r="N38" i="1" s="1"/>
  <c r="AK38" i="1"/>
  <c r="E38" i="1" s="1"/>
  <c r="AL38" i="1"/>
  <c r="AM38" i="1"/>
  <c r="AN38" i="1"/>
  <c r="AP38" i="1" s="1"/>
  <c r="J38" i="1" s="1"/>
  <c r="AQ38" i="1" s="1"/>
  <c r="AO38" i="1"/>
  <c r="AT38" i="1"/>
  <c r="AU38" i="1" s="1"/>
  <c r="AX38" i="1" s="1"/>
  <c r="AW38" i="1"/>
  <c r="BC38" i="1"/>
  <c r="L39" i="1"/>
  <c r="N39" i="1"/>
  <c r="AK39" i="1"/>
  <c r="E39" i="1" s="1"/>
  <c r="BC39" i="1" s="1"/>
  <c r="AL39" i="1"/>
  <c r="AM39" i="1"/>
  <c r="AN39" i="1"/>
  <c r="AO39" i="1"/>
  <c r="AT39" i="1"/>
  <c r="AU39" i="1" s="1"/>
  <c r="AX39" i="1" s="1"/>
  <c r="AW39" i="1"/>
  <c r="L40" i="1"/>
  <c r="N40" i="1"/>
  <c r="AK40" i="1"/>
  <c r="E40" i="1" s="1"/>
  <c r="AL40" i="1"/>
  <c r="AM40" i="1"/>
  <c r="AN40" i="1"/>
  <c r="AO40" i="1"/>
  <c r="AP40" i="1"/>
  <c r="J40" i="1" s="1"/>
  <c r="AQ40" i="1" s="1"/>
  <c r="I40" i="1" s="1"/>
  <c r="AR40" i="1"/>
  <c r="AS40" i="1" s="1"/>
  <c r="AV40" i="1" s="1"/>
  <c r="F40" i="1" s="1"/>
  <c r="AY40" i="1" s="1"/>
  <c r="G40" i="1" s="1"/>
  <c r="AT40" i="1"/>
  <c r="AU40" i="1" s="1"/>
  <c r="AX40" i="1" s="1"/>
  <c r="AW40" i="1"/>
  <c r="E41" i="1"/>
  <c r="H41" i="1"/>
  <c r="L41" i="1"/>
  <c r="N41" i="1"/>
  <c r="AK41" i="1"/>
  <c r="AL41" i="1"/>
  <c r="AM41" i="1"/>
  <c r="AN41" i="1"/>
  <c r="AP41" i="1" s="1"/>
  <c r="J41" i="1" s="1"/>
  <c r="AQ41" i="1" s="1"/>
  <c r="AO41" i="1"/>
  <c r="AT41" i="1"/>
  <c r="AU41" i="1"/>
  <c r="AX41" i="1" s="1"/>
  <c r="AW41" i="1"/>
  <c r="BC41" i="1"/>
  <c r="H42" i="1"/>
  <c r="J42" i="1"/>
  <c r="AQ42" i="1" s="1"/>
  <c r="L42" i="1"/>
  <c r="N42" i="1"/>
  <c r="AK42" i="1"/>
  <c r="AL42" i="1" s="1"/>
  <c r="AM42" i="1"/>
  <c r="AN42" i="1"/>
  <c r="AO42" i="1"/>
  <c r="AP42" i="1" s="1"/>
  <c r="AT42" i="1"/>
  <c r="AU42" i="1"/>
  <c r="AW42" i="1"/>
  <c r="AX42" i="1"/>
  <c r="L43" i="1"/>
  <c r="N43" i="1" s="1"/>
  <c r="BC43" i="1" s="1"/>
  <c r="AK43" i="1"/>
  <c r="E43" i="1" s="1"/>
  <c r="AL43" i="1"/>
  <c r="H43" i="1" s="1"/>
  <c r="AM43" i="1"/>
  <c r="AN43" i="1"/>
  <c r="AO43" i="1"/>
  <c r="AT43" i="1"/>
  <c r="AU43" i="1" s="1"/>
  <c r="AX43" i="1" s="1"/>
  <c r="AW43" i="1"/>
  <c r="H44" i="1"/>
  <c r="L44" i="1"/>
  <c r="N44" i="1" s="1"/>
  <c r="BC44" i="1" s="1"/>
  <c r="AK44" i="1"/>
  <c r="E44" i="1" s="1"/>
  <c r="AL44" i="1"/>
  <c r="AM44" i="1"/>
  <c r="AN44" i="1"/>
  <c r="AO44" i="1"/>
  <c r="AT44" i="1"/>
  <c r="AU44" i="1" s="1"/>
  <c r="AW44" i="1"/>
  <c r="AX44" i="1"/>
  <c r="L47" i="1"/>
  <c r="N47" i="1"/>
  <c r="AK47" i="1"/>
  <c r="E47" i="1" s="1"/>
  <c r="AM47" i="1"/>
  <c r="AN47" i="1"/>
  <c r="AO47" i="1"/>
  <c r="AT47" i="1"/>
  <c r="AU47" i="1"/>
  <c r="AX47" i="1" s="1"/>
  <c r="AW47" i="1"/>
  <c r="E48" i="1"/>
  <c r="L48" i="1"/>
  <c r="N48" i="1"/>
  <c r="BC48" i="1" s="1"/>
  <c r="AK48" i="1"/>
  <c r="AL48" i="1"/>
  <c r="AM48" i="1"/>
  <c r="AN48" i="1"/>
  <c r="AP48" i="1" s="1"/>
  <c r="J48" i="1" s="1"/>
  <c r="AQ48" i="1" s="1"/>
  <c r="AO48" i="1"/>
  <c r="AT48" i="1"/>
  <c r="AU48" i="1"/>
  <c r="AX48" i="1" s="1"/>
  <c r="AW48" i="1"/>
  <c r="H49" i="1"/>
  <c r="L49" i="1"/>
  <c r="N49" i="1"/>
  <c r="AK49" i="1"/>
  <c r="AL49" i="1" s="1"/>
  <c r="AM49" i="1"/>
  <c r="AN49" i="1"/>
  <c r="AO49" i="1"/>
  <c r="AT49" i="1"/>
  <c r="AU49" i="1" s="1"/>
  <c r="AX49" i="1" s="1"/>
  <c r="AW49" i="1"/>
  <c r="H50" i="1"/>
  <c r="L50" i="1"/>
  <c r="N50" i="1" s="1"/>
  <c r="AK50" i="1"/>
  <c r="E50" i="1" s="1"/>
  <c r="AL50" i="1"/>
  <c r="AM50" i="1"/>
  <c r="AN50" i="1"/>
  <c r="AP50" i="1" s="1"/>
  <c r="J50" i="1" s="1"/>
  <c r="AQ50" i="1" s="1"/>
  <c r="AO50" i="1"/>
  <c r="AT50" i="1"/>
  <c r="AU50" i="1"/>
  <c r="AX50" i="1" s="1"/>
  <c r="AW50" i="1"/>
  <c r="BC50" i="1"/>
  <c r="H51" i="1"/>
  <c r="L51" i="1"/>
  <c r="N51" i="1" s="1"/>
  <c r="BC51" i="1" s="1"/>
  <c r="AK51" i="1"/>
  <c r="E51" i="1" s="1"/>
  <c r="AL51" i="1"/>
  <c r="AM51" i="1"/>
  <c r="AN51" i="1"/>
  <c r="AO51" i="1"/>
  <c r="AP51" i="1" s="1"/>
  <c r="J51" i="1" s="1"/>
  <c r="AQ51" i="1" s="1"/>
  <c r="AT51" i="1"/>
  <c r="AU51" i="1" s="1"/>
  <c r="AX51" i="1" s="1"/>
  <c r="AW51" i="1"/>
  <c r="L52" i="1"/>
  <c r="N52" i="1"/>
  <c r="AK52" i="1"/>
  <c r="E52" i="1" s="1"/>
  <c r="AM52" i="1"/>
  <c r="AN52" i="1"/>
  <c r="AO52" i="1"/>
  <c r="AT52" i="1"/>
  <c r="AU52" i="1"/>
  <c r="AX52" i="1" s="1"/>
  <c r="AW52" i="1"/>
  <c r="E53" i="1"/>
  <c r="L53" i="1"/>
  <c r="N53" i="1"/>
  <c r="AK53" i="1"/>
  <c r="AL53" i="1"/>
  <c r="H53" i="1" s="1"/>
  <c r="AM53" i="1"/>
  <c r="AN53" i="1"/>
  <c r="AO53" i="1"/>
  <c r="AP53" i="1" s="1"/>
  <c r="J53" i="1" s="1"/>
  <c r="AQ53" i="1" s="1"/>
  <c r="AT53" i="1"/>
  <c r="AU53" i="1"/>
  <c r="AX53" i="1" s="1"/>
  <c r="AW53" i="1"/>
  <c r="BC53" i="1"/>
  <c r="H54" i="1"/>
  <c r="L54" i="1"/>
  <c r="N54" i="1"/>
  <c r="AK54" i="1"/>
  <c r="AL54" i="1" s="1"/>
  <c r="AM54" i="1"/>
  <c r="AN54" i="1"/>
  <c r="AO54" i="1"/>
  <c r="AT54" i="1"/>
  <c r="AU54" i="1"/>
  <c r="AW54" i="1"/>
  <c r="AX54" i="1"/>
  <c r="E55" i="1"/>
  <c r="G55" i="1"/>
  <c r="AZ55" i="1" s="1"/>
  <c r="H55" i="1"/>
  <c r="I55" i="1"/>
  <c r="L55" i="1"/>
  <c r="N55" i="1" s="1"/>
  <c r="BC55" i="1" s="1"/>
  <c r="AK55" i="1"/>
  <c r="AL55" i="1"/>
  <c r="AM55" i="1"/>
  <c r="AN55" i="1"/>
  <c r="AO55" i="1"/>
  <c r="AP55" i="1"/>
  <c r="J55" i="1" s="1"/>
  <c r="AQ55" i="1" s="1"/>
  <c r="AR55" i="1" s="1"/>
  <c r="AS55" i="1" s="1"/>
  <c r="AT55" i="1"/>
  <c r="AU55" i="1" s="1"/>
  <c r="AX55" i="1" s="1"/>
  <c r="AV55" i="1"/>
  <c r="F55" i="1" s="1"/>
  <c r="AY55" i="1" s="1"/>
  <c r="AW55" i="1"/>
  <c r="BB55" i="1"/>
  <c r="BD55" i="1" s="1"/>
  <c r="L56" i="1"/>
  <c r="N56" i="1"/>
  <c r="AK56" i="1"/>
  <c r="AM56" i="1"/>
  <c r="AN56" i="1"/>
  <c r="AO56" i="1"/>
  <c r="AT56" i="1"/>
  <c r="AU56" i="1"/>
  <c r="AX56" i="1" s="1"/>
  <c r="AW56" i="1"/>
  <c r="L57" i="1"/>
  <c r="N57" i="1" s="1"/>
  <c r="AK57" i="1"/>
  <c r="E57" i="1" s="1"/>
  <c r="AL57" i="1"/>
  <c r="AM57" i="1"/>
  <c r="AN57" i="1"/>
  <c r="AP57" i="1" s="1"/>
  <c r="J57" i="1" s="1"/>
  <c r="AO57" i="1"/>
  <c r="AQ57" i="1"/>
  <c r="I57" i="1" s="1"/>
  <c r="AT57" i="1"/>
  <c r="AU57" i="1"/>
  <c r="AX57" i="1" s="1"/>
  <c r="AW57" i="1"/>
  <c r="E58" i="1"/>
  <c r="L58" i="1"/>
  <c r="N58" i="1"/>
  <c r="BC58" i="1" s="1"/>
  <c r="AK58" i="1"/>
  <c r="AL58" i="1"/>
  <c r="AM58" i="1"/>
  <c r="AN58" i="1"/>
  <c r="AO58" i="1"/>
  <c r="AT58" i="1"/>
  <c r="AU58" i="1"/>
  <c r="AW58" i="1"/>
  <c r="AX58" i="1"/>
  <c r="L59" i="1"/>
  <c r="N59" i="1" s="1"/>
  <c r="AK59" i="1"/>
  <c r="AL59" i="1" s="1"/>
  <c r="H59" i="1" s="1"/>
  <c r="AM59" i="1"/>
  <c r="AN59" i="1"/>
  <c r="AO59" i="1"/>
  <c r="AP59" i="1" s="1"/>
  <c r="J59" i="1" s="1"/>
  <c r="AQ59" i="1" s="1"/>
  <c r="I59" i="1" s="1"/>
  <c r="AR59" i="1"/>
  <c r="AS59" i="1" s="1"/>
  <c r="AV59" i="1" s="1"/>
  <c r="F59" i="1" s="1"/>
  <c r="AT59" i="1"/>
  <c r="AU59" i="1" s="1"/>
  <c r="AX59" i="1" s="1"/>
  <c r="AW59" i="1"/>
  <c r="AY59" i="1"/>
  <c r="E60" i="1"/>
  <c r="L60" i="1"/>
  <c r="N60" i="1" s="1"/>
  <c r="BC60" i="1" s="1"/>
  <c r="AK60" i="1"/>
  <c r="AL60" i="1"/>
  <c r="AM60" i="1"/>
  <c r="AN60" i="1"/>
  <c r="AO60" i="1"/>
  <c r="AP60" i="1"/>
  <c r="J60" i="1" s="1"/>
  <c r="AQ60" i="1" s="1"/>
  <c r="I60" i="1" s="1"/>
  <c r="AR60" i="1"/>
  <c r="AS60" i="1" s="1"/>
  <c r="AV60" i="1" s="1"/>
  <c r="F60" i="1" s="1"/>
  <c r="AY60" i="1" s="1"/>
  <c r="G60" i="1" s="1"/>
  <c r="AT60" i="1"/>
  <c r="AU60" i="1" s="1"/>
  <c r="AX60" i="1" s="1"/>
  <c r="AW60" i="1"/>
  <c r="H61" i="1"/>
  <c r="L61" i="1"/>
  <c r="N61" i="1" s="1"/>
  <c r="BC61" i="1" s="1"/>
  <c r="AK61" i="1"/>
  <c r="E61" i="1" s="1"/>
  <c r="AL61" i="1"/>
  <c r="AM61" i="1"/>
  <c r="AN61" i="1"/>
  <c r="AO61" i="1"/>
  <c r="AT61" i="1"/>
  <c r="AU61" i="1" s="1"/>
  <c r="AX61" i="1" s="1"/>
  <c r="AW61" i="1"/>
  <c r="E64" i="1"/>
  <c r="H64" i="1"/>
  <c r="L64" i="1"/>
  <c r="N64" i="1" s="1"/>
  <c r="AK64" i="1"/>
  <c r="AL64" i="1"/>
  <c r="AM64" i="1"/>
  <c r="AN64" i="1"/>
  <c r="AO64" i="1"/>
  <c r="AT64" i="1"/>
  <c r="AU64" i="1" s="1"/>
  <c r="AW64" i="1"/>
  <c r="AX64" i="1"/>
  <c r="E65" i="1"/>
  <c r="BC65" i="1" s="1"/>
  <c r="H65" i="1"/>
  <c r="J65" i="1"/>
  <c r="AQ65" i="1" s="1"/>
  <c r="L65" i="1"/>
  <c r="N65" i="1"/>
  <c r="AK65" i="1"/>
  <c r="AL65" i="1"/>
  <c r="AM65" i="1"/>
  <c r="AN65" i="1"/>
  <c r="AO65" i="1"/>
  <c r="AP65" i="1"/>
  <c r="AT65" i="1"/>
  <c r="AU65" i="1"/>
  <c r="AW65" i="1"/>
  <c r="AX65" i="1"/>
  <c r="L66" i="1"/>
  <c r="N66" i="1" s="1"/>
  <c r="AK66" i="1"/>
  <c r="AM66" i="1"/>
  <c r="AN66" i="1"/>
  <c r="AO66" i="1"/>
  <c r="AT66" i="1"/>
  <c r="AU66" i="1"/>
  <c r="AX66" i="1" s="1"/>
  <c r="AW66" i="1"/>
  <c r="E67" i="1"/>
  <c r="L67" i="1"/>
  <c r="N67" i="1" s="1"/>
  <c r="AK67" i="1"/>
  <c r="AL67" i="1" s="1"/>
  <c r="H67" i="1" s="1"/>
  <c r="AM67" i="1"/>
  <c r="AN67" i="1"/>
  <c r="AO67" i="1"/>
  <c r="AT67" i="1"/>
  <c r="AU67" i="1" s="1"/>
  <c r="AX67" i="1" s="1"/>
  <c r="AW67" i="1"/>
  <c r="BC67" i="1"/>
  <c r="E68" i="1"/>
  <c r="L68" i="1"/>
  <c r="N68" i="1" s="1"/>
  <c r="AK68" i="1"/>
  <c r="AL68" i="1" s="1"/>
  <c r="AM68" i="1"/>
  <c r="AN68" i="1"/>
  <c r="AO68" i="1"/>
  <c r="AT68" i="1"/>
  <c r="AU68" i="1"/>
  <c r="AW68" i="1"/>
  <c r="AX68" i="1"/>
  <c r="E69" i="1"/>
  <c r="L69" i="1"/>
  <c r="N69" i="1" s="1"/>
  <c r="AK69" i="1"/>
  <c r="AL69" i="1"/>
  <c r="AM69" i="1"/>
  <c r="AN69" i="1"/>
  <c r="AO69" i="1"/>
  <c r="AT69" i="1"/>
  <c r="AU69" i="1"/>
  <c r="AW69" i="1"/>
  <c r="AX69" i="1"/>
  <c r="E70" i="1"/>
  <c r="L70" i="1"/>
  <c r="N70" i="1"/>
  <c r="BC70" i="1" s="1"/>
  <c r="AK70" i="1"/>
  <c r="AL70" i="1"/>
  <c r="AM70" i="1"/>
  <c r="AN70" i="1"/>
  <c r="AO70" i="1"/>
  <c r="AT70" i="1"/>
  <c r="AU70" i="1"/>
  <c r="AX70" i="1" s="1"/>
  <c r="AW70" i="1"/>
  <c r="L71" i="1"/>
  <c r="N71" i="1" s="1"/>
  <c r="AK71" i="1"/>
  <c r="AM71" i="1"/>
  <c r="AN71" i="1"/>
  <c r="AO71" i="1"/>
  <c r="AT71" i="1"/>
  <c r="AU71" i="1" s="1"/>
  <c r="AX71" i="1" s="1"/>
  <c r="AW71" i="1"/>
  <c r="E72" i="1"/>
  <c r="BC72" i="1" s="1"/>
  <c r="H72" i="1"/>
  <c r="L72" i="1"/>
  <c r="N72" i="1" s="1"/>
  <c r="AK72" i="1"/>
  <c r="AL72" i="1"/>
  <c r="AM72" i="1"/>
  <c r="AN72" i="1"/>
  <c r="AP72" i="1" s="1"/>
  <c r="J72" i="1" s="1"/>
  <c r="AQ72" i="1" s="1"/>
  <c r="AO72" i="1"/>
  <c r="AR72" i="1"/>
  <c r="AS72" i="1" s="1"/>
  <c r="AV72" i="1" s="1"/>
  <c r="F72" i="1" s="1"/>
  <c r="AY72" i="1" s="1"/>
  <c r="G72" i="1" s="1"/>
  <c r="AT72" i="1"/>
  <c r="AU72" i="1" s="1"/>
  <c r="AW72" i="1"/>
  <c r="L73" i="1"/>
  <c r="N73" i="1" s="1"/>
  <c r="AK73" i="1"/>
  <c r="E73" i="1" s="1"/>
  <c r="AM73" i="1"/>
  <c r="AN73" i="1"/>
  <c r="AO73" i="1"/>
  <c r="AT73" i="1"/>
  <c r="AU73" i="1" s="1"/>
  <c r="AX73" i="1" s="1"/>
  <c r="AW73" i="1"/>
  <c r="BC73" i="1"/>
  <c r="E74" i="1"/>
  <c r="H74" i="1"/>
  <c r="L74" i="1"/>
  <c r="AK74" i="1"/>
  <c r="AL74" i="1"/>
  <c r="AM74" i="1"/>
  <c r="AN74" i="1"/>
  <c r="AO74" i="1"/>
  <c r="AT74" i="1"/>
  <c r="AU74" i="1" s="1"/>
  <c r="AW74" i="1"/>
  <c r="AX74" i="1"/>
  <c r="E75" i="1"/>
  <c r="BC75" i="1" s="1"/>
  <c r="H75" i="1"/>
  <c r="I75" i="1"/>
  <c r="L75" i="1"/>
  <c r="N75" i="1" s="1"/>
  <c r="AK75" i="1"/>
  <c r="AL75" i="1"/>
  <c r="AM75" i="1"/>
  <c r="AN75" i="1"/>
  <c r="AO75" i="1"/>
  <c r="AP75" i="1"/>
  <c r="J75" i="1" s="1"/>
  <c r="AQ75" i="1"/>
  <c r="AR75" i="1" s="1"/>
  <c r="AS75" i="1" s="1"/>
  <c r="AT75" i="1"/>
  <c r="AU75" i="1"/>
  <c r="AV75" i="1"/>
  <c r="F75" i="1" s="1"/>
  <c r="AW75" i="1"/>
  <c r="L76" i="1"/>
  <c r="N76" i="1"/>
  <c r="AK76" i="1"/>
  <c r="AM76" i="1"/>
  <c r="AN76" i="1"/>
  <c r="AO76" i="1"/>
  <c r="AT76" i="1"/>
  <c r="AU76" i="1"/>
  <c r="AX76" i="1" s="1"/>
  <c r="AW76" i="1"/>
  <c r="L77" i="1"/>
  <c r="N77" i="1"/>
  <c r="AK77" i="1"/>
  <c r="AM77" i="1"/>
  <c r="AN77" i="1"/>
  <c r="AO77" i="1"/>
  <c r="AT77" i="1"/>
  <c r="AU77" i="1" s="1"/>
  <c r="AX77" i="1" s="1"/>
  <c r="AW77" i="1"/>
  <c r="L78" i="1"/>
  <c r="N78" i="1" s="1"/>
  <c r="AK78" i="1"/>
  <c r="AM78" i="1"/>
  <c r="AN78" i="1"/>
  <c r="AO78" i="1"/>
  <c r="AT78" i="1"/>
  <c r="AU78" i="1" s="1"/>
  <c r="AX78" i="1" s="1"/>
  <c r="AW78" i="1"/>
  <c r="E81" i="1"/>
  <c r="L81" i="1"/>
  <c r="N81" i="1" s="1"/>
  <c r="AK81" i="1"/>
  <c r="AL81" i="1" s="1"/>
  <c r="AM81" i="1"/>
  <c r="AN81" i="1"/>
  <c r="AO81" i="1"/>
  <c r="AT81" i="1"/>
  <c r="AU81" i="1" s="1"/>
  <c r="AX81" i="1" s="1"/>
  <c r="AW81" i="1"/>
  <c r="E82" i="1"/>
  <c r="L82" i="1"/>
  <c r="N82" i="1"/>
  <c r="BC82" i="1" s="1"/>
  <c r="AK82" i="1"/>
  <c r="AL82" i="1"/>
  <c r="AM82" i="1"/>
  <c r="AN82" i="1"/>
  <c r="AO82" i="1"/>
  <c r="AT82" i="1"/>
  <c r="AU82" i="1"/>
  <c r="AW82" i="1"/>
  <c r="L83" i="1"/>
  <c r="N83" i="1" s="1"/>
  <c r="AK83" i="1"/>
  <c r="AM83" i="1"/>
  <c r="AN83" i="1"/>
  <c r="AO83" i="1"/>
  <c r="AT83" i="1"/>
  <c r="AU83" i="1"/>
  <c r="AW83" i="1"/>
  <c r="AX83" i="1"/>
  <c r="E84" i="1"/>
  <c r="L84" i="1"/>
  <c r="N84" i="1" s="1"/>
  <c r="AK84" i="1"/>
  <c r="AL84" i="1"/>
  <c r="H84" i="1" s="1"/>
  <c r="AM84" i="1"/>
  <c r="AN84" i="1"/>
  <c r="AO84" i="1"/>
  <c r="AP84" i="1"/>
  <c r="J84" i="1" s="1"/>
  <c r="AQ84" i="1" s="1"/>
  <c r="AR84" i="1"/>
  <c r="AS84" i="1"/>
  <c r="AV84" i="1" s="1"/>
  <c r="F84" i="1" s="1"/>
  <c r="AY84" i="1" s="1"/>
  <c r="G84" i="1" s="1"/>
  <c r="AT84" i="1"/>
  <c r="AU84" i="1"/>
  <c r="AW84" i="1"/>
  <c r="E85" i="1"/>
  <c r="L85" i="1"/>
  <c r="N85" i="1"/>
  <c r="AK85" i="1"/>
  <c r="AL85" i="1"/>
  <c r="AM85" i="1"/>
  <c r="AN85" i="1"/>
  <c r="AO85" i="1"/>
  <c r="AP85" i="1" s="1"/>
  <c r="J85" i="1" s="1"/>
  <c r="AQ85" i="1" s="1"/>
  <c r="I85" i="1" s="1"/>
  <c r="AR85" i="1"/>
  <c r="AS85" i="1"/>
  <c r="AV85" i="1" s="1"/>
  <c r="F85" i="1" s="1"/>
  <c r="AY85" i="1" s="1"/>
  <c r="G85" i="1" s="1"/>
  <c r="AT85" i="1"/>
  <c r="AU85" i="1" s="1"/>
  <c r="AX85" i="1" s="1"/>
  <c r="AW85" i="1"/>
  <c r="BC85" i="1"/>
  <c r="E86" i="1"/>
  <c r="L86" i="1"/>
  <c r="AK86" i="1"/>
  <c r="AL86" i="1"/>
  <c r="AM86" i="1"/>
  <c r="AN86" i="1"/>
  <c r="AO86" i="1"/>
  <c r="AT86" i="1"/>
  <c r="AU86" i="1" s="1"/>
  <c r="AW86" i="1"/>
  <c r="E87" i="1"/>
  <c r="L87" i="1"/>
  <c r="N87" i="1" s="1"/>
  <c r="BC87" i="1" s="1"/>
  <c r="AK87" i="1"/>
  <c r="AL87" i="1"/>
  <c r="AM87" i="1"/>
  <c r="AN87" i="1"/>
  <c r="AO87" i="1"/>
  <c r="AT87" i="1"/>
  <c r="AU87" i="1"/>
  <c r="AW87" i="1"/>
  <c r="AX87" i="1"/>
  <c r="L88" i="1"/>
  <c r="N88" i="1" s="1"/>
  <c r="AK88" i="1"/>
  <c r="AM88" i="1"/>
  <c r="AN88" i="1"/>
  <c r="AO88" i="1"/>
  <c r="AT88" i="1"/>
  <c r="AU88" i="1" s="1"/>
  <c r="AX88" i="1" s="1"/>
  <c r="AW88" i="1"/>
  <c r="E89" i="1"/>
  <c r="H89" i="1"/>
  <c r="L89" i="1"/>
  <c r="N89" i="1" s="1"/>
  <c r="AK89" i="1"/>
  <c r="AL89" i="1" s="1"/>
  <c r="AM89" i="1"/>
  <c r="AN89" i="1"/>
  <c r="AO89" i="1"/>
  <c r="AT89" i="1"/>
  <c r="AU89" i="1" s="1"/>
  <c r="AW89" i="1"/>
  <c r="H90" i="1"/>
  <c r="L90" i="1"/>
  <c r="N90" i="1"/>
  <c r="AK90" i="1"/>
  <c r="AL90" i="1" s="1"/>
  <c r="AM90" i="1"/>
  <c r="AN90" i="1"/>
  <c r="AO90" i="1"/>
  <c r="AT90" i="1"/>
  <c r="AU90" i="1"/>
  <c r="AX90" i="1" s="1"/>
  <c r="AW90" i="1"/>
  <c r="E91" i="1"/>
  <c r="L91" i="1"/>
  <c r="N91" i="1" s="1"/>
  <c r="AK91" i="1"/>
  <c r="AL91" i="1" s="1"/>
  <c r="AM91" i="1"/>
  <c r="AN91" i="1"/>
  <c r="AO91" i="1"/>
  <c r="AP91" i="1"/>
  <c r="J91" i="1" s="1"/>
  <c r="AQ91" i="1" s="1"/>
  <c r="AT91" i="1"/>
  <c r="AU91" i="1" s="1"/>
  <c r="AX91" i="1" s="1"/>
  <c r="AW91" i="1"/>
  <c r="E92" i="1"/>
  <c r="L92" i="1"/>
  <c r="N92" i="1" s="1"/>
  <c r="AK92" i="1"/>
  <c r="AL92" i="1"/>
  <c r="AM92" i="1"/>
  <c r="AP92" i="1" s="1"/>
  <c r="J92" i="1" s="1"/>
  <c r="AQ92" i="1" s="1"/>
  <c r="AN92" i="1"/>
  <c r="AO92" i="1"/>
  <c r="AT92" i="1"/>
  <c r="AU92" i="1"/>
  <c r="AX92" i="1" s="1"/>
  <c r="AW92" i="1"/>
  <c r="L93" i="1"/>
  <c r="N93" i="1" s="1"/>
  <c r="BC93" i="1" s="1"/>
  <c r="AK93" i="1"/>
  <c r="E93" i="1" s="1"/>
  <c r="AM93" i="1"/>
  <c r="AN93" i="1"/>
  <c r="AO93" i="1"/>
  <c r="AT93" i="1"/>
  <c r="AU93" i="1" s="1"/>
  <c r="AX93" i="1" s="1"/>
  <c r="AW93" i="1"/>
  <c r="H94" i="1"/>
  <c r="L94" i="1"/>
  <c r="N94" i="1"/>
  <c r="AK94" i="1"/>
  <c r="AL94" i="1" s="1"/>
  <c r="AM94" i="1"/>
  <c r="AN94" i="1"/>
  <c r="AO94" i="1"/>
  <c r="AT94" i="1"/>
  <c r="AU94" i="1"/>
  <c r="AW94" i="1"/>
  <c r="E95" i="1"/>
  <c r="H95" i="1"/>
  <c r="L95" i="1"/>
  <c r="N95" i="1"/>
  <c r="AK95" i="1"/>
  <c r="AL95" i="1"/>
  <c r="AM95" i="1"/>
  <c r="AN95" i="1"/>
  <c r="AO95" i="1"/>
  <c r="AP95" i="1"/>
  <c r="J95" i="1" s="1"/>
  <c r="AQ95" i="1" s="1"/>
  <c r="I95" i="1" s="1"/>
  <c r="AR95" i="1"/>
  <c r="AS95" i="1"/>
  <c r="AV95" i="1" s="1"/>
  <c r="F95" i="1" s="1"/>
  <c r="AT95" i="1"/>
  <c r="AU95" i="1"/>
  <c r="AX95" i="1" s="1"/>
  <c r="AW95" i="1"/>
  <c r="AY95" i="1"/>
  <c r="G95" i="1" s="1"/>
  <c r="BC95" i="1"/>
  <c r="L102" i="1"/>
  <c r="N102" i="1"/>
  <c r="AK102" i="1"/>
  <c r="AM102" i="1"/>
  <c r="AN102" i="1"/>
  <c r="AO102" i="1"/>
  <c r="AT102" i="1"/>
  <c r="AU102" i="1" s="1"/>
  <c r="AX102" i="1" s="1"/>
  <c r="AW102" i="1"/>
  <c r="E103" i="1"/>
  <c r="H103" i="1"/>
  <c r="L103" i="1"/>
  <c r="N103" i="1"/>
  <c r="AK103" i="1"/>
  <c r="AL103" i="1" s="1"/>
  <c r="AM103" i="1"/>
  <c r="AN103" i="1"/>
  <c r="AO103" i="1"/>
  <c r="AT103" i="1"/>
  <c r="AU103" i="1"/>
  <c r="AX103" i="1" s="1"/>
  <c r="AW103" i="1"/>
  <c r="E104" i="1"/>
  <c r="L104" i="1"/>
  <c r="AK104" i="1"/>
  <c r="AL104" i="1"/>
  <c r="H104" i="1" s="1"/>
  <c r="AM104" i="1"/>
  <c r="AN104" i="1"/>
  <c r="AO104" i="1"/>
  <c r="AT104" i="1"/>
  <c r="AU104" i="1"/>
  <c r="AW104" i="1"/>
  <c r="AX104" i="1" s="1"/>
  <c r="L105" i="1"/>
  <c r="N105" i="1" s="1"/>
  <c r="AK105" i="1"/>
  <c r="AM105" i="1"/>
  <c r="AN105" i="1"/>
  <c r="AO105" i="1"/>
  <c r="AT105" i="1"/>
  <c r="AU105" i="1"/>
  <c r="AX105" i="1" s="1"/>
  <c r="AW105" i="1"/>
  <c r="L106" i="1"/>
  <c r="N106" i="1"/>
  <c r="AK106" i="1"/>
  <c r="E106" i="1" s="1"/>
  <c r="AL106" i="1"/>
  <c r="AM106" i="1"/>
  <c r="AN106" i="1"/>
  <c r="AP106" i="1" s="1"/>
  <c r="J106" i="1" s="1"/>
  <c r="AQ106" i="1" s="1"/>
  <c r="AO106" i="1"/>
  <c r="AT106" i="1"/>
  <c r="AU106" i="1"/>
  <c r="AW106" i="1"/>
  <c r="E107" i="1"/>
  <c r="L107" i="1"/>
  <c r="N107" i="1" s="1"/>
  <c r="AK107" i="1"/>
  <c r="AL107" i="1"/>
  <c r="H107" i="1" s="1"/>
  <c r="AM107" i="1"/>
  <c r="AN107" i="1"/>
  <c r="AO107" i="1"/>
  <c r="AT107" i="1"/>
  <c r="AU107" i="1"/>
  <c r="AX107" i="1" s="1"/>
  <c r="AW107" i="1"/>
  <c r="E108" i="1"/>
  <c r="H108" i="1"/>
  <c r="L108" i="1"/>
  <c r="N108" i="1"/>
  <c r="BC108" i="1" s="1"/>
  <c r="AK108" i="1"/>
  <c r="AL108" i="1"/>
  <c r="AM108" i="1"/>
  <c r="AN108" i="1"/>
  <c r="AO108" i="1"/>
  <c r="AP108" i="1" s="1"/>
  <c r="J108" i="1" s="1"/>
  <c r="AQ108" i="1" s="1"/>
  <c r="AT108" i="1"/>
  <c r="AU108" i="1" s="1"/>
  <c r="AX108" i="1" s="1"/>
  <c r="AW108" i="1"/>
  <c r="E109" i="1"/>
  <c r="H109" i="1"/>
  <c r="L109" i="1"/>
  <c r="N109" i="1" s="1"/>
  <c r="AK109" i="1"/>
  <c r="AL109" i="1"/>
  <c r="AM109" i="1"/>
  <c r="AN109" i="1"/>
  <c r="AO109" i="1"/>
  <c r="AT109" i="1"/>
  <c r="AU109" i="1"/>
  <c r="AW109" i="1"/>
  <c r="AX109" i="1"/>
  <c r="BC109" i="1"/>
  <c r="L110" i="1"/>
  <c r="N110" i="1"/>
  <c r="AK110" i="1"/>
  <c r="AM110" i="1"/>
  <c r="AN110" i="1"/>
  <c r="AO110" i="1"/>
  <c r="AT110" i="1"/>
  <c r="AU110" i="1" s="1"/>
  <c r="AW110" i="1"/>
  <c r="AX110" i="1"/>
  <c r="E111" i="1"/>
  <c r="L111" i="1"/>
  <c r="N111" i="1" s="1"/>
  <c r="AK111" i="1"/>
  <c r="AL111" i="1" s="1"/>
  <c r="AM111" i="1"/>
  <c r="AN111" i="1"/>
  <c r="AO111" i="1"/>
  <c r="AT111" i="1"/>
  <c r="AU111" i="1"/>
  <c r="AX111" i="1" s="1"/>
  <c r="AW111" i="1"/>
  <c r="L112" i="1"/>
  <c r="N112" i="1"/>
  <c r="AK112" i="1"/>
  <c r="AM112" i="1"/>
  <c r="AN112" i="1"/>
  <c r="AO112" i="1"/>
  <c r="AT112" i="1"/>
  <c r="AU112" i="1" s="1"/>
  <c r="AX112" i="1" s="1"/>
  <c r="AW112" i="1"/>
  <c r="L113" i="1"/>
  <c r="N113" i="1"/>
  <c r="AK113" i="1"/>
  <c r="AM113" i="1"/>
  <c r="AN113" i="1"/>
  <c r="AO113" i="1"/>
  <c r="AT113" i="1"/>
  <c r="AU113" i="1"/>
  <c r="AX113" i="1" s="1"/>
  <c r="AW113" i="1"/>
  <c r="E114" i="1"/>
  <c r="J114" i="1"/>
  <c r="AQ114" i="1" s="1"/>
  <c r="AR114" i="1" s="1"/>
  <c r="AS114" i="1" s="1"/>
  <c r="AV114" i="1" s="1"/>
  <c r="F114" i="1" s="1"/>
  <c r="AY114" i="1" s="1"/>
  <c r="G114" i="1" s="1"/>
  <c r="L114" i="1"/>
  <c r="N114" i="1" s="1"/>
  <c r="AK114" i="1"/>
  <c r="AL114" i="1"/>
  <c r="H114" i="1" s="1"/>
  <c r="AM114" i="1"/>
  <c r="AN114" i="1"/>
  <c r="AO114" i="1"/>
  <c r="AP114" i="1"/>
  <c r="AT114" i="1"/>
  <c r="AU114" i="1"/>
  <c r="AW114" i="1"/>
  <c r="I114" i="1" s="1"/>
  <c r="L115" i="1"/>
  <c r="N115" i="1" s="1"/>
  <c r="AK115" i="1"/>
  <c r="AM115" i="1"/>
  <c r="AN115" i="1"/>
  <c r="AO115" i="1"/>
  <c r="AT115" i="1"/>
  <c r="AU115" i="1"/>
  <c r="AX115" i="1" s="1"/>
  <c r="AW115" i="1"/>
  <c r="H116" i="1"/>
  <c r="J116" i="1"/>
  <c r="AQ116" i="1" s="1"/>
  <c r="AR116" i="1" s="1"/>
  <c r="AS116" i="1" s="1"/>
  <c r="AV116" i="1" s="1"/>
  <c r="F116" i="1" s="1"/>
  <c r="AY116" i="1" s="1"/>
  <c r="G116" i="1" s="1"/>
  <c r="L116" i="1"/>
  <c r="N116" i="1"/>
  <c r="AK116" i="1"/>
  <c r="E116" i="1" s="1"/>
  <c r="AL116" i="1"/>
  <c r="AP116" i="1" s="1"/>
  <c r="AM116" i="1"/>
  <c r="AN116" i="1"/>
  <c r="AO116" i="1"/>
  <c r="AT116" i="1"/>
  <c r="AU116" i="1"/>
  <c r="AX116" i="1" s="1"/>
  <c r="AW116" i="1"/>
  <c r="BB116" i="1"/>
  <c r="BC116" i="1"/>
  <c r="BD116" i="1"/>
  <c r="E119" i="1"/>
  <c r="L119" i="1"/>
  <c r="N119" i="1"/>
  <c r="AK119" i="1"/>
  <c r="AL119" i="1"/>
  <c r="H119" i="1" s="1"/>
  <c r="AM119" i="1"/>
  <c r="AN119" i="1"/>
  <c r="AO119" i="1"/>
  <c r="AT119" i="1"/>
  <c r="AU119" i="1"/>
  <c r="AW119" i="1"/>
  <c r="AX119" i="1"/>
  <c r="E120" i="1"/>
  <c r="L120" i="1"/>
  <c r="N120" i="1"/>
  <c r="AK120" i="1"/>
  <c r="AL120" i="1"/>
  <c r="H120" i="1" s="1"/>
  <c r="AM120" i="1"/>
  <c r="AN120" i="1"/>
  <c r="AO120" i="1"/>
  <c r="AP120" i="1" s="1"/>
  <c r="J120" i="1" s="1"/>
  <c r="AQ120" i="1" s="1"/>
  <c r="AT120" i="1"/>
  <c r="AU120" i="1"/>
  <c r="AX120" i="1" s="1"/>
  <c r="AW120" i="1"/>
  <c r="E121" i="1"/>
  <c r="H121" i="1"/>
  <c r="L121" i="1"/>
  <c r="N121" i="1" s="1"/>
  <c r="BC121" i="1" s="1"/>
  <c r="AK121" i="1"/>
  <c r="AL121" i="1"/>
  <c r="AM121" i="1"/>
  <c r="AN121" i="1"/>
  <c r="AO121" i="1"/>
  <c r="AT121" i="1"/>
  <c r="AU121" i="1"/>
  <c r="AW121" i="1"/>
  <c r="AX121" i="1"/>
  <c r="L122" i="1"/>
  <c r="N122" i="1"/>
  <c r="AK122" i="1"/>
  <c r="AM122" i="1"/>
  <c r="AN122" i="1"/>
  <c r="AO122" i="1"/>
  <c r="AT122" i="1"/>
  <c r="AU122" i="1" s="1"/>
  <c r="AX122" i="1" s="1"/>
  <c r="AW122" i="1"/>
  <c r="E123" i="1"/>
  <c r="L123" i="1"/>
  <c r="N123" i="1" s="1"/>
  <c r="AK123" i="1"/>
  <c r="AL123" i="1" s="1"/>
  <c r="AM123" i="1"/>
  <c r="AP123" i="1" s="1"/>
  <c r="J123" i="1" s="1"/>
  <c r="AN123" i="1"/>
  <c r="AO123" i="1"/>
  <c r="AQ123" i="1"/>
  <c r="I123" i="1" s="1"/>
  <c r="AT123" i="1"/>
  <c r="AU123" i="1"/>
  <c r="AX123" i="1" s="1"/>
  <c r="AW123" i="1"/>
  <c r="BC123" i="1"/>
  <c r="L124" i="1"/>
  <c r="N124" i="1"/>
  <c r="AK124" i="1"/>
  <c r="E124" i="1" s="1"/>
  <c r="AM124" i="1"/>
  <c r="AN124" i="1"/>
  <c r="AO124" i="1"/>
  <c r="AT124" i="1"/>
  <c r="AU124" i="1"/>
  <c r="AW124" i="1"/>
  <c r="BC124" i="1"/>
  <c r="E125" i="1"/>
  <c r="H125" i="1"/>
  <c r="L125" i="1"/>
  <c r="N125" i="1" s="1"/>
  <c r="AK125" i="1"/>
  <c r="AL125" i="1" s="1"/>
  <c r="AM125" i="1"/>
  <c r="AN125" i="1"/>
  <c r="AO125" i="1"/>
  <c r="AT125" i="1"/>
  <c r="AU125" i="1" s="1"/>
  <c r="AX125" i="1" s="1"/>
  <c r="AW125" i="1"/>
  <c r="E126" i="1"/>
  <c r="L126" i="1"/>
  <c r="N126" i="1" s="1"/>
  <c r="AK126" i="1"/>
  <c r="AL126" i="1"/>
  <c r="H126" i="1" s="1"/>
  <c r="AM126" i="1"/>
  <c r="AN126" i="1"/>
  <c r="AO126" i="1"/>
  <c r="AP126" i="1"/>
  <c r="J126" i="1" s="1"/>
  <c r="AQ126" i="1" s="1"/>
  <c r="AT126" i="1"/>
  <c r="AU126" i="1"/>
  <c r="AX126" i="1" s="1"/>
  <c r="AW126" i="1"/>
  <c r="L127" i="1"/>
  <c r="N127" i="1"/>
  <c r="AK127" i="1"/>
  <c r="AM127" i="1"/>
  <c r="AN127" i="1"/>
  <c r="AO127" i="1"/>
  <c r="AT127" i="1"/>
  <c r="AU127" i="1"/>
  <c r="AX127" i="1" s="1"/>
  <c r="AW127" i="1"/>
  <c r="L128" i="1"/>
  <c r="N128" i="1"/>
  <c r="AK128" i="1"/>
  <c r="E128" i="1" s="1"/>
  <c r="AL128" i="1"/>
  <c r="AM128" i="1"/>
  <c r="AN128" i="1"/>
  <c r="AP128" i="1" s="1"/>
  <c r="J128" i="1" s="1"/>
  <c r="AQ128" i="1" s="1"/>
  <c r="I128" i="1" s="1"/>
  <c r="AO128" i="1"/>
  <c r="AT128" i="1"/>
  <c r="AU128" i="1" s="1"/>
  <c r="AX128" i="1" s="1"/>
  <c r="AW128" i="1"/>
  <c r="E129" i="1"/>
  <c r="J129" i="1"/>
  <c r="AQ129" i="1" s="1"/>
  <c r="L129" i="1"/>
  <c r="N129" i="1"/>
  <c r="AK129" i="1"/>
  <c r="AL129" i="1"/>
  <c r="H129" i="1" s="1"/>
  <c r="AM129" i="1"/>
  <c r="AN129" i="1"/>
  <c r="AO129" i="1"/>
  <c r="AP129" i="1" s="1"/>
  <c r="AT129" i="1"/>
  <c r="AU129" i="1"/>
  <c r="AX129" i="1" s="1"/>
  <c r="AW129" i="1"/>
  <c r="E130" i="1"/>
  <c r="H130" i="1"/>
  <c r="L130" i="1"/>
  <c r="N130" i="1" s="1"/>
  <c r="BC130" i="1" s="1"/>
  <c r="AK130" i="1"/>
  <c r="AL130" i="1"/>
  <c r="AM130" i="1"/>
  <c r="AN130" i="1"/>
  <c r="AO130" i="1"/>
  <c r="AT130" i="1"/>
  <c r="AU130" i="1"/>
  <c r="AW130" i="1"/>
  <c r="AX130" i="1"/>
  <c r="E131" i="1"/>
  <c r="L131" i="1"/>
  <c r="AK131" i="1"/>
  <c r="AL131" i="1"/>
  <c r="H131" i="1" s="1"/>
  <c r="AM131" i="1"/>
  <c r="AN131" i="1"/>
  <c r="AO131" i="1"/>
  <c r="AT131" i="1"/>
  <c r="AU131" i="1"/>
  <c r="AW131" i="1"/>
  <c r="AX131" i="1"/>
  <c r="E132" i="1"/>
  <c r="H132" i="1"/>
  <c r="L132" i="1"/>
  <c r="N132" i="1"/>
  <c r="BC132" i="1" s="1"/>
  <c r="AK132" i="1"/>
  <c r="AL132" i="1" s="1"/>
  <c r="AM132" i="1"/>
  <c r="AN132" i="1"/>
  <c r="AO132" i="1"/>
  <c r="AT132" i="1"/>
  <c r="AU132" i="1" s="1"/>
  <c r="AW132" i="1"/>
  <c r="AX132" i="1" s="1"/>
  <c r="L133" i="1"/>
  <c r="N133" i="1"/>
  <c r="AK133" i="1"/>
  <c r="E133" i="1" s="1"/>
  <c r="AL133" i="1"/>
  <c r="AM133" i="1"/>
  <c r="AN133" i="1"/>
  <c r="AO133" i="1"/>
  <c r="AP133" i="1" s="1"/>
  <c r="J133" i="1" s="1"/>
  <c r="AQ133" i="1" s="1"/>
  <c r="AT133" i="1"/>
  <c r="AU133" i="1" s="1"/>
  <c r="AW133" i="1"/>
  <c r="E138" i="1"/>
  <c r="L138" i="1"/>
  <c r="N138" i="1"/>
  <c r="BC138" i="1" s="1"/>
  <c r="AK138" i="1"/>
  <c r="AL138" i="1"/>
  <c r="AM138" i="1"/>
  <c r="AN138" i="1"/>
  <c r="AO138" i="1"/>
  <c r="AP138" i="1" s="1"/>
  <c r="J138" i="1" s="1"/>
  <c r="AQ138" i="1" s="1"/>
  <c r="AT138" i="1"/>
  <c r="AU138" i="1" s="1"/>
  <c r="AW138" i="1"/>
  <c r="AX138" i="1"/>
  <c r="E139" i="1"/>
  <c r="J139" i="1"/>
  <c r="AQ139" i="1" s="1"/>
  <c r="L139" i="1"/>
  <c r="N139" i="1" s="1"/>
  <c r="AK139" i="1"/>
  <c r="AL139" i="1"/>
  <c r="H139" i="1" s="1"/>
  <c r="AM139" i="1"/>
  <c r="AN139" i="1"/>
  <c r="AO139" i="1"/>
  <c r="AP139" i="1"/>
  <c r="AT139" i="1"/>
  <c r="AU139" i="1" s="1"/>
  <c r="AX139" i="1" s="1"/>
  <c r="AW139" i="1"/>
  <c r="BC139" i="1"/>
  <c r="E140" i="1"/>
  <c r="L140" i="1"/>
  <c r="N140" i="1"/>
  <c r="AK140" i="1"/>
  <c r="AL140" i="1"/>
  <c r="AM140" i="1"/>
  <c r="AN140" i="1"/>
  <c r="AO140" i="1"/>
  <c r="AP140" i="1" s="1"/>
  <c r="J140" i="1" s="1"/>
  <c r="AQ140" i="1" s="1"/>
  <c r="AT140" i="1"/>
  <c r="AU140" i="1" s="1"/>
  <c r="AW140" i="1"/>
  <c r="AX140" i="1"/>
  <c r="L141" i="1"/>
  <c r="N141" i="1" s="1"/>
  <c r="AK141" i="1"/>
  <c r="E141" i="1" s="1"/>
  <c r="AL141" i="1"/>
  <c r="H141" i="1" s="1"/>
  <c r="AM141" i="1"/>
  <c r="AN141" i="1"/>
  <c r="AO141" i="1"/>
  <c r="AP141" i="1"/>
  <c r="J141" i="1" s="1"/>
  <c r="AQ141" i="1" s="1"/>
  <c r="AT141" i="1"/>
  <c r="AU141" i="1"/>
  <c r="AX141" i="1" s="1"/>
  <c r="AW141" i="1"/>
  <c r="BC141" i="1"/>
  <c r="E142" i="1"/>
  <c r="L142" i="1"/>
  <c r="N142" i="1"/>
  <c r="AK142" i="1"/>
  <c r="AL142" i="1" s="1"/>
  <c r="AM142" i="1"/>
  <c r="AN142" i="1"/>
  <c r="AO142" i="1"/>
  <c r="AT142" i="1"/>
  <c r="AU142" i="1"/>
  <c r="AX142" i="1" s="1"/>
  <c r="AW142" i="1"/>
  <c r="L143" i="1"/>
  <c r="N143" i="1"/>
  <c r="AK143" i="1"/>
  <c r="AL143" i="1" s="1"/>
  <c r="AM143" i="1"/>
  <c r="AN143" i="1"/>
  <c r="AO143" i="1"/>
  <c r="AP143" i="1" s="1"/>
  <c r="J143" i="1" s="1"/>
  <c r="AQ143" i="1" s="1"/>
  <c r="AT143" i="1"/>
  <c r="AU143" i="1"/>
  <c r="AX143" i="1" s="1"/>
  <c r="AW143" i="1"/>
  <c r="L144" i="1"/>
  <c r="N144" i="1" s="1"/>
  <c r="AK144" i="1"/>
  <c r="E144" i="1" s="1"/>
  <c r="AL144" i="1"/>
  <c r="AM144" i="1"/>
  <c r="AN144" i="1"/>
  <c r="AO144" i="1"/>
  <c r="AP144" i="1" s="1"/>
  <c r="J144" i="1" s="1"/>
  <c r="AQ144" i="1"/>
  <c r="AT144" i="1"/>
  <c r="AU144" i="1"/>
  <c r="AX144" i="1" s="1"/>
  <c r="AW144" i="1"/>
  <c r="BC144" i="1"/>
  <c r="L145" i="1"/>
  <c r="N145" i="1" s="1"/>
  <c r="AK145" i="1"/>
  <c r="AM145" i="1"/>
  <c r="AN145" i="1"/>
  <c r="AO145" i="1"/>
  <c r="AT145" i="1"/>
  <c r="AU145" i="1" s="1"/>
  <c r="AW145" i="1"/>
  <c r="AX145" i="1"/>
  <c r="E146" i="1"/>
  <c r="L146" i="1"/>
  <c r="N146" i="1" s="1"/>
  <c r="AK146" i="1"/>
  <c r="AL146" i="1" s="1"/>
  <c r="H146" i="1" s="1"/>
  <c r="AM146" i="1"/>
  <c r="AN146" i="1"/>
  <c r="AO146" i="1"/>
  <c r="AT146" i="1"/>
  <c r="AU146" i="1"/>
  <c r="AW146" i="1"/>
  <c r="AX146" i="1"/>
  <c r="E147" i="1"/>
  <c r="L147" i="1"/>
  <c r="N147" i="1" s="1"/>
  <c r="AK147" i="1"/>
  <c r="AL147" i="1" s="1"/>
  <c r="AM147" i="1"/>
  <c r="AN147" i="1"/>
  <c r="AO147" i="1"/>
  <c r="AT147" i="1"/>
  <c r="AU147" i="1" s="1"/>
  <c r="AW147" i="1"/>
  <c r="AX147" i="1"/>
  <c r="L148" i="1"/>
  <c r="N148" i="1" s="1"/>
  <c r="AK148" i="1"/>
  <c r="E148" i="1" s="1"/>
  <c r="BC148" i="1" s="1"/>
  <c r="AM148" i="1"/>
  <c r="AN148" i="1"/>
  <c r="AO148" i="1"/>
  <c r="AT148" i="1"/>
  <c r="AU148" i="1"/>
  <c r="AW148" i="1"/>
  <c r="AX148" i="1"/>
  <c r="E149" i="1"/>
  <c r="L149" i="1"/>
  <c r="N149" i="1"/>
  <c r="AK149" i="1"/>
  <c r="AL149" i="1" s="1"/>
  <c r="AM149" i="1"/>
  <c r="AN149" i="1"/>
  <c r="AO149" i="1"/>
  <c r="AP149" i="1" s="1"/>
  <c r="J149" i="1" s="1"/>
  <c r="AQ149" i="1" s="1"/>
  <c r="AT149" i="1"/>
  <c r="AU149" i="1"/>
  <c r="AW149" i="1"/>
  <c r="AX149" i="1"/>
  <c r="BC149" i="1"/>
  <c r="E150" i="1"/>
  <c r="L150" i="1"/>
  <c r="N150" i="1"/>
  <c r="AK150" i="1"/>
  <c r="AL150" i="1"/>
  <c r="AM150" i="1"/>
  <c r="AN150" i="1"/>
  <c r="AO150" i="1"/>
  <c r="AT150" i="1"/>
  <c r="AU150" i="1" s="1"/>
  <c r="AX150" i="1" s="1"/>
  <c r="AW150" i="1"/>
  <c r="L151" i="1"/>
  <c r="N151" i="1" s="1"/>
  <c r="AK151" i="1"/>
  <c r="E151" i="1" s="1"/>
  <c r="AL151" i="1"/>
  <c r="H151" i="1" s="1"/>
  <c r="AM151" i="1"/>
  <c r="AP151" i="1" s="1"/>
  <c r="J151" i="1" s="1"/>
  <c r="AQ151" i="1" s="1"/>
  <c r="AN151" i="1"/>
  <c r="AO151" i="1"/>
  <c r="AT151" i="1"/>
  <c r="AU151" i="1"/>
  <c r="AW151" i="1"/>
  <c r="AX151" i="1"/>
  <c r="E152" i="1"/>
  <c r="L152" i="1"/>
  <c r="N152" i="1" s="1"/>
  <c r="BC152" i="1" s="1"/>
  <c r="AK152" i="1"/>
  <c r="AL152" i="1" s="1"/>
  <c r="AM152" i="1"/>
  <c r="AN152" i="1"/>
  <c r="AO152" i="1"/>
  <c r="AP152" i="1" s="1"/>
  <c r="J152" i="1" s="1"/>
  <c r="AQ152" i="1"/>
  <c r="AT152" i="1"/>
  <c r="AU152" i="1"/>
  <c r="AW152" i="1"/>
  <c r="AX152" i="1"/>
  <c r="E155" i="1"/>
  <c r="L155" i="1"/>
  <c r="N155" i="1"/>
  <c r="AK155" i="1"/>
  <c r="AL155" i="1"/>
  <c r="AP155" i="1" s="1"/>
  <c r="J155" i="1" s="1"/>
  <c r="AQ155" i="1" s="1"/>
  <c r="AM155" i="1"/>
  <c r="AN155" i="1"/>
  <c r="AO155" i="1"/>
  <c r="AT155" i="1"/>
  <c r="AU155" i="1"/>
  <c r="AW155" i="1"/>
  <c r="L156" i="1"/>
  <c r="N156" i="1" s="1"/>
  <c r="AK156" i="1"/>
  <c r="E156" i="1" s="1"/>
  <c r="AL156" i="1"/>
  <c r="AM156" i="1"/>
  <c r="AN156" i="1"/>
  <c r="AP156" i="1" s="1"/>
  <c r="J156" i="1" s="1"/>
  <c r="AQ156" i="1" s="1"/>
  <c r="AO156" i="1"/>
  <c r="AT156" i="1"/>
  <c r="AU156" i="1" s="1"/>
  <c r="AX156" i="1" s="1"/>
  <c r="AW156" i="1"/>
  <c r="E157" i="1"/>
  <c r="L157" i="1"/>
  <c r="AK157" i="1"/>
  <c r="AL157" i="1"/>
  <c r="H157" i="1" s="1"/>
  <c r="AM157" i="1"/>
  <c r="AN157" i="1"/>
  <c r="AO157" i="1"/>
  <c r="AT157" i="1"/>
  <c r="AU157" i="1" s="1"/>
  <c r="AX157" i="1" s="1"/>
  <c r="AW157" i="1"/>
  <c r="L158" i="1"/>
  <c r="N158" i="1" s="1"/>
  <c r="AK158" i="1"/>
  <c r="E158" i="1" s="1"/>
  <c r="AL158" i="1"/>
  <c r="AM158" i="1"/>
  <c r="AN158" i="1"/>
  <c r="AO158" i="1"/>
  <c r="AP158" i="1" s="1"/>
  <c r="J158" i="1" s="1"/>
  <c r="AQ158" i="1" s="1"/>
  <c r="AT158" i="1"/>
  <c r="AU158" i="1"/>
  <c r="AX158" i="1" s="1"/>
  <c r="AW158" i="1"/>
  <c r="L159" i="1"/>
  <c r="N159" i="1"/>
  <c r="AK159" i="1"/>
  <c r="E159" i="1" s="1"/>
  <c r="AL159" i="1"/>
  <c r="AM159" i="1"/>
  <c r="AN159" i="1"/>
  <c r="AP159" i="1" s="1"/>
  <c r="J159" i="1" s="1"/>
  <c r="AQ159" i="1" s="1"/>
  <c r="AO159" i="1"/>
  <c r="AT159" i="1"/>
  <c r="AU159" i="1" s="1"/>
  <c r="AX159" i="1" s="1"/>
  <c r="AW159" i="1"/>
  <c r="E160" i="1"/>
  <c r="BC160" i="1" s="1"/>
  <c r="L160" i="1"/>
  <c r="N160" i="1" s="1"/>
  <c r="AK160" i="1"/>
  <c r="AL160" i="1"/>
  <c r="H160" i="1" s="1"/>
  <c r="AM160" i="1"/>
  <c r="AN160" i="1"/>
  <c r="AO160" i="1"/>
  <c r="AP160" i="1"/>
  <c r="J160" i="1" s="1"/>
  <c r="AQ160" i="1" s="1"/>
  <c r="AR160" i="1"/>
  <c r="AS160" i="1" s="1"/>
  <c r="AT160" i="1"/>
  <c r="AU160" i="1"/>
  <c r="AX160" i="1" s="1"/>
  <c r="AV160" i="1"/>
  <c r="F160" i="1" s="1"/>
  <c r="AY160" i="1" s="1"/>
  <c r="G160" i="1" s="1"/>
  <c r="AW160" i="1"/>
  <c r="L161" i="1"/>
  <c r="N161" i="1" s="1"/>
  <c r="AK161" i="1"/>
  <c r="E161" i="1" s="1"/>
  <c r="AL161" i="1"/>
  <c r="AM161" i="1"/>
  <c r="AN161" i="1"/>
  <c r="AO161" i="1"/>
  <c r="AP161" i="1" s="1"/>
  <c r="J161" i="1" s="1"/>
  <c r="AQ161" i="1" s="1"/>
  <c r="AT161" i="1"/>
  <c r="AU161" i="1" s="1"/>
  <c r="AX161" i="1" s="1"/>
  <c r="AW161" i="1"/>
  <c r="L162" i="1"/>
  <c r="N162" i="1"/>
  <c r="AK162" i="1"/>
  <c r="AM162" i="1"/>
  <c r="AN162" i="1"/>
  <c r="AO162" i="1"/>
  <c r="AT162" i="1"/>
  <c r="AU162" i="1"/>
  <c r="AW162" i="1"/>
  <c r="E163" i="1"/>
  <c r="L163" i="1"/>
  <c r="N163" i="1" s="1"/>
  <c r="AK163" i="1"/>
  <c r="AL163" i="1"/>
  <c r="AM163" i="1"/>
  <c r="AN163" i="1"/>
  <c r="AO163" i="1"/>
  <c r="AT163" i="1"/>
  <c r="AU163" i="1" s="1"/>
  <c r="AX163" i="1" s="1"/>
  <c r="AW163" i="1"/>
  <c r="BC163" i="1"/>
  <c r="H164" i="1"/>
  <c r="L164" i="1"/>
  <c r="N164" i="1" s="1"/>
  <c r="AK164" i="1"/>
  <c r="E164" i="1" s="1"/>
  <c r="AL164" i="1"/>
  <c r="AM164" i="1"/>
  <c r="AN164" i="1"/>
  <c r="AO164" i="1"/>
  <c r="AT164" i="1"/>
  <c r="AU164" i="1"/>
  <c r="AX164" i="1" s="1"/>
  <c r="AW164" i="1"/>
  <c r="L165" i="1"/>
  <c r="N165" i="1"/>
  <c r="AK165" i="1"/>
  <c r="AM165" i="1"/>
  <c r="AN165" i="1"/>
  <c r="AO165" i="1"/>
  <c r="AT165" i="1"/>
  <c r="AU165" i="1" s="1"/>
  <c r="AW165" i="1"/>
  <c r="AX165" i="1"/>
  <c r="L166" i="1"/>
  <c r="N166" i="1" s="1"/>
  <c r="AK166" i="1"/>
  <c r="AL166" i="1" s="1"/>
  <c r="H166" i="1" s="1"/>
  <c r="AM166" i="1"/>
  <c r="AN166" i="1"/>
  <c r="AO166" i="1"/>
  <c r="AP166" i="1" s="1"/>
  <c r="J166" i="1" s="1"/>
  <c r="AQ166" i="1" s="1"/>
  <c r="AT166" i="1"/>
  <c r="AU166" i="1" s="1"/>
  <c r="AX166" i="1" s="1"/>
  <c r="AW166" i="1"/>
  <c r="L167" i="1"/>
  <c r="N167" i="1"/>
  <c r="AK167" i="1"/>
  <c r="E167" i="1" s="1"/>
  <c r="BC167" i="1" s="1"/>
  <c r="AM167" i="1"/>
  <c r="AN167" i="1"/>
  <c r="AO167" i="1"/>
  <c r="AT167" i="1"/>
  <c r="AU167" i="1" s="1"/>
  <c r="AX167" i="1" s="1"/>
  <c r="AW167" i="1"/>
  <c r="E168" i="1"/>
  <c r="L168" i="1"/>
  <c r="N168" i="1" s="1"/>
  <c r="AK168" i="1"/>
  <c r="AL168" i="1" s="1"/>
  <c r="H168" i="1" s="1"/>
  <c r="AM168" i="1"/>
  <c r="AN168" i="1"/>
  <c r="AO168" i="1"/>
  <c r="AT168" i="1"/>
  <c r="AU168" i="1" s="1"/>
  <c r="AW168" i="1"/>
  <c r="AX168" i="1"/>
  <c r="BC168" i="1"/>
  <c r="E169" i="1"/>
  <c r="J169" i="1"/>
  <c r="AQ169" i="1" s="1"/>
  <c r="AR169" i="1" s="1"/>
  <c r="AS169" i="1" s="1"/>
  <c r="AV169" i="1" s="1"/>
  <c r="F169" i="1" s="1"/>
  <c r="L169" i="1"/>
  <c r="N169" i="1" s="1"/>
  <c r="AK169" i="1"/>
  <c r="AL169" i="1"/>
  <c r="H169" i="1" s="1"/>
  <c r="AM169" i="1"/>
  <c r="AN169" i="1"/>
  <c r="AO169" i="1"/>
  <c r="AP169" i="1" s="1"/>
  <c r="AT169" i="1"/>
  <c r="AU169" i="1"/>
  <c r="AW169" i="1"/>
  <c r="AX169" i="1"/>
  <c r="BC169" i="1"/>
  <c r="H176" i="1"/>
  <c r="J176" i="1"/>
  <c r="AQ176" i="1" s="1"/>
  <c r="L176" i="1"/>
  <c r="N176" i="1"/>
  <c r="AK176" i="1"/>
  <c r="E176" i="1" s="1"/>
  <c r="AL176" i="1"/>
  <c r="AM176" i="1"/>
  <c r="AN176" i="1"/>
  <c r="AO176" i="1"/>
  <c r="AP176" i="1" s="1"/>
  <c r="AT176" i="1"/>
  <c r="AU176" i="1"/>
  <c r="AW176" i="1"/>
  <c r="AX176" i="1"/>
  <c r="E177" i="1"/>
  <c r="L177" i="1"/>
  <c r="N177" i="1"/>
  <c r="AK177" i="1"/>
  <c r="AL177" i="1"/>
  <c r="H177" i="1" s="1"/>
  <c r="AM177" i="1"/>
  <c r="AN177" i="1"/>
  <c r="AO177" i="1"/>
  <c r="AT177" i="1"/>
  <c r="AU177" i="1"/>
  <c r="AW177" i="1"/>
  <c r="AX177" i="1"/>
  <c r="L178" i="1"/>
  <c r="N178" i="1"/>
  <c r="AK178" i="1"/>
  <c r="E178" i="1" s="1"/>
  <c r="AM178" i="1"/>
  <c r="AN178" i="1"/>
  <c r="AO178" i="1"/>
  <c r="AT178" i="1"/>
  <c r="AU178" i="1" s="1"/>
  <c r="AX178" i="1" s="1"/>
  <c r="AW178" i="1"/>
  <c r="L179" i="1"/>
  <c r="N179" i="1" s="1"/>
  <c r="AK179" i="1"/>
  <c r="E179" i="1" s="1"/>
  <c r="AL179" i="1"/>
  <c r="AM179" i="1"/>
  <c r="AN179" i="1"/>
  <c r="AO179" i="1"/>
  <c r="AP179" i="1" s="1"/>
  <c r="J179" i="1" s="1"/>
  <c r="AQ179" i="1" s="1"/>
  <c r="AT179" i="1"/>
  <c r="AU179" i="1" s="1"/>
  <c r="AX179" i="1" s="1"/>
  <c r="AW179" i="1"/>
  <c r="E180" i="1"/>
  <c r="H180" i="1"/>
  <c r="L180" i="1"/>
  <c r="N180" i="1"/>
  <c r="BC180" i="1" s="1"/>
  <c r="AK180" i="1"/>
  <c r="AL180" i="1"/>
  <c r="AM180" i="1"/>
  <c r="AN180" i="1"/>
  <c r="AO180" i="1"/>
  <c r="AP180" i="1" s="1"/>
  <c r="J180" i="1" s="1"/>
  <c r="AQ180" i="1" s="1"/>
  <c r="AT180" i="1"/>
  <c r="AU180" i="1"/>
  <c r="AX180" i="1" s="1"/>
  <c r="AW180" i="1"/>
  <c r="L181" i="1"/>
  <c r="N181" i="1" s="1"/>
  <c r="AK181" i="1"/>
  <c r="AM181" i="1"/>
  <c r="AN181" i="1"/>
  <c r="AO181" i="1"/>
  <c r="AT181" i="1"/>
  <c r="AU181" i="1"/>
  <c r="AW181" i="1"/>
  <c r="AX181" i="1"/>
  <c r="H182" i="1"/>
  <c r="L182" i="1"/>
  <c r="N182" i="1" s="1"/>
  <c r="AK182" i="1"/>
  <c r="E182" i="1" s="1"/>
  <c r="AL182" i="1"/>
  <c r="AM182" i="1"/>
  <c r="AN182" i="1"/>
  <c r="AO182" i="1"/>
  <c r="AP182" i="1"/>
  <c r="J182" i="1" s="1"/>
  <c r="AQ182" i="1" s="1"/>
  <c r="AT182" i="1"/>
  <c r="AU182" i="1"/>
  <c r="AW182" i="1"/>
  <c r="BC182" i="1"/>
  <c r="E183" i="1"/>
  <c r="BC183" i="1" s="1"/>
  <c r="L183" i="1"/>
  <c r="N183" i="1" s="1"/>
  <c r="AK183" i="1"/>
  <c r="AL183" i="1" s="1"/>
  <c r="AM183" i="1"/>
  <c r="AN183" i="1"/>
  <c r="AO183" i="1"/>
  <c r="AT183" i="1"/>
  <c r="AU183" i="1" s="1"/>
  <c r="AW183" i="1"/>
  <c r="AX183" i="1" s="1"/>
  <c r="L184" i="1"/>
  <c r="N184" i="1"/>
  <c r="AK184" i="1"/>
  <c r="E184" i="1" s="1"/>
  <c r="AL184" i="1"/>
  <c r="AM184" i="1"/>
  <c r="AN184" i="1"/>
  <c r="AO184" i="1"/>
  <c r="AP184" i="1" s="1"/>
  <c r="J184" i="1" s="1"/>
  <c r="AQ184" i="1" s="1"/>
  <c r="AT184" i="1"/>
  <c r="AU184" i="1"/>
  <c r="AX184" i="1" s="1"/>
  <c r="AW184" i="1"/>
  <c r="E185" i="1"/>
  <c r="H185" i="1"/>
  <c r="L185" i="1"/>
  <c r="N185" i="1" s="1"/>
  <c r="BC185" i="1" s="1"/>
  <c r="AK185" i="1"/>
  <c r="AL185" i="1"/>
  <c r="AM185" i="1"/>
  <c r="AN185" i="1"/>
  <c r="AO185" i="1"/>
  <c r="AP185" i="1" s="1"/>
  <c r="J185" i="1" s="1"/>
  <c r="AQ185" i="1" s="1"/>
  <c r="AT185" i="1"/>
  <c r="AU185" i="1"/>
  <c r="AX185" i="1" s="1"/>
  <c r="AW185" i="1"/>
  <c r="L186" i="1"/>
  <c r="N186" i="1" s="1"/>
  <c r="AK186" i="1"/>
  <c r="AM186" i="1"/>
  <c r="AN186" i="1"/>
  <c r="AO186" i="1"/>
  <c r="AT186" i="1"/>
  <c r="AU186" i="1" s="1"/>
  <c r="AX186" i="1" s="1"/>
  <c r="AW186" i="1"/>
  <c r="L187" i="1"/>
  <c r="N187" i="1"/>
  <c r="AK187" i="1"/>
  <c r="E187" i="1" s="1"/>
  <c r="AL187" i="1"/>
  <c r="AM187" i="1"/>
  <c r="AN187" i="1"/>
  <c r="AO187" i="1"/>
  <c r="AP187" i="1"/>
  <c r="J187" i="1" s="1"/>
  <c r="AQ187" i="1"/>
  <c r="I187" i="1" s="1"/>
  <c r="AR187" i="1"/>
  <c r="AS187" i="1"/>
  <c r="AV187" i="1" s="1"/>
  <c r="F187" i="1" s="1"/>
  <c r="AY187" i="1" s="1"/>
  <c r="G187" i="1" s="1"/>
  <c r="AT187" i="1"/>
  <c r="AU187" i="1"/>
  <c r="AX187" i="1" s="1"/>
  <c r="AW187" i="1"/>
  <c r="H188" i="1"/>
  <c r="J188" i="1"/>
  <c r="AQ188" i="1" s="1"/>
  <c r="L188" i="1"/>
  <c r="N188" i="1" s="1"/>
  <c r="AK188" i="1"/>
  <c r="E188" i="1" s="1"/>
  <c r="AL188" i="1"/>
  <c r="AM188" i="1"/>
  <c r="AN188" i="1"/>
  <c r="AO188" i="1"/>
  <c r="AP188" i="1" s="1"/>
  <c r="AT188" i="1"/>
  <c r="AU188" i="1" s="1"/>
  <c r="AX188" i="1" s="1"/>
  <c r="AW188" i="1"/>
  <c r="BC188" i="1"/>
  <c r="E189" i="1"/>
  <c r="BC189" i="1" s="1"/>
  <c r="L189" i="1"/>
  <c r="N189" i="1"/>
  <c r="AK189" i="1"/>
  <c r="AL189" i="1" s="1"/>
  <c r="AM189" i="1"/>
  <c r="AN189" i="1"/>
  <c r="AO189" i="1"/>
  <c r="AT189" i="1"/>
  <c r="AU189" i="1" s="1"/>
  <c r="AW189" i="1"/>
  <c r="AX189" i="1"/>
  <c r="E190" i="1"/>
  <c r="H190" i="1"/>
  <c r="L190" i="1"/>
  <c r="N190" i="1"/>
  <c r="BC190" i="1" s="1"/>
  <c r="AK190" i="1"/>
  <c r="AL190" i="1"/>
  <c r="AM190" i="1"/>
  <c r="AN190" i="1"/>
  <c r="AO190" i="1"/>
  <c r="AP190" i="1"/>
  <c r="J190" i="1" s="1"/>
  <c r="AQ190" i="1" s="1"/>
  <c r="AT190" i="1"/>
  <c r="AU190" i="1"/>
  <c r="AX190" i="1" s="1"/>
  <c r="AW190" i="1"/>
  <c r="L191" i="1"/>
  <c r="N191" i="1"/>
  <c r="AK191" i="1"/>
  <c r="AM191" i="1"/>
  <c r="AN191" i="1"/>
  <c r="AO191" i="1"/>
  <c r="AT191" i="1"/>
  <c r="AU191" i="1" s="1"/>
  <c r="AX191" i="1" s="1"/>
  <c r="AW191" i="1"/>
  <c r="E194" i="1"/>
  <c r="G194" i="1"/>
  <c r="H194" i="1"/>
  <c r="I194" i="1"/>
  <c r="J194" i="1"/>
  <c r="AQ194" i="1" s="1"/>
  <c r="AR194" i="1" s="1"/>
  <c r="AS194" i="1" s="1"/>
  <c r="AV194" i="1" s="1"/>
  <c r="F194" i="1" s="1"/>
  <c r="AY194" i="1" s="1"/>
  <c r="L194" i="1"/>
  <c r="N194" i="1" s="1"/>
  <c r="AK194" i="1"/>
  <c r="AL194" i="1"/>
  <c r="BB194" i="1" s="1"/>
  <c r="AM194" i="1"/>
  <c r="AP194" i="1" s="1"/>
  <c r="AN194" i="1"/>
  <c r="AO194" i="1"/>
  <c r="AT194" i="1"/>
  <c r="AU194" i="1" s="1"/>
  <c r="AX194" i="1" s="1"/>
  <c r="AW194" i="1"/>
  <c r="H195" i="1"/>
  <c r="L195" i="1"/>
  <c r="N195" i="1" s="1"/>
  <c r="AK195" i="1"/>
  <c r="E195" i="1" s="1"/>
  <c r="AL195" i="1"/>
  <c r="AM195" i="1"/>
  <c r="AN195" i="1"/>
  <c r="AO195" i="1"/>
  <c r="AT195" i="1"/>
  <c r="AU195" i="1" s="1"/>
  <c r="AX195" i="1" s="1"/>
  <c r="AW195" i="1"/>
  <c r="L196" i="1"/>
  <c r="N196" i="1" s="1"/>
  <c r="AK196" i="1"/>
  <c r="E196" i="1" s="1"/>
  <c r="AL196" i="1"/>
  <c r="AM196" i="1"/>
  <c r="AN196" i="1"/>
  <c r="AO196" i="1"/>
  <c r="AT196" i="1"/>
  <c r="AU196" i="1"/>
  <c r="AW196" i="1"/>
  <c r="E197" i="1"/>
  <c r="L197" i="1"/>
  <c r="N197" i="1"/>
  <c r="BC197" i="1" s="1"/>
  <c r="AK197" i="1"/>
  <c r="AL197" i="1"/>
  <c r="AM197" i="1"/>
  <c r="AN197" i="1"/>
  <c r="AO197" i="1"/>
  <c r="AP197" i="1" s="1"/>
  <c r="J197" i="1" s="1"/>
  <c r="AQ197" i="1" s="1"/>
  <c r="AT197" i="1"/>
  <c r="AU197" i="1"/>
  <c r="AX197" i="1" s="1"/>
  <c r="AW197" i="1"/>
  <c r="L198" i="1"/>
  <c r="N198" i="1" s="1"/>
  <c r="AK198" i="1"/>
  <c r="AM198" i="1"/>
  <c r="AN198" i="1"/>
  <c r="AO198" i="1"/>
  <c r="AT198" i="1"/>
  <c r="AU198" i="1"/>
  <c r="AX198" i="1" s="1"/>
  <c r="AW198" i="1"/>
  <c r="L199" i="1"/>
  <c r="N199" i="1"/>
  <c r="AK199" i="1"/>
  <c r="E199" i="1" s="1"/>
  <c r="AL199" i="1"/>
  <c r="AM199" i="1"/>
  <c r="AN199" i="1"/>
  <c r="AO199" i="1"/>
  <c r="AP199" i="1"/>
  <c r="J199" i="1" s="1"/>
  <c r="AQ199" i="1"/>
  <c r="AT199" i="1"/>
  <c r="AU199" i="1"/>
  <c r="AX199" i="1" s="1"/>
  <c r="AW199" i="1"/>
  <c r="L200" i="1"/>
  <c r="N200" i="1" s="1"/>
  <c r="AK200" i="1"/>
  <c r="E200" i="1" s="1"/>
  <c r="AL200" i="1"/>
  <c r="H200" i="1" s="1"/>
  <c r="AM200" i="1"/>
  <c r="AN200" i="1"/>
  <c r="AO200" i="1"/>
  <c r="AP200" i="1" s="1"/>
  <c r="J200" i="1" s="1"/>
  <c r="AQ200" i="1"/>
  <c r="I200" i="1" s="1"/>
  <c r="AT200" i="1"/>
  <c r="AU200" i="1" s="1"/>
  <c r="AX200" i="1" s="1"/>
  <c r="AW200" i="1"/>
  <c r="L201" i="1"/>
  <c r="N201" i="1"/>
  <c r="AK201" i="1"/>
  <c r="E201" i="1" s="1"/>
  <c r="AL201" i="1"/>
  <c r="AM201" i="1"/>
  <c r="AN201" i="1"/>
  <c r="AP201" i="1" s="1"/>
  <c r="J201" i="1" s="1"/>
  <c r="AQ201" i="1" s="1"/>
  <c r="AO201" i="1"/>
  <c r="AT201" i="1"/>
  <c r="AU201" i="1" s="1"/>
  <c r="AX201" i="1" s="1"/>
  <c r="AW201" i="1"/>
  <c r="E202" i="1"/>
  <c r="H202" i="1"/>
  <c r="L202" i="1"/>
  <c r="N202" i="1"/>
  <c r="BC202" i="1" s="1"/>
  <c r="AK202" i="1"/>
  <c r="AL202" i="1"/>
  <c r="AM202" i="1"/>
  <c r="AN202" i="1"/>
  <c r="AO202" i="1"/>
  <c r="AP202" i="1"/>
  <c r="J202" i="1" s="1"/>
  <c r="AQ202" i="1" s="1"/>
  <c r="AT202" i="1"/>
  <c r="AU202" i="1"/>
  <c r="AX202" i="1" s="1"/>
  <c r="AW202" i="1"/>
  <c r="L203" i="1"/>
  <c r="N203" i="1" s="1"/>
  <c r="AK203" i="1"/>
  <c r="AM203" i="1"/>
  <c r="AN203" i="1"/>
  <c r="AO203" i="1"/>
  <c r="AT203" i="1"/>
  <c r="AU203" i="1" s="1"/>
  <c r="AX203" i="1" s="1"/>
  <c r="AW203" i="1"/>
  <c r="L204" i="1"/>
  <c r="N204" i="1" s="1"/>
  <c r="AK204" i="1"/>
  <c r="E204" i="1" s="1"/>
  <c r="AM204" i="1"/>
  <c r="AN204" i="1"/>
  <c r="AO204" i="1"/>
  <c r="AT204" i="1"/>
  <c r="AU204" i="1" s="1"/>
  <c r="AW204" i="1"/>
  <c r="H205" i="1"/>
  <c r="L205" i="1"/>
  <c r="N205" i="1" s="1"/>
  <c r="AK205" i="1"/>
  <c r="E205" i="1" s="1"/>
  <c r="AL205" i="1"/>
  <c r="AM205" i="1"/>
  <c r="AN205" i="1"/>
  <c r="AO205" i="1"/>
  <c r="AT205" i="1"/>
  <c r="AU205" i="1"/>
  <c r="AW205" i="1"/>
  <c r="BC205" i="1"/>
  <c r="L206" i="1"/>
  <c r="N206" i="1" s="1"/>
  <c r="AK206" i="1"/>
  <c r="E206" i="1" s="1"/>
  <c r="AM206" i="1"/>
  <c r="AN206" i="1"/>
  <c r="AO206" i="1"/>
  <c r="AT206" i="1"/>
  <c r="AU206" i="1"/>
  <c r="AW206" i="1"/>
  <c r="E207" i="1"/>
  <c r="BC207" i="1" s="1"/>
  <c r="H207" i="1"/>
  <c r="L207" i="1"/>
  <c r="N207" i="1"/>
  <c r="AK207" i="1"/>
  <c r="AL207" i="1"/>
  <c r="AM207" i="1"/>
  <c r="AN207" i="1"/>
  <c r="AO207" i="1"/>
  <c r="AP207" i="1" s="1"/>
  <c r="J207" i="1" s="1"/>
  <c r="AQ207" i="1" s="1"/>
  <c r="AT207" i="1"/>
  <c r="AU207" i="1"/>
  <c r="AW207" i="1"/>
  <c r="L208" i="1"/>
  <c r="N208" i="1" s="1"/>
  <c r="AK208" i="1"/>
  <c r="AM208" i="1"/>
  <c r="AN208" i="1"/>
  <c r="AO208" i="1"/>
  <c r="AT208" i="1"/>
  <c r="AU208" i="1" s="1"/>
  <c r="AX208" i="1" s="1"/>
  <c r="AW208" i="1"/>
  <c r="L211" i="1"/>
  <c r="N211" i="1"/>
  <c r="AK211" i="1"/>
  <c r="E211" i="1" s="1"/>
  <c r="AL211" i="1"/>
  <c r="AM211" i="1"/>
  <c r="AN211" i="1"/>
  <c r="AO211" i="1"/>
  <c r="AT211" i="1"/>
  <c r="AU211" i="1"/>
  <c r="AW211" i="1"/>
  <c r="E212" i="1"/>
  <c r="H212" i="1"/>
  <c r="L212" i="1"/>
  <c r="N212" i="1" s="1"/>
  <c r="AK212" i="1"/>
  <c r="AL212" i="1"/>
  <c r="AM212" i="1"/>
  <c r="AN212" i="1"/>
  <c r="AO212" i="1"/>
  <c r="AT212" i="1"/>
  <c r="AU212" i="1" s="1"/>
  <c r="AX212" i="1" s="1"/>
  <c r="AW212" i="1"/>
  <c r="E213" i="1"/>
  <c r="BC213" i="1" s="1"/>
  <c r="H213" i="1"/>
  <c r="L213" i="1"/>
  <c r="N213" i="1"/>
  <c r="AK213" i="1"/>
  <c r="AL213" i="1"/>
  <c r="AM213" i="1"/>
  <c r="AN213" i="1"/>
  <c r="AO213" i="1"/>
  <c r="AT213" i="1"/>
  <c r="AU213" i="1" s="1"/>
  <c r="AX213" i="1" s="1"/>
  <c r="AW213" i="1"/>
  <c r="E214" i="1"/>
  <c r="H214" i="1"/>
  <c r="L214" i="1"/>
  <c r="N214" i="1"/>
  <c r="BC214" i="1" s="1"/>
  <c r="AK214" i="1"/>
  <c r="AL214" i="1"/>
  <c r="AM214" i="1"/>
  <c r="AN214" i="1"/>
  <c r="AO214" i="1"/>
  <c r="AP214" i="1" s="1"/>
  <c r="J214" i="1" s="1"/>
  <c r="AQ214" i="1" s="1"/>
  <c r="AT214" i="1"/>
  <c r="AU214" i="1"/>
  <c r="AW214" i="1"/>
  <c r="AX214" i="1"/>
  <c r="L215" i="1"/>
  <c r="N215" i="1"/>
  <c r="AK215" i="1"/>
  <c r="AM215" i="1"/>
  <c r="AN215" i="1"/>
  <c r="AO215" i="1"/>
  <c r="AT215" i="1"/>
  <c r="AU215" i="1" s="1"/>
  <c r="AX215" i="1" s="1"/>
  <c r="AW215" i="1"/>
  <c r="E216" i="1"/>
  <c r="BC216" i="1" s="1"/>
  <c r="H216" i="1"/>
  <c r="J216" i="1"/>
  <c r="AQ216" i="1" s="1"/>
  <c r="L216" i="1"/>
  <c r="N216" i="1" s="1"/>
  <c r="AK216" i="1"/>
  <c r="AL216" i="1"/>
  <c r="AM216" i="1"/>
  <c r="AP216" i="1" s="1"/>
  <c r="AN216" i="1"/>
  <c r="AO216" i="1"/>
  <c r="AT216" i="1"/>
  <c r="AU216" i="1" s="1"/>
  <c r="AX216" i="1" s="1"/>
  <c r="AW216" i="1"/>
  <c r="H217" i="1"/>
  <c r="L217" i="1"/>
  <c r="N217" i="1" s="1"/>
  <c r="AK217" i="1"/>
  <c r="E217" i="1" s="1"/>
  <c r="AL217" i="1"/>
  <c r="AM217" i="1"/>
  <c r="AN217" i="1"/>
  <c r="AO217" i="1"/>
  <c r="AT217" i="1"/>
  <c r="AU217" i="1" s="1"/>
  <c r="AX217" i="1" s="1"/>
  <c r="AW217" i="1"/>
  <c r="BC217" i="1"/>
  <c r="H218" i="1"/>
  <c r="L218" i="1"/>
  <c r="N218" i="1" s="1"/>
  <c r="AK218" i="1"/>
  <c r="E218" i="1" s="1"/>
  <c r="AL218" i="1"/>
  <c r="AM218" i="1"/>
  <c r="AN218" i="1"/>
  <c r="AO218" i="1"/>
  <c r="AT218" i="1"/>
  <c r="AU218" i="1"/>
  <c r="AX218" i="1" s="1"/>
  <c r="AW218" i="1"/>
  <c r="E219" i="1"/>
  <c r="H219" i="1"/>
  <c r="L219" i="1"/>
  <c r="N219" i="1"/>
  <c r="BC219" i="1" s="1"/>
  <c r="AK219" i="1"/>
  <c r="AL219" i="1"/>
  <c r="AM219" i="1"/>
  <c r="AN219" i="1"/>
  <c r="AO219" i="1"/>
  <c r="AP219" i="1" s="1"/>
  <c r="J219" i="1" s="1"/>
  <c r="AQ219" i="1" s="1"/>
  <c r="AT219" i="1"/>
  <c r="AU219" i="1"/>
  <c r="AX219" i="1" s="1"/>
  <c r="AW219" i="1"/>
  <c r="L220" i="1"/>
  <c r="N220" i="1" s="1"/>
  <c r="AK220" i="1"/>
  <c r="AM220" i="1"/>
  <c r="AN220" i="1"/>
  <c r="AO220" i="1"/>
  <c r="AT220" i="1"/>
  <c r="AU220" i="1"/>
  <c r="AW220" i="1"/>
  <c r="AX220" i="1"/>
  <c r="J221" i="1"/>
  <c r="AQ221" i="1" s="1"/>
  <c r="L221" i="1"/>
  <c r="N221" i="1"/>
  <c r="BC221" i="1" s="1"/>
  <c r="AK221" i="1"/>
  <c r="E221" i="1" s="1"/>
  <c r="AL221" i="1"/>
  <c r="AM221" i="1"/>
  <c r="AN221" i="1"/>
  <c r="AP221" i="1" s="1"/>
  <c r="AO221" i="1"/>
  <c r="AT221" i="1"/>
  <c r="AU221" i="1"/>
  <c r="AW221" i="1"/>
  <c r="E222" i="1"/>
  <c r="H222" i="1"/>
  <c r="L222" i="1"/>
  <c r="N222" i="1" s="1"/>
  <c r="AK222" i="1"/>
  <c r="AL222" i="1"/>
  <c r="AM222" i="1"/>
  <c r="AN222" i="1"/>
  <c r="AO222" i="1"/>
  <c r="AT222" i="1"/>
  <c r="AU222" i="1" s="1"/>
  <c r="AX222" i="1" s="1"/>
  <c r="AW222" i="1"/>
  <c r="E223" i="1"/>
  <c r="H223" i="1"/>
  <c r="L223" i="1"/>
  <c r="N223" i="1"/>
  <c r="AK223" i="1"/>
  <c r="AL223" i="1"/>
  <c r="AM223" i="1"/>
  <c r="AN223" i="1"/>
  <c r="AO223" i="1"/>
  <c r="AT223" i="1"/>
  <c r="AU223" i="1" s="1"/>
  <c r="AW223" i="1"/>
  <c r="AX223" i="1"/>
  <c r="BC223" i="1"/>
  <c r="E224" i="1"/>
  <c r="H224" i="1"/>
  <c r="L224" i="1"/>
  <c r="N224" i="1"/>
  <c r="BC224" i="1" s="1"/>
  <c r="AK224" i="1"/>
  <c r="AL224" i="1"/>
  <c r="AM224" i="1"/>
  <c r="AN224" i="1"/>
  <c r="AO224" i="1"/>
  <c r="AP224" i="1" s="1"/>
  <c r="J224" i="1" s="1"/>
  <c r="AQ224" i="1" s="1"/>
  <c r="AT224" i="1"/>
  <c r="AU224" i="1"/>
  <c r="AW224" i="1"/>
  <c r="AX224" i="1"/>
  <c r="L225" i="1"/>
  <c r="N225" i="1" s="1"/>
  <c r="AK225" i="1"/>
  <c r="AM225" i="1"/>
  <c r="AN225" i="1"/>
  <c r="AO225" i="1"/>
  <c r="AT225" i="1"/>
  <c r="AU225" i="1" s="1"/>
  <c r="AX225" i="1" s="1"/>
  <c r="AW225" i="1"/>
  <c r="I184" i="1" l="1"/>
  <c r="AR184" i="1"/>
  <c r="AS184" i="1" s="1"/>
  <c r="AV184" i="1" s="1"/>
  <c r="F184" i="1" s="1"/>
  <c r="AY184" i="1" s="1"/>
  <c r="G184" i="1" s="1"/>
  <c r="AR179" i="1"/>
  <c r="AS179" i="1" s="1"/>
  <c r="AV179" i="1" s="1"/>
  <c r="F179" i="1" s="1"/>
  <c r="AY179" i="1" s="1"/>
  <c r="G179" i="1" s="1"/>
  <c r="I179" i="1"/>
  <c r="AR143" i="1"/>
  <c r="AS143" i="1" s="1"/>
  <c r="AV143" i="1" s="1"/>
  <c r="F143" i="1" s="1"/>
  <c r="AY143" i="1" s="1"/>
  <c r="I143" i="1"/>
  <c r="AR219" i="1"/>
  <c r="AS219" i="1" s="1"/>
  <c r="AV219" i="1" s="1"/>
  <c r="F219" i="1" s="1"/>
  <c r="AY219" i="1" s="1"/>
  <c r="G219" i="1" s="1"/>
  <c r="BB219" i="1"/>
  <c r="BD219" i="1" s="1"/>
  <c r="I219" i="1"/>
  <c r="BA72" i="1"/>
  <c r="AZ72" i="1"/>
  <c r="BB207" i="1"/>
  <c r="BD207" i="1" s="1"/>
  <c r="AZ187" i="1"/>
  <c r="BA187" i="1"/>
  <c r="AR151" i="1"/>
  <c r="AS151" i="1" s="1"/>
  <c r="AV151" i="1" s="1"/>
  <c r="F151" i="1" s="1"/>
  <c r="AY151" i="1" s="1"/>
  <c r="G151" i="1" s="1"/>
  <c r="I151" i="1"/>
  <c r="I202" i="1"/>
  <c r="AR202" i="1"/>
  <c r="AS202" i="1" s="1"/>
  <c r="AV202" i="1" s="1"/>
  <c r="F202" i="1" s="1"/>
  <c r="AY202" i="1" s="1"/>
  <c r="G202" i="1" s="1"/>
  <c r="AR140" i="1"/>
  <c r="AS140" i="1" s="1"/>
  <c r="AV140" i="1" s="1"/>
  <c r="F140" i="1" s="1"/>
  <c r="AY140" i="1" s="1"/>
  <c r="G140" i="1" s="1"/>
  <c r="I140" i="1"/>
  <c r="AR156" i="1"/>
  <c r="AS156" i="1" s="1"/>
  <c r="AV156" i="1" s="1"/>
  <c r="F156" i="1" s="1"/>
  <c r="AY156" i="1" s="1"/>
  <c r="G156" i="1" s="1"/>
  <c r="I156" i="1"/>
  <c r="I91" i="1"/>
  <c r="AR91" i="1"/>
  <c r="AS91" i="1" s="1"/>
  <c r="AV91" i="1" s="1"/>
  <c r="F91" i="1" s="1"/>
  <c r="AY91" i="1" s="1"/>
  <c r="G91" i="1" s="1"/>
  <c r="H87" i="1"/>
  <c r="AR138" i="1"/>
  <c r="AS138" i="1" s="1"/>
  <c r="AV138" i="1" s="1"/>
  <c r="F138" i="1" s="1"/>
  <c r="AY138" i="1" s="1"/>
  <c r="G138" i="1" s="1"/>
  <c r="I138" i="1"/>
  <c r="AP127" i="1"/>
  <c r="J127" i="1" s="1"/>
  <c r="AQ127" i="1" s="1"/>
  <c r="BC200" i="1"/>
  <c r="BD200" i="1" s="1"/>
  <c r="H196" i="1"/>
  <c r="AZ160" i="1"/>
  <c r="BA160" i="1"/>
  <c r="AP218" i="1"/>
  <c r="J218" i="1" s="1"/>
  <c r="AQ218" i="1" s="1"/>
  <c r="BC196" i="1"/>
  <c r="I190" i="1"/>
  <c r="BB190" i="1"/>
  <c r="BD190" i="1" s="1"/>
  <c r="AR190" i="1"/>
  <c r="AS190" i="1" s="1"/>
  <c r="AV190" i="1" s="1"/>
  <c r="F190" i="1" s="1"/>
  <c r="AY190" i="1" s="1"/>
  <c r="G190" i="1" s="1"/>
  <c r="H189" i="1"/>
  <c r="AR182" i="1"/>
  <c r="AS182" i="1" s="1"/>
  <c r="AV182" i="1" s="1"/>
  <c r="F182" i="1" s="1"/>
  <c r="AY182" i="1" s="1"/>
  <c r="G182" i="1" s="1"/>
  <c r="I182" i="1"/>
  <c r="AR149" i="1"/>
  <c r="AS149" i="1" s="1"/>
  <c r="AV149" i="1" s="1"/>
  <c r="F149" i="1" s="1"/>
  <c r="AY149" i="1" s="1"/>
  <c r="G149" i="1" s="1"/>
  <c r="I149" i="1"/>
  <c r="BC218" i="1"/>
  <c r="BB184" i="1"/>
  <c r="H184" i="1"/>
  <c r="AR123" i="1"/>
  <c r="AS123" i="1" s="1"/>
  <c r="AV123" i="1" s="1"/>
  <c r="F123" i="1" s="1"/>
  <c r="AY123" i="1" s="1"/>
  <c r="G123" i="1" s="1"/>
  <c r="BB197" i="1"/>
  <c r="BD197" i="1" s="1"/>
  <c r="H197" i="1"/>
  <c r="I133" i="1"/>
  <c r="AR133" i="1"/>
  <c r="AS133" i="1" s="1"/>
  <c r="AV133" i="1" s="1"/>
  <c r="F133" i="1" s="1"/>
  <c r="AY133" i="1" s="1"/>
  <c r="G133" i="1" s="1"/>
  <c r="AR180" i="1"/>
  <c r="AS180" i="1" s="1"/>
  <c r="AV180" i="1" s="1"/>
  <c r="F180" i="1" s="1"/>
  <c r="I180" i="1"/>
  <c r="BC177" i="1"/>
  <c r="AR106" i="1"/>
  <c r="AS106" i="1" s="1"/>
  <c r="AV106" i="1" s="1"/>
  <c r="F106" i="1" s="1"/>
  <c r="AY106" i="1" s="1"/>
  <c r="G106" i="1" s="1"/>
  <c r="I106" i="1"/>
  <c r="AX72" i="1"/>
  <c r="AX204" i="1"/>
  <c r="AZ114" i="1"/>
  <c r="BA114" i="1"/>
  <c r="BB133" i="1"/>
  <c r="BD133" i="1" s="1"/>
  <c r="H133" i="1"/>
  <c r="I176" i="1"/>
  <c r="AR176" i="1"/>
  <c r="AS176" i="1" s="1"/>
  <c r="AV176" i="1" s="1"/>
  <c r="F176" i="1" s="1"/>
  <c r="AY176" i="1" s="1"/>
  <c r="G176" i="1" s="1"/>
  <c r="BC212" i="1"/>
  <c r="I158" i="1"/>
  <c r="AR158" i="1"/>
  <c r="AS158" i="1" s="1"/>
  <c r="AV158" i="1" s="1"/>
  <c r="F158" i="1" s="1"/>
  <c r="AY158" i="1" s="1"/>
  <c r="G158" i="1" s="1"/>
  <c r="I141" i="1"/>
  <c r="AR141" i="1"/>
  <c r="AS141" i="1" s="1"/>
  <c r="AV141" i="1" s="1"/>
  <c r="F141" i="1" s="1"/>
  <c r="AY141" i="1" s="1"/>
  <c r="G141" i="1" s="1"/>
  <c r="I221" i="1"/>
  <c r="AR221" i="1"/>
  <c r="AS221" i="1" s="1"/>
  <c r="AV221" i="1" s="1"/>
  <c r="F221" i="1" s="1"/>
  <c r="AY221" i="1" s="1"/>
  <c r="G221" i="1" s="1"/>
  <c r="I199" i="1"/>
  <c r="AR199" i="1"/>
  <c r="AS199" i="1" s="1"/>
  <c r="AV199" i="1" s="1"/>
  <c r="F199" i="1" s="1"/>
  <c r="AY199" i="1" s="1"/>
  <c r="G199" i="1" s="1"/>
  <c r="AZ194" i="1"/>
  <c r="BA194" i="1"/>
  <c r="AR166" i="1"/>
  <c r="AS166" i="1" s="1"/>
  <c r="AV166" i="1" s="1"/>
  <c r="F166" i="1" s="1"/>
  <c r="AY166" i="1" s="1"/>
  <c r="G166" i="1" s="1"/>
  <c r="I166" i="1"/>
  <c r="BC125" i="1"/>
  <c r="BC14" i="1"/>
  <c r="AR216" i="1"/>
  <c r="AS216" i="1" s="1"/>
  <c r="AV216" i="1" s="1"/>
  <c r="F216" i="1" s="1"/>
  <c r="AY216" i="1" s="1"/>
  <c r="G216" i="1" s="1"/>
  <c r="BB216" i="1"/>
  <c r="BD216" i="1" s="1"/>
  <c r="AR201" i="1"/>
  <c r="AS201" i="1" s="1"/>
  <c r="AV201" i="1" s="1"/>
  <c r="F201" i="1" s="1"/>
  <c r="AY201" i="1" s="1"/>
  <c r="G201" i="1" s="1"/>
  <c r="I201" i="1"/>
  <c r="AR197" i="1"/>
  <c r="AS197" i="1" s="1"/>
  <c r="AV197" i="1" s="1"/>
  <c r="F197" i="1" s="1"/>
  <c r="AY197" i="1" s="1"/>
  <c r="G197" i="1" s="1"/>
  <c r="I197" i="1"/>
  <c r="BC194" i="1"/>
  <c r="BD194" i="1"/>
  <c r="AR152" i="1"/>
  <c r="AS152" i="1" s="1"/>
  <c r="AV152" i="1" s="1"/>
  <c r="F152" i="1" s="1"/>
  <c r="AY152" i="1" s="1"/>
  <c r="G152" i="1" s="1"/>
  <c r="I152" i="1"/>
  <c r="I216" i="1"/>
  <c r="AR185" i="1"/>
  <c r="AS185" i="1" s="1"/>
  <c r="AV185" i="1" s="1"/>
  <c r="F185" i="1" s="1"/>
  <c r="AY185" i="1" s="1"/>
  <c r="G185" i="1" s="1"/>
  <c r="I185" i="1"/>
  <c r="BB185" i="1"/>
  <c r="BD185" i="1" s="1"/>
  <c r="I48" i="1"/>
  <c r="AR48" i="1"/>
  <c r="AS48" i="1" s="1"/>
  <c r="AV48" i="1" s="1"/>
  <c r="F48" i="1" s="1"/>
  <c r="AY48" i="1" s="1"/>
  <c r="G48" i="1" s="1"/>
  <c r="I214" i="1"/>
  <c r="BB214" i="1"/>
  <c r="BD214" i="1" s="1"/>
  <c r="AR214" i="1"/>
  <c r="AS214" i="1" s="1"/>
  <c r="AV214" i="1" s="1"/>
  <c r="F214" i="1" s="1"/>
  <c r="AY214" i="1" s="1"/>
  <c r="G214" i="1" s="1"/>
  <c r="I126" i="1"/>
  <c r="AR126" i="1"/>
  <c r="AS126" i="1" s="1"/>
  <c r="AV126" i="1" s="1"/>
  <c r="F126" i="1" s="1"/>
  <c r="AY126" i="1" s="1"/>
  <c r="G126" i="1" s="1"/>
  <c r="AZ116" i="1"/>
  <c r="BA116" i="1"/>
  <c r="H69" i="1"/>
  <c r="BC201" i="1"/>
  <c r="BC195" i="1"/>
  <c r="AP191" i="1"/>
  <c r="J191" i="1" s="1"/>
  <c r="AQ191" i="1" s="1"/>
  <c r="AP215" i="1"/>
  <c r="J215" i="1" s="1"/>
  <c r="AQ215" i="1" s="1"/>
  <c r="I161" i="1"/>
  <c r="AR161" i="1"/>
  <c r="AS161" i="1" s="1"/>
  <c r="AV161" i="1" s="1"/>
  <c r="F161" i="1" s="1"/>
  <c r="AY161" i="1" s="1"/>
  <c r="G161" i="1" s="1"/>
  <c r="BC150" i="1"/>
  <c r="BB139" i="1"/>
  <c r="BD139" i="1" s="1"/>
  <c r="I139" i="1"/>
  <c r="AR139" i="1"/>
  <c r="AS139" i="1" s="1"/>
  <c r="AV139" i="1" s="1"/>
  <c r="F139" i="1" s="1"/>
  <c r="AY139" i="1" s="1"/>
  <c r="G139" i="1" s="1"/>
  <c r="AX94" i="1"/>
  <c r="BC222" i="1"/>
  <c r="AR200" i="1"/>
  <c r="AS200" i="1" s="1"/>
  <c r="AV200" i="1" s="1"/>
  <c r="F200" i="1" s="1"/>
  <c r="AY200" i="1" s="1"/>
  <c r="G200" i="1" s="1"/>
  <c r="AL178" i="1"/>
  <c r="BC119" i="1"/>
  <c r="I224" i="1"/>
  <c r="AR224" i="1"/>
  <c r="AS224" i="1" s="1"/>
  <c r="AV224" i="1" s="1"/>
  <c r="F224" i="1" s="1"/>
  <c r="AR207" i="1"/>
  <c r="AS207" i="1" s="1"/>
  <c r="AV207" i="1" s="1"/>
  <c r="F207" i="1" s="1"/>
  <c r="AY207" i="1" s="1"/>
  <c r="G207" i="1" s="1"/>
  <c r="I207" i="1"/>
  <c r="BC204" i="1"/>
  <c r="BB182" i="1"/>
  <c r="BD182" i="1" s="1"/>
  <c r="BC178" i="1"/>
  <c r="AR159" i="1"/>
  <c r="AS159" i="1" s="1"/>
  <c r="AV159" i="1" s="1"/>
  <c r="F159" i="1" s="1"/>
  <c r="AY159" i="1" s="1"/>
  <c r="G159" i="1" s="1"/>
  <c r="I159" i="1"/>
  <c r="BA95" i="1"/>
  <c r="AZ95" i="1"/>
  <c r="E165" i="1"/>
  <c r="AL165" i="1"/>
  <c r="I155" i="1"/>
  <c r="AR155" i="1"/>
  <c r="AS155" i="1" s="1"/>
  <c r="AV155" i="1" s="1"/>
  <c r="F155" i="1" s="1"/>
  <c r="AY155" i="1" s="1"/>
  <c r="G155" i="1" s="1"/>
  <c r="BC146" i="1"/>
  <c r="AP82" i="1"/>
  <c r="J82" i="1" s="1"/>
  <c r="AQ82" i="1" s="1"/>
  <c r="AX205" i="1"/>
  <c r="I188" i="1"/>
  <c r="AR188" i="1"/>
  <c r="AS188" i="1" s="1"/>
  <c r="AV188" i="1" s="1"/>
  <c r="F188" i="1" s="1"/>
  <c r="AY169" i="1"/>
  <c r="G169" i="1" s="1"/>
  <c r="BB169" i="1"/>
  <c r="H159" i="1"/>
  <c r="AP198" i="1"/>
  <c r="J198" i="1" s="1"/>
  <c r="AQ198" i="1" s="1"/>
  <c r="AP196" i="1"/>
  <c r="J196" i="1" s="1"/>
  <c r="AQ196" i="1" s="1"/>
  <c r="BD169" i="1"/>
  <c r="BC159" i="1"/>
  <c r="BC142" i="1"/>
  <c r="BC111" i="1"/>
  <c r="H82" i="1"/>
  <c r="H211" i="1"/>
  <c r="BB176" i="1"/>
  <c r="BD176" i="1" s="1"/>
  <c r="BC158" i="1"/>
  <c r="BD158" i="1" s="1"/>
  <c r="BC155" i="1"/>
  <c r="BD155" i="1"/>
  <c r="H150" i="1"/>
  <c r="AL113" i="1"/>
  <c r="E113" i="1"/>
  <c r="BC68" i="1"/>
  <c r="BA40" i="1"/>
  <c r="AZ40" i="1"/>
  <c r="AL215" i="1"/>
  <c r="E215" i="1"/>
  <c r="BC211" i="1"/>
  <c r="BB200" i="1"/>
  <c r="AP165" i="1"/>
  <c r="J165" i="1" s="1"/>
  <c r="AQ165" i="1" s="1"/>
  <c r="BC164" i="1"/>
  <c r="H161" i="1"/>
  <c r="BB161" i="1"/>
  <c r="BD161" i="1" s="1"/>
  <c r="H156" i="1"/>
  <c r="BB156" i="1"/>
  <c r="I116" i="1"/>
  <c r="AP111" i="1"/>
  <c r="J111" i="1" s="1"/>
  <c r="AQ111" i="1" s="1"/>
  <c r="H111" i="1"/>
  <c r="I108" i="1"/>
  <c r="AR108" i="1"/>
  <c r="AS108" i="1" s="1"/>
  <c r="AV108" i="1" s="1"/>
  <c r="F108" i="1" s="1"/>
  <c r="AY108" i="1" s="1"/>
  <c r="G108" i="1" s="1"/>
  <c r="BA84" i="1"/>
  <c r="AZ84" i="1"/>
  <c r="BC81" i="1"/>
  <c r="BC33" i="1"/>
  <c r="H221" i="1"/>
  <c r="BB221" i="1"/>
  <c r="H183" i="1"/>
  <c r="I169" i="1"/>
  <c r="AX162" i="1"/>
  <c r="BC161" i="1"/>
  <c r="BC156" i="1"/>
  <c r="BD156" i="1"/>
  <c r="H142" i="1"/>
  <c r="AP142" i="1"/>
  <c r="J142" i="1" s="1"/>
  <c r="AQ142" i="1" s="1"/>
  <c r="N86" i="1"/>
  <c r="BC86" i="1" s="1"/>
  <c r="AP86" i="1"/>
  <c r="J86" i="1" s="1"/>
  <c r="AQ86" i="1" s="1"/>
  <c r="AZ60" i="1"/>
  <c r="BA60" i="1"/>
  <c r="I38" i="1"/>
  <c r="AR38" i="1"/>
  <c r="AS38" i="1" s="1"/>
  <c r="AV38" i="1" s="1"/>
  <c r="F38" i="1" s="1"/>
  <c r="AY38" i="1" s="1"/>
  <c r="G38" i="1" s="1"/>
  <c r="BB38" i="1"/>
  <c r="BD38" i="1" s="1"/>
  <c r="BD221" i="1"/>
  <c r="AL220" i="1"/>
  <c r="E220" i="1"/>
  <c r="AP147" i="1"/>
  <c r="J147" i="1" s="1"/>
  <c r="AQ147" i="1" s="1"/>
  <c r="BB128" i="1"/>
  <c r="BD128" i="1" s="1"/>
  <c r="H128" i="1"/>
  <c r="I120" i="1"/>
  <c r="AR120" i="1"/>
  <c r="AS120" i="1" s="1"/>
  <c r="AV120" i="1" s="1"/>
  <c r="F120" i="1" s="1"/>
  <c r="AY120" i="1" s="1"/>
  <c r="G120" i="1" s="1"/>
  <c r="BC107" i="1"/>
  <c r="AP103" i="1"/>
  <c r="J103" i="1" s="1"/>
  <c r="AQ103" i="1" s="1"/>
  <c r="BB84" i="1"/>
  <c r="I84" i="1"/>
  <c r="AP69" i="1"/>
  <c r="J69" i="1" s="1"/>
  <c r="AQ69" i="1" s="1"/>
  <c r="BA15" i="1"/>
  <c r="AZ15" i="1"/>
  <c r="AX207" i="1"/>
  <c r="AL204" i="1"/>
  <c r="BC179" i="1"/>
  <c r="BD179" i="1" s="1"/>
  <c r="AL167" i="1"/>
  <c r="AP163" i="1"/>
  <c r="J163" i="1" s="1"/>
  <c r="AQ163" i="1" s="1"/>
  <c r="AL148" i="1"/>
  <c r="I129" i="1"/>
  <c r="AR129" i="1"/>
  <c r="AS129" i="1" s="1"/>
  <c r="AV129" i="1" s="1"/>
  <c r="F129" i="1" s="1"/>
  <c r="I53" i="1"/>
  <c r="AR53" i="1"/>
  <c r="AS53" i="1" s="1"/>
  <c r="AV53" i="1" s="1"/>
  <c r="F53" i="1" s="1"/>
  <c r="AX221" i="1"/>
  <c r="E166" i="1"/>
  <c r="BC126" i="1"/>
  <c r="AP107" i="1"/>
  <c r="J107" i="1" s="1"/>
  <c r="AQ107" i="1" s="1"/>
  <c r="BC103" i="1"/>
  <c r="I51" i="1"/>
  <c r="AR51" i="1"/>
  <c r="AS51" i="1" s="1"/>
  <c r="AV51" i="1" s="1"/>
  <c r="F51" i="1" s="1"/>
  <c r="AY51" i="1" s="1"/>
  <c r="G51" i="1" s="1"/>
  <c r="E162" i="1"/>
  <c r="AL162" i="1"/>
  <c r="BC147" i="1"/>
  <c r="AR144" i="1"/>
  <c r="AS144" i="1" s="1"/>
  <c r="AV144" i="1" s="1"/>
  <c r="F144" i="1" s="1"/>
  <c r="AY144" i="1" s="1"/>
  <c r="G144" i="1" s="1"/>
  <c r="I144" i="1"/>
  <c r="H140" i="1"/>
  <c r="BB140" i="1"/>
  <c r="BC133" i="1"/>
  <c r="E112" i="1"/>
  <c r="AL112" i="1"/>
  <c r="BA85" i="1"/>
  <c r="AZ85" i="1"/>
  <c r="AY75" i="1"/>
  <c r="G75" i="1" s="1"/>
  <c r="BB75" i="1"/>
  <c r="BD75" i="1" s="1"/>
  <c r="H48" i="1"/>
  <c r="AX206" i="1"/>
  <c r="H199" i="1"/>
  <c r="BB199" i="1"/>
  <c r="BC184" i="1"/>
  <c r="BD184" i="1"/>
  <c r="BB160" i="1"/>
  <c r="I160" i="1"/>
  <c r="BC151" i="1"/>
  <c r="AX124" i="1"/>
  <c r="BC89" i="1"/>
  <c r="BB72" i="1"/>
  <c r="BD72" i="1" s="1"/>
  <c r="I72" i="1"/>
  <c r="H58" i="1"/>
  <c r="AZ13" i="1"/>
  <c r="BA13" i="1"/>
  <c r="BB201" i="1"/>
  <c r="BD201" i="1" s="1"/>
  <c r="BC199" i="1"/>
  <c r="BD199" i="1"/>
  <c r="BB106" i="1"/>
  <c r="BD106" i="1" s="1"/>
  <c r="N74" i="1"/>
  <c r="BC74" i="1" s="1"/>
  <c r="AP74" i="1"/>
  <c r="J74" i="1" s="1"/>
  <c r="AQ74" i="1" s="1"/>
  <c r="E56" i="1"/>
  <c r="AL56" i="1"/>
  <c r="AX211" i="1"/>
  <c r="AL203" i="1"/>
  <c r="E203" i="1"/>
  <c r="AX182" i="1"/>
  <c r="H179" i="1"/>
  <c r="BB179" i="1"/>
  <c r="N157" i="1"/>
  <c r="BC157" i="1" s="1"/>
  <c r="AP157" i="1"/>
  <c r="J157" i="1" s="1"/>
  <c r="AQ157" i="1" s="1"/>
  <c r="BB152" i="1"/>
  <c r="BD152" i="1" s="1"/>
  <c r="BC120" i="1"/>
  <c r="BD114" i="1"/>
  <c r="BC106" i="1"/>
  <c r="I92" i="1"/>
  <c r="AR92" i="1"/>
  <c r="AS92" i="1" s="1"/>
  <c r="AV92" i="1" s="1"/>
  <c r="F92" i="1" s="1"/>
  <c r="AY92" i="1" s="1"/>
  <c r="G92" i="1" s="1"/>
  <c r="H187" i="1"/>
  <c r="BB187" i="1"/>
  <c r="H163" i="1"/>
  <c r="H138" i="1"/>
  <c r="BA55" i="1"/>
  <c r="H201" i="1"/>
  <c r="AP189" i="1"/>
  <c r="J189" i="1" s="1"/>
  <c r="AQ189" i="1" s="1"/>
  <c r="BC187" i="1"/>
  <c r="BD187" i="1"/>
  <c r="H152" i="1"/>
  <c r="AP132" i="1"/>
  <c r="J132" i="1" s="1"/>
  <c r="AQ132" i="1" s="1"/>
  <c r="BB65" i="1"/>
  <c r="BD65" i="1" s="1"/>
  <c r="I65" i="1"/>
  <c r="AR65" i="1"/>
  <c r="AS65" i="1" s="1"/>
  <c r="AV65" i="1" s="1"/>
  <c r="F65" i="1" s="1"/>
  <c r="AY65" i="1" s="1"/>
  <c r="G65" i="1" s="1"/>
  <c r="AP211" i="1"/>
  <c r="J211" i="1" s="1"/>
  <c r="AQ211" i="1" s="1"/>
  <c r="AP164" i="1"/>
  <c r="J164" i="1" s="1"/>
  <c r="AQ164" i="1" s="1"/>
  <c r="H155" i="1"/>
  <c r="BB155" i="1"/>
  <c r="AP150" i="1"/>
  <c r="J150" i="1" s="1"/>
  <c r="AQ150" i="1" s="1"/>
  <c r="BC114" i="1"/>
  <c r="H106" i="1"/>
  <c r="AL88" i="1"/>
  <c r="E88" i="1"/>
  <c r="AR26" i="1"/>
  <c r="AS26" i="1" s="1"/>
  <c r="AV26" i="1" s="1"/>
  <c r="F26" i="1" s="1"/>
  <c r="AY26" i="1" s="1"/>
  <c r="G26" i="1" s="1"/>
  <c r="I26" i="1"/>
  <c r="BB26" i="1"/>
  <c r="BD26" i="1" s="1"/>
  <c r="AL206" i="1"/>
  <c r="AL181" i="1"/>
  <c r="E181" i="1"/>
  <c r="N131" i="1"/>
  <c r="BC131" i="1" s="1"/>
  <c r="AP131" i="1"/>
  <c r="J131" i="1" s="1"/>
  <c r="AQ131" i="1" s="1"/>
  <c r="BB114" i="1"/>
  <c r="H81" i="1"/>
  <c r="H68" i="1"/>
  <c r="AL225" i="1"/>
  <c r="AP225" i="1" s="1"/>
  <c r="J225" i="1" s="1"/>
  <c r="AQ225" i="1" s="1"/>
  <c r="E225" i="1"/>
  <c r="AP222" i="1"/>
  <c r="J222" i="1" s="1"/>
  <c r="AQ222" i="1" s="1"/>
  <c r="AP212" i="1"/>
  <c r="J212" i="1" s="1"/>
  <c r="AQ212" i="1" s="1"/>
  <c r="BC206" i="1"/>
  <c r="AX196" i="1"/>
  <c r="N104" i="1"/>
  <c r="BC104" i="1" s="1"/>
  <c r="AP104" i="1"/>
  <c r="J104" i="1" s="1"/>
  <c r="AQ104" i="1" s="1"/>
  <c r="AL83" i="1"/>
  <c r="E83" i="1"/>
  <c r="I42" i="1"/>
  <c r="AR42" i="1"/>
  <c r="AS42" i="1" s="1"/>
  <c r="AV42" i="1" s="1"/>
  <c r="F42" i="1" s="1"/>
  <c r="AP223" i="1"/>
  <c r="J223" i="1" s="1"/>
  <c r="AQ223" i="1" s="1"/>
  <c r="AP213" i="1"/>
  <c r="J213" i="1" s="1"/>
  <c r="AQ213" i="1" s="1"/>
  <c r="AL191" i="1"/>
  <c r="E191" i="1"/>
  <c r="AP183" i="1"/>
  <c r="J183" i="1" s="1"/>
  <c r="AQ183" i="1" s="1"/>
  <c r="AP177" i="1"/>
  <c r="J177" i="1" s="1"/>
  <c r="AQ177" i="1" s="1"/>
  <c r="H158" i="1"/>
  <c r="BB158" i="1"/>
  <c r="AR128" i="1"/>
  <c r="AS128" i="1" s="1"/>
  <c r="AV128" i="1" s="1"/>
  <c r="F128" i="1" s="1"/>
  <c r="AY128" i="1" s="1"/>
  <c r="G128" i="1" s="1"/>
  <c r="AX114" i="1"/>
  <c r="AR33" i="1"/>
  <c r="AS33" i="1" s="1"/>
  <c r="AV33" i="1" s="1"/>
  <c r="F33" i="1" s="1"/>
  <c r="AY33" i="1" s="1"/>
  <c r="G33" i="1" s="1"/>
  <c r="I33" i="1"/>
  <c r="BB33" i="1"/>
  <c r="BD33" i="1" s="1"/>
  <c r="BA17" i="1"/>
  <c r="AZ17" i="1"/>
  <c r="H149" i="1"/>
  <c r="BB149" i="1"/>
  <c r="BD149" i="1" s="1"/>
  <c r="H147" i="1"/>
  <c r="BC129" i="1"/>
  <c r="AP87" i="1"/>
  <c r="J87" i="1" s="1"/>
  <c r="AQ87" i="1" s="1"/>
  <c r="AL77" i="1"/>
  <c r="E77" i="1"/>
  <c r="BC64" i="1"/>
  <c r="AP217" i="1"/>
  <c r="J217" i="1" s="1"/>
  <c r="AQ217" i="1" s="1"/>
  <c r="AP205" i="1"/>
  <c r="J205" i="1" s="1"/>
  <c r="AQ205" i="1" s="1"/>
  <c r="AP195" i="1"/>
  <c r="J195" i="1" s="1"/>
  <c r="AQ195" i="1" s="1"/>
  <c r="BC128" i="1"/>
  <c r="AR57" i="1"/>
  <c r="AS57" i="1" s="1"/>
  <c r="AV57" i="1" s="1"/>
  <c r="F57" i="1" s="1"/>
  <c r="AY57" i="1" s="1"/>
  <c r="G57" i="1" s="1"/>
  <c r="AR16" i="1"/>
  <c r="AS16" i="1" s="1"/>
  <c r="AV16" i="1" s="1"/>
  <c r="F16" i="1" s="1"/>
  <c r="AY16" i="1" s="1"/>
  <c r="G16" i="1" s="1"/>
  <c r="BB16" i="1"/>
  <c r="BD16" i="1" s="1"/>
  <c r="BB143" i="1"/>
  <c r="BC140" i="1"/>
  <c r="BD140" i="1"/>
  <c r="BB91" i="1"/>
  <c r="BD91" i="1" s="1"/>
  <c r="I41" i="1"/>
  <c r="AR41" i="1"/>
  <c r="AS41" i="1" s="1"/>
  <c r="AV41" i="1" s="1"/>
  <c r="F41" i="1" s="1"/>
  <c r="I16" i="1"/>
  <c r="AP115" i="1"/>
  <c r="J115" i="1" s="1"/>
  <c r="AQ115" i="1" s="1"/>
  <c r="AP70" i="1"/>
  <c r="J70" i="1" s="1"/>
  <c r="AQ70" i="1" s="1"/>
  <c r="BC69" i="1"/>
  <c r="H91" i="1"/>
  <c r="AR20" i="1"/>
  <c r="AS20" i="1" s="1"/>
  <c r="AV20" i="1" s="1"/>
  <c r="F20" i="1" s="1"/>
  <c r="AY20" i="1" s="1"/>
  <c r="G20" i="1" s="1"/>
  <c r="BD160" i="1"/>
  <c r="H144" i="1"/>
  <c r="BB144" i="1"/>
  <c r="BD144" i="1" s="1"/>
  <c r="H143" i="1"/>
  <c r="AP130" i="1"/>
  <c r="J130" i="1" s="1"/>
  <c r="AQ130" i="1" s="1"/>
  <c r="AL105" i="1"/>
  <c r="E105" i="1"/>
  <c r="H70" i="1"/>
  <c r="AP49" i="1"/>
  <c r="J49" i="1" s="1"/>
  <c r="AQ49" i="1" s="1"/>
  <c r="I17" i="1"/>
  <c r="BB17" i="1"/>
  <c r="BD17" i="1" s="1"/>
  <c r="BC176" i="1"/>
  <c r="AP168" i="1"/>
  <c r="J168" i="1" s="1"/>
  <c r="AQ168" i="1" s="1"/>
  <c r="AX155" i="1"/>
  <c r="AP146" i="1"/>
  <c r="J146" i="1" s="1"/>
  <c r="AQ146" i="1" s="1"/>
  <c r="AL115" i="1"/>
  <c r="E115" i="1"/>
  <c r="E102" i="1"/>
  <c r="AL102" i="1"/>
  <c r="AL208" i="1"/>
  <c r="AP208" i="1" s="1"/>
  <c r="J208" i="1" s="1"/>
  <c r="AQ208" i="1" s="1"/>
  <c r="E208" i="1"/>
  <c r="AL198" i="1"/>
  <c r="E198" i="1"/>
  <c r="AL186" i="1"/>
  <c r="E186" i="1"/>
  <c r="E145" i="1"/>
  <c r="AL145" i="1"/>
  <c r="BD123" i="1"/>
  <c r="AP81" i="1"/>
  <c r="J81" i="1" s="1"/>
  <c r="AQ81" i="1" s="1"/>
  <c r="AX84" i="1"/>
  <c r="H39" i="1"/>
  <c r="E143" i="1"/>
  <c r="BB108" i="1"/>
  <c r="BD108" i="1" s="1"/>
  <c r="BD95" i="1"/>
  <c r="E94" i="1"/>
  <c r="AP89" i="1"/>
  <c r="J89" i="1" s="1"/>
  <c r="AQ89" i="1" s="1"/>
  <c r="I37" i="1"/>
  <c r="AR37" i="1"/>
  <c r="AS37" i="1" s="1"/>
  <c r="AV37" i="1" s="1"/>
  <c r="F37" i="1" s="1"/>
  <c r="AY37" i="1" s="1"/>
  <c r="G37" i="1" s="1"/>
  <c r="AL127" i="1"/>
  <c r="E127" i="1"/>
  <c r="H92" i="1"/>
  <c r="AX86" i="1"/>
  <c r="AX75" i="1"/>
  <c r="AZ18" i="1"/>
  <c r="BA18" i="1"/>
  <c r="BB85" i="1"/>
  <c r="BD85" i="1" s="1"/>
  <c r="H85" i="1"/>
  <c r="BB57" i="1"/>
  <c r="BD57" i="1" s="1"/>
  <c r="I32" i="1"/>
  <c r="AR32" i="1"/>
  <c r="AS32" i="1" s="1"/>
  <c r="AV32" i="1" s="1"/>
  <c r="F32" i="1" s="1"/>
  <c r="AY32" i="1" s="1"/>
  <c r="G32" i="1" s="1"/>
  <c r="AP125" i="1"/>
  <c r="J125" i="1" s="1"/>
  <c r="AQ125" i="1" s="1"/>
  <c r="AP121" i="1"/>
  <c r="J121" i="1" s="1"/>
  <c r="AQ121" i="1" s="1"/>
  <c r="AL93" i="1"/>
  <c r="BC57" i="1"/>
  <c r="AR21" i="1"/>
  <c r="AS21" i="1" s="1"/>
  <c r="AV21" i="1" s="1"/>
  <c r="F21" i="1" s="1"/>
  <c r="AL124" i="1"/>
  <c r="AL122" i="1"/>
  <c r="E122" i="1"/>
  <c r="AP94" i="1"/>
  <c r="J94" i="1" s="1"/>
  <c r="AQ94" i="1" s="1"/>
  <c r="BC92" i="1"/>
  <c r="AR50" i="1"/>
  <c r="AS50" i="1" s="1"/>
  <c r="AV50" i="1" s="1"/>
  <c r="F50" i="1" s="1"/>
  <c r="AY50" i="1" s="1"/>
  <c r="G50" i="1" s="1"/>
  <c r="I50" i="1"/>
  <c r="AL47" i="1"/>
  <c r="BB123" i="1"/>
  <c r="AP119" i="1"/>
  <c r="J119" i="1" s="1"/>
  <c r="AQ119" i="1" s="1"/>
  <c r="AP112" i="1"/>
  <c r="J112" i="1" s="1"/>
  <c r="AQ112" i="1" s="1"/>
  <c r="BC91" i="1"/>
  <c r="BC84" i="1"/>
  <c r="BD84" i="1"/>
  <c r="BC47" i="1"/>
  <c r="BB95" i="1"/>
  <c r="H86" i="1"/>
  <c r="AL78" i="1"/>
  <c r="E78" i="1"/>
  <c r="H57" i="1"/>
  <c r="AP113" i="1"/>
  <c r="J113" i="1" s="1"/>
  <c r="AQ113" i="1" s="1"/>
  <c r="AP109" i="1"/>
  <c r="J109" i="1" s="1"/>
  <c r="AQ109" i="1" s="1"/>
  <c r="AP58" i="1"/>
  <c r="J58" i="1" s="1"/>
  <c r="AQ58" i="1" s="1"/>
  <c r="AX133" i="1"/>
  <c r="H123" i="1"/>
  <c r="BB120" i="1"/>
  <c r="BD120" i="1" s="1"/>
  <c r="AL110" i="1"/>
  <c r="E110" i="1"/>
  <c r="AP39" i="1"/>
  <c r="J39" i="1" s="1"/>
  <c r="AQ39" i="1" s="1"/>
  <c r="I25" i="1"/>
  <c r="AR25" i="1"/>
  <c r="AS25" i="1" s="1"/>
  <c r="AV25" i="1" s="1"/>
  <c r="F25" i="1" s="1"/>
  <c r="AY25" i="1" s="1"/>
  <c r="G25" i="1" s="1"/>
  <c r="E90" i="1"/>
  <c r="AX89" i="1"/>
  <c r="AL76" i="1"/>
  <c r="E76" i="1"/>
  <c r="AP61" i="1"/>
  <c r="J61" i="1" s="1"/>
  <c r="AQ61" i="1" s="1"/>
  <c r="H60" i="1"/>
  <c r="BB60" i="1"/>
  <c r="BD60" i="1" s="1"/>
  <c r="BC34" i="1"/>
  <c r="AX82" i="1"/>
  <c r="BB40" i="1"/>
  <c r="H40" i="1"/>
  <c r="AP73" i="1"/>
  <c r="J73" i="1" s="1"/>
  <c r="AQ73" i="1" s="1"/>
  <c r="BC40" i="1"/>
  <c r="BD40" i="1"/>
  <c r="AR36" i="1"/>
  <c r="AS36" i="1" s="1"/>
  <c r="AV36" i="1" s="1"/>
  <c r="F36" i="1" s="1"/>
  <c r="AY36" i="1" s="1"/>
  <c r="G36" i="1" s="1"/>
  <c r="I36" i="1"/>
  <c r="BC27" i="1"/>
  <c r="AX106" i="1"/>
  <c r="AP64" i="1"/>
  <c r="J64" i="1" s="1"/>
  <c r="AQ64" i="1" s="1"/>
  <c r="I15" i="1"/>
  <c r="BB15" i="1"/>
  <c r="BD15" i="1" s="1"/>
  <c r="AP67" i="1"/>
  <c r="J67" i="1" s="1"/>
  <c r="AQ67" i="1" s="1"/>
  <c r="BC19" i="1"/>
  <c r="AL73" i="1"/>
  <c r="AL52" i="1"/>
  <c r="AL71" i="1"/>
  <c r="E71" i="1"/>
  <c r="AL66" i="1"/>
  <c r="AP66" i="1" s="1"/>
  <c r="J66" i="1" s="1"/>
  <c r="AQ66" i="1" s="1"/>
  <c r="E66" i="1"/>
  <c r="AP54" i="1"/>
  <c r="J54" i="1" s="1"/>
  <c r="AQ54" i="1" s="1"/>
  <c r="BC52" i="1"/>
  <c r="AP43" i="1"/>
  <c r="J43" i="1" s="1"/>
  <c r="AQ43" i="1" s="1"/>
  <c r="AP44" i="1"/>
  <c r="J44" i="1" s="1"/>
  <c r="AQ44" i="1" s="1"/>
  <c r="BB59" i="1"/>
  <c r="AP22" i="1"/>
  <c r="J22" i="1" s="1"/>
  <c r="AQ22" i="1" s="1"/>
  <c r="AP90" i="1"/>
  <c r="J90" i="1" s="1"/>
  <c r="AQ90" i="1" s="1"/>
  <c r="AP78" i="1"/>
  <c r="J78" i="1" s="1"/>
  <c r="AQ78" i="1" s="1"/>
  <c r="AP68" i="1"/>
  <c r="J68" i="1" s="1"/>
  <c r="AQ68" i="1" s="1"/>
  <c r="AP27" i="1"/>
  <c r="J27" i="1" s="1"/>
  <c r="AQ27" i="1" s="1"/>
  <c r="AP19" i="1"/>
  <c r="J19" i="1" s="1"/>
  <c r="AQ19" i="1" s="1"/>
  <c r="AP14" i="1"/>
  <c r="J14" i="1" s="1"/>
  <c r="AQ14" i="1" s="1"/>
  <c r="AP34" i="1"/>
  <c r="J34" i="1" s="1"/>
  <c r="AQ34" i="1" s="1"/>
  <c r="AP24" i="1"/>
  <c r="J24" i="1" s="1"/>
  <c r="AQ24" i="1" s="1"/>
  <c r="AP31" i="1"/>
  <c r="J31" i="1" s="1"/>
  <c r="AQ31" i="1" s="1"/>
  <c r="H18" i="1"/>
  <c r="BB18" i="1"/>
  <c r="BD18" i="1" s="1"/>
  <c r="H13" i="1"/>
  <c r="BB13" i="1"/>
  <c r="BD13" i="1" s="1"/>
  <c r="AL35" i="1"/>
  <c r="AP35" i="1" s="1"/>
  <c r="J35" i="1" s="1"/>
  <c r="AQ35" i="1" s="1"/>
  <c r="AL23" i="1"/>
  <c r="BB20" i="1"/>
  <c r="BD20" i="1" s="1"/>
  <c r="AL30" i="1"/>
  <c r="AP30" i="1" s="1"/>
  <c r="J30" i="1" s="1"/>
  <c r="AQ30" i="1" s="1"/>
  <c r="BC30" i="1"/>
  <c r="E59" i="1"/>
  <c r="G59" i="1" s="1"/>
  <c r="E54" i="1"/>
  <c r="E49" i="1"/>
  <c r="E42" i="1"/>
  <c r="E37" i="1"/>
  <c r="I225" i="1" l="1"/>
  <c r="AR225" i="1"/>
  <c r="AS225" i="1" s="1"/>
  <c r="AV225" i="1" s="1"/>
  <c r="F225" i="1" s="1"/>
  <c r="AY225" i="1" s="1"/>
  <c r="G225" i="1" s="1"/>
  <c r="I66" i="1"/>
  <c r="AR66" i="1"/>
  <c r="AS66" i="1" s="1"/>
  <c r="AV66" i="1" s="1"/>
  <c r="F66" i="1" s="1"/>
  <c r="AY66" i="1" s="1"/>
  <c r="G66" i="1" s="1"/>
  <c r="BB90" i="1"/>
  <c r="AZ59" i="1"/>
  <c r="BA59" i="1"/>
  <c r="AR208" i="1"/>
  <c r="AS208" i="1" s="1"/>
  <c r="AV208" i="1" s="1"/>
  <c r="F208" i="1" s="1"/>
  <c r="AY208" i="1" s="1"/>
  <c r="G208" i="1" s="1"/>
  <c r="I208" i="1"/>
  <c r="BB189" i="1"/>
  <c r="BD189" i="1" s="1"/>
  <c r="I30" i="1"/>
  <c r="AR30" i="1"/>
  <c r="AS30" i="1" s="1"/>
  <c r="AV30" i="1" s="1"/>
  <c r="F30" i="1" s="1"/>
  <c r="AY30" i="1" s="1"/>
  <c r="G30" i="1" s="1"/>
  <c r="I35" i="1"/>
  <c r="AR35" i="1"/>
  <c r="AS35" i="1" s="1"/>
  <c r="AV35" i="1" s="1"/>
  <c r="F35" i="1" s="1"/>
  <c r="AY35" i="1" s="1"/>
  <c r="G35" i="1" s="1"/>
  <c r="BC66" i="1"/>
  <c r="BD66" i="1"/>
  <c r="AR223" i="1"/>
  <c r="AS223" i="1" s="1"/>
  <c r="AV223" i="1" s="1"/>
  <c r="F223" i="1" s="1"/>
  <c r="AY223" i="1" s="1"/>
  <c r="G223" i="1" s="1"/>
  <c r="I223" i="1"/>
  <c r="AZ92" i="1"/>
  <c r="BA92" i="1"/>
  <c r="AZ151" i="1"/>
  <c r="BA151" i="1"/>
  <c r="BA36" i="1"/>
  <c r="AZ36" i="1"/>
  <c r="BA37" i="1"/>
  <c r="AZ37" i="1"/>
  <c r="BC105" i="1"/>
  <c r="I147" i="1"/>
  <c r="AR147" i="1"/>
  <c r="AS147" i="1" s="1"/>
  <c r="AV147" i="1" s="1"/>
  <c r="F147" i="1" s="1"/>
  <c r="AZ159" i="1"/>
  <c r="BA159" i="1"/>
  <c r="I34" i="1"/>
  <c r="AR34" i="1"/>
  <c r="AS34" i="1" s="1"/>
  <c r="AV34" i="1" s="1"/>
  <c r="F34" i="1" s="1"/>
  <c r="AY34" i="1" s="1"/>
  <c r="G34" i="1" s="1"/>
  <c r="BB34" i="1"/>
  <c r="BD34" i="1" s="1"/>
  <c r="I121" i="1"/>
  <c r="AR121" i="1"/>
  <c r="AS121" i="1" s="1"/>
  <c r="AV121" i="1" s="1"/>
  <c r="F121" i="1" s="1"/>
  <c r="AY121" i="1" s="1"/>
  <c r="G121" i="1" s="1"/>
  <c r="BC198" i="1"/>
  <c r="H105" i="1"/>
  <c r="H148" i="1"/>
  <c r="AP148" i="1"/>
  <c r="J148" i="1" s="1"/>
  <c r="AQ148" i="1" s="1"/>
  <c r="AR198" i="1"/>
  <c r="AS198" i="1" s="1"/>
  <c r="AV198" i="1" s="1"/>
  <c r="F198" i="1" s="1"/>
  <c r="AY198" i="1" s="1"/>
  <c r="G198" i="1" s="1"/>
  <c r="I198" i="1"/>
  <c r="AR14" i="1"/>
  <c r="AS14" i="1" s="1"/>
  <c r="AV14" i="1" s="1"/>
  <c r="F14" i="1" s="1"/>
  <c r="AY14" i="1" s="1"/>
  <c r="G14" i="1" s="1"/>
  <c r="I14" i="1"/>
  <c r="BB14" i="1"/>
  <c r="BD14" i="1" s="1"/>
  <c r="BA32" i="1"/>
  <c r="AZ32" i="1"/>
  <c r="BC208" i="1"/>
  <c r="BC83" i="1"/>
  <c r="BC162" i="1"/>
  <c r="H167" i="1"/>
  <c r="I127" i="1"/>
  <c r="AR127" i="1"/>
  <c r="AS127" i="1" s="1"/>
  <c r="AV127" i="1" s="1"/>
  <c r="F127" i="1" s="1"/>
  <c r="AY127" i="1" s="1"/>
  <c r="G127" i="1" s="1"/>
  <c r="H83" i="1"/>
  <c r="AR43" i="1"/>
  <c r="AS43" i="1" s="1"/>
  <c r="AV43" i="1" s="1"/>
  <c r="F43" i="1" s="1"/>
  <c r="AY43" i="1" s="1"/>
  <c r="G43" i="1" s="1"/>
  <c r="I43" i="1"/>
  <c r="BC90" i="1"/>
  <c r="BD90" i="1"/>
  <c r="H122" i="1"/>
  <c r="AP122" i="1"/>
  <c r="J122" i="1" s="1"/>
  <c r="AQ122" i="1" s="1"/>
  <c r="AP83" i="1"/>
  <c r="J83" i="1" s="1"/>
  <c r="AQ83" i="1" s="1"/>
  <c r="AR115" i="1"/>
  <c r="AS115" i="1" s="1"/>
  <c r="AV115" i="1" s="1"/>
  <c r="F115" i="1" s="1"/>
  <c r="AY115" i="1" s="1"/>
  <c r="G115" i="1" s="1"/>
  <c r="I115" i="1"/>
  <c r="I183" i="1"/>
  <c r="AR183" i="1"/>
  <c r="AS183" i="1" s="1"/>
  <c r="AV183" i="1" s="1"/>
  <c r="F183" i="1" s="1"/>
  <c r="AY53" i="1"/>
  <c r="G53" i="1" s="1"/>
  <c r="BB53" i="1"/>
  <c r="BD53" i="1" s="1"/>
  <c r="I111" i="1"/>
  <c r="AR111" i="1"/>
  <c r="AS111" i="1" s="1"/>
  <c r="AV111" i="1" s="1"/>
  <c r="F111" i="1" s="1"/>
  <c r="AY111" i="1" s="1"/>
  <c r="G111" i="1" s="1"/>
  <c r="H165" i="1"/>
  <c r="AZ126" i="1"/>
  <c r="BA126" i="1"/>
  <c r="AZ201" i="1"/>
  <c r="BA201" i="1"/>
  <c r="BA202" i="1"/>
  <c r="AZ202" i="1"/>
  <c r="BA25" i="1"/>
  <c r="AZ25" i="1"/>
  <c r="H124" i="1"/>
  <c r="AP124" i="1"/>
  <c r="J124" i="1" s="1"/>
  <c r="AQ124" i="1" s="1"/>
  <c r="I49" i="1"/>
  <c r="AR49" i="1"/>
  <c r="AS49" i="1" s="1"/>
  <c r="AV49" i="1" s="1"/>
  <c r="F49" i="1" s="1"/>
  <c r="AY49" i="1" s="1"/>
  <c r="G49" i="1" s="1"/>
  <c r="BB49" i="1"/>
  <c r="BD49" i="1" s="1"/>
  <c r="BC77" i="1"/>
  <c r="BC191" i="1"/>
  <c r="I211" i="1"/>
  <c r="AR211" i="1"/>
  <c r="AS211" i="1" s="1"/>
  <c r="AV211" i="1" s="1"/>
  <c r="F211" i="1" s="1"/>
  <c r="AY211" i="1" s="1"/>
  <c r="G211" i="1" s="1"/>
  <c r="H56" i="1"/>
  <c r="BA120" i="1"/>
  <c r="AZ120" i="1"/>
  <c r="BB111" i="1"/>
  <c r="BD111" i="1" s="1"/>
  <c r="BC165" i="1"/>
  <c r="BB202" i="1"/>
  <c r="BD202" i="1" s="1"/>
  <c r="AY21" i="1"/>
  <c r="G21" i="1" s="1"/>
  <c r="BB21" i="1"/>
  <c r="BD21" i="1" s="1"/>
  <c r="BC127" i="1"/>
  <c r="H145" i="1"/>
  <c r="H77" i="1"/>
  <c r="H191" i="1"/>
  <c r="BA65" i="1"/>
  <c r="AZ65" i="1"/>
  <c r="BC56" i="1"/>
  <c r="AP77" i="1"/>
  <c r="J77" i="1" s="1"/>
  <c r="AQ77" i="1" s="1"/>
  <c r="BC113" i="1"/>
  <c r="AZ139" i="1"/>
  <c r="BA139" i="1"/>
  <c r="BA216" i="1"/>
  <c r="AZ216" i="1"/>
  <c r="AR54" i="1"/>
  <c r="AS54" i="1" s="1"/>
  <c r="AV54" i="1" s="1"/>
  <c r="F54" i="1" s="1"/>
  <c r="AY54" i="1" s="1"/>
  <c r="G54" i="1" s="1"/>
  <c r="I54" i="1"/>
  <c r="BB54" i="1"/>
  <c r="BD54" i="1" s="1"/>
  <c r="I39" i="1"/>
  <c r="AR39" i="1"/>
  <c r="AS39" i="1" s="1"/>
  <c r="AV39" i="1" s="1"/>
  <c r="F39" i="1" s="1"/>
  <c r="AY39" i="1" s="1"/>
  <c r="G39" i="1" s="1"/>
  <c r="H127" i="1"/>
  <c r="BC145" i="1"/>
  <c r="AR87" i="1"/>
  <c r="AS87" i="1" s="1"/>
  <c r="AV87" i="1" s="1"/>
  <c r="F87" i="1" s="1"/>
  <c r="AY87" i="1" s="1"/>
  <c r="G87" i="1" s="1"/>
  <c r="I87" i="1"/>
  <c r="AR213" i="1"/>
  <c r="AS213" i="1" s="1"/>
  <c r="AV213" i="1" s="1"/>
  <c r="F213" i="1" s="1"/>
  <c r="AY213" i="1" s="1"/>
  <c r="G213" i="1" s="1"/>
  <c r="I213" i="1"/>
  <c r="AR74" i="1"/>
  <c r="AS74" i="1" s="1"/>
  <c r="AV74" i="1" s="1"/>
  <c r="F74" i="1" s="1"/>
  <c r="I74" i="1"/>
  <c r="AP167" i="1"/>
  <c r="J167" i="1" s="1"/>
  <c r="AQ167" i="1" s="1"/>
  <c r="AZ144" i="1"/>
  <c r="BA144" i="1"/>
  <c r="AY129" i="1"/>
  <c r="G129" i="1" s="1"/>
  <c r="BB129" i="1"/>
  <c r="BD129" i="1" s="1"/>
  <c r="BB113" i="1"/>
  <c r="BD113" i="1" s="1"/>
  <c r="H113" i="1"/>
  <c r="BA214" i="1"/>
  <c r="AZ214" i="1"/>
  <c r="BA176" i="1"/>
  <c r="AZ176" i="1"/>
  <c r="AZ123" i="1"/>
  <c r="BA123" i="1"/>
  <c r="AP71" i="1"/>
  <c r="J71" i="1" s="1"/>
  <c r="AQ71" i="1" s="1"/>
  <c r="H71" i="1"/>
  <c r="AR125" i="1"/>
  <c r="AS125" i="1" s="1"/>
  <c r="AV125" i="1" s="1"/>
  <c r="F125" i="1" s="1"/>
  <c r="AY125" i="1" s="1"/>
  <c r="G125" i="1" s="1"/>
  <c r="I125" i="1"/>
  <c r="AR89" i="1"/>
  <c r="AS89" i="1" s="1"/>
  <c r="AV89" i="1" s="1"/>
  <c r="F89" i="1" s="1"/>
  <c r="AY89" i="1" s="1"/>
  <c r="G89" i="1" s="1"/>
  <c r="I89" i="1"/>
  <c r="H198" i="1"/>
  <c r="AR130" i="1"/>
  <c r="AS130" i="1" s="1"/>
  <c r="AV130" i="1" s="1"/>
  <c r="F130" i="1" s="1"/>
  <c r="AY130" i="1" s="1"/>
  <c r="G130" i="1" s="1"/>
  <c r="I130" i="1"/>
  <c r="H181" i="1"/>
  <c r="AP181" i="1"/>
  <c r="J181" i="1" s="1"/>
  <c r="AQ181" i="1" s="1"/>
  <c r="H162" i="1"/>
  <c r="I163" i="1"/>
  <c r="AR163" i="1"/>
  <c r="AS163" i="1" s="1"/>
  <c r="AV163" i="1" s="1"/>
  <c r="F163" i="1" s="1"/>
  <c r="AY163" i="1" s="1"/>
  <c r="G163" i="1" s="1"/>
  <c r="BC220" i="1"/>
  <c r="AZ161" i="1"/>
  <c r="BA161" i="1"/>
  <c r="BA48" i="1"/>
  <c r="AZ48" i="1"/>
  <c r="AP162" i="1"/>
  <c r="J162" i="1" s="1"/>
  <c r="AQ162" i="1" s="1"/>
  <c r="AZ138" i="1"/>
  <c r="BA138" i="1"/>
  <c r="AZ182" i="1"/>
  <c r="BA182" i="1"/>
  <c r="BC59" i="1"/>
  <c r="BD59" i="1"/>
  <c r="I78" i="1"/>
  <c r="AR78" i="1"/>
  <c r="AS78" i="1" s="1"/>
  <c r="AV78" i="1" s="1"/>
  <c r="F78" i="1" s="1"/>
  <c r="AY78" i="1" s="1"/>
  <c r="G78" i="1" s="1"/>
  <c r="BB37" i="1"/>
  <c r="BC143" i="1"/>
  <c r="BD143" i="1"/>
  <c r="BC115" i="1"/>
  <c r="BA20" i="1"/>
  <c r="AZ20" i="1"/>
  <c r="AZ16" i="1"/>
  <c r="BA16" i="1"/>
  <c r="BC88" i="1"/>
  <c r="AR157" i="1"/>
  <c r="AS157" i="1" s="1"/>
  <c r="AV157" i="1" s="1"/>
  <c r="F157" i="1" s="1"/>
  <c r="AY157" i="1" s="1"/>
  <c r="G157" i="1" s="1"/>
  <c r="BB157" i="1"/>
  <c r="BD157" i="1" s="1"/>
  <c r="I157" i="1"/>
  <c r="AY188" i="1"/>
  <c r="G188" i="1" s="1"/>
  <c r="BB188" i="1"/>
  <c r="BD188" i="1" s="1"/>
  <c r="AZ207" i="1"/>
  <c r="BA207" i="1"/>
  <c r="AZ199" i="1"/>
  <c r="BA199" i="1"/>
  <c r="BB87" i="1"/>
  <c r="BD87" i="1" s="1"/>
  <c r="AZ219" i="1"/>
  <c r="BA219" i="1"/>
  <c r="H186" i="1"/>
  <c r="I90" i="1"/>
  <c r="AR90" i="1"/>
  <c r="AS90" i="1" s="1"/>
  <c r="AV90" i="1" s="1"/>
  <c r="F90" i="1" s="1"/>
  <c r="AY90" i="1" s="1"/>
  <c r="G90" i="1" s="1"/>
  <c r="BB50" i="1"/>
  <c r="BD50" i="1" s="1"/>
  <c r="H47" i="1"/>
  <c r="AP47" i="1"/>
  <c r="J47" i="1" s="1"/>
  <c r="AQ47" i="1" s="1"/>
  <c r="H115" i="1"/>
  <c r="BA57" i="1"/>
  <c r="AZ57" i="1"/>
  <c r="AZ33" i="1"/>
  <c r="BA33" i="1"/>
  <c r="H88" i="1"/>
  <c r="AZ75" i="1"/>
  <c r="BA75" i="1"/>
  <c r="BB211" i="1"/>
  <c r="BD211" i="1" s="1"/>
  <c r="BB224" i="1"/>
  <c r="BD224" i="1" s="1"/>
  <c r="AY224" i="1"/>
  <c r="G224" i="1" s="1"/>
  <c r="AZ106" i="1"/>
  <c r="BA106" i="1"/>
  <c r="AZ91" i="1"/>
  <c r="BA91" i="1"/>
  <c r="BB141" i="1"/>
  <c r="BD141" i="1" s="1"/>
  <c r="AR31" i="1"/>
  <c r="AS31" i="1" s="1"/>
  <c r="AV31" i="1" s="1"/>
  <c r="F31" i="1" s="1"/>
  <c r="AY31" i="1" s="1"/>
  <c r="G31" i="1" s="1"/>
  <c r="I31" i="1"/>
  <c r="BB31" i="1"/>
  <c r="BD31" i="1" s="1"/>
  <c r="BC110" i="1"/>
  <c r="BC186" i="1"/>
  <c r="AR131" i="1"/>
  <c r="AS131" i="1" s="1"/>
  <c r="AV131" i="1" s="1"/>
  <c r="F131" i="1" s="1"/>
  <c r="AY131" i="1" s="1"/>
  <c r="G131" i="1" s="1"/>
  <c r="I131" i="1"/>
  <c r="BB131" i="1"/>
  <c r="BD131" i="1" s="1"/>
  <c r="AR24" i="1"/>
  <c r="AS24" i="1" s="1"/>
  <c r="AV24" i="1" s="1"/>
  <c r="F24" i="1" s="1"/>
  <c r="AY24" i="1" s="1"/>
  <c r="G24" i="1" s="1"/>
  <c r="I24" i="1"/>
  <c r="BB24" i="1"/>
  <c r="BD24" i="1" s="1"/>
  <c r="H66" i="1"/>
  <c r="BB66" i="1"/>
  <c r="H110" i="1"/>
  <c r="H93" i="1"/>
  <c r="AY41" i="1"/>
  <c r="G41" i="1" s="1"/>
  <c r="BB41" i="1"/>
  <c r="BD41" i="1" s="1"/>
  <c r="AY42" i="1"/>
  <c r="G42" i="1" s="1"/>
  <c r="BB42" i="1"/>
  <c r="BD42" i="1" s="1"/>
  <c r="I196" i="1"/>
  <c r="AR196" i="1"/>
  <c r="AS196" i="1" s="1"/>
  <c r="AV196" i="1" s="1"/>
  <c r="F196" i="1" s="1"/>
  <c r="AY196" i="1" s="1"/>
  <c r="G196" i="1" s="1"/>
  <c r="BB196" i="1"/>
  <c r="BD196" i="1" s="1"/>
  <c r="BC71" i="1"/>
  <c r="BC181" i="1"/>
  <c r="AP186" i="1"/>
  <c r="J186" i="1" s="1"/>
  <c r="AQ186" i="1" s="1"/>
  <c r="BB151" i="1"/>
  <c r="BD151" i="1" s="1"/>
  <c r="BC37" i="1"/>
  <c r="BD37" i="1"/>
  <c r="I73" i="1"/>
  <c r="AR73" i="1"/>
  <c r="AS73" i="1" s="1"/>
  <c r="AV73" i="1" s="1"/>
  <c r="F73" i="1" s="1"/>
  <c r="AY73" i="1" s="1"/>
  <c r="G73" i="1" s="1"/>
  <c r="AP110" i="1"/>
  <c r="J110" i="1" s="1"/>
  <c r="AQ110" i="1" s="1"/>
  <c r="BC94" i="1"/>
  <c r="H206" i="1"/>
  <c r="AP206" i="1"/>
  <c r="J206" i="1" s="1"/>
  <c r="AQ206" i="1" s="1"/>
  <c r="H220" i="1"/>
  <c r="BC42" i="1"/>
  <c r="AR19" i="1"/>
  <c r="AS19" i="1" s="1"/>
  <c r="AV19" i="1" s="1"/>
  <c r="F19" i="1" s="1"/>
  <c r="AY19" i="1" s="1"/>
  <c r="G19" i="1" s="1"/>
  <c r="I19" i="1"/>
  <c r="BB19" i="1"/>
  <c r="BD19" i="1" s="1"/>
  <c r="I58" i="1"/>
  <c r="AR58" i="1"/>
  <c r="AS58" i="1" s="1"/>
  <c r="AV58" i="1" s="1"/>
  <c r="F58" i="1" s="1"/>
  <c r="AY58" i="1" s="1"/>
  <c r="G58" i="1" s="1"/>
  <c r="I112" i="1"/>
  <c r="AR112" i="1"/>
  <c r="AS112" i="1" s="1"/>
  <c r="AV112" i="1" s="1"/>
  <c r="F112" i="1" s="1"/>
  <c r="AY112" i="1" s="1"/>
  <c r="G112" i="1" s="1"/>
  <c r="H208" i="1"/>
  <c r="BA51" i="1"/>
  <c r="AZ51" i="1"/>
  <c r="I165" i="1"/>
  <c r="AR165" i="1"/>
  <c r="AS165" i="1" s="1"/>
  <c r="AV165" i="1" s="1"/>
  <c r="F165" i="1" s="1"/>
  <c r="AY165" i="1" s="1"/>
  <c r="G165" i="1" s="1"/>
  <c r="BB159" i="1"/>
  <c r="BD159" i="1" s="1"/>
  <c r="BC49" i="1"/>
  <c r="I27" i="1"/>
  <c r="AR27" i="1"/>
  <c r="AS27" i="1" s="1"/>
  <c r="AV27" i="1" s="1"/>
  <c r="F27" i="1" s="1"/>
  <c r="AY27" i="1" s="1"/>
  <c r="G27" i="1" s="1"/>
  <c r="BB73" i="1"/>
  <c r="BD73" i="1" s="1"/>
  <c r="H73" i="1"/>
  <c r="I109" i="1"/>
  <c r="AR109" i="1"/>
  <c r="AS109" i="1" s="1"/>
  <c r="AV109" i="1" s="1"/>
  <c r="F109" i="1" s="1"/>
  <c r="AY109" i="1" s="1"/>
  <c r="G109" i="1" s="1"/>
  <c r="BB109" i="1"/>
  <c r="BD109" i="1" s="1"/>
  <c r="I119" i="1"/>
  <c r="AR119" i="1"/>
  <c r="AS119" i="1" s="1"/>
  <c r="AV119" i="1" s="1"/>
  <c r="F119" i="1" s="1"/>
  <c r="AY119" i="1" s="1"/>
  <c r="G119" i="1" s="1"/>
  <c r="BB119" i="1"/>
  <c r="BD119" i="1" s="1"/>
  <c r="H102" i="1"/>
  <c r="AR104" i="1"/>
  <c r="AS104" i="1" s="1"/>
  <c r="AV104" i="1" s="1"/>
  <c r="F104" i="1" s="1"/>
  <c r="AY104" i="1" s="1"/>
  <c r="G104" i="1" s="1"/>
  <c r="I104" i="1"/>
  <c r="BB104" i="1"/>
  <c r="BD104" i="1" s="1"/>
  <c r="AR189" i="1"/>
  <c r="AS189" i="1" s="1"/>
  <c r="AV189" i="1" s="1"/>
  <c r="F189" i="1" s="1"/>
  <c r="AY189" i="1" s="1"/>
  <c r="G189" i="1" s="1"/>
  <c r="I189" i="1"/>
  <c r="BB51" i="1"/>
  <c r="BD51" i="1" s="1"/>
  <c r="BB166" i="1"/>
  <c r="I191" i="1"/>
  <c r="AR191" i="1"/>
  <c r="AS191" i="1" s="1"/>
  <c r="AV191" i="1" s="1"/>
  <c r="F191" i="1" s="1"/>
  <c r="AY191" i="1" s="1"/>
  <c r="G191" i="1" s="1"/>
  <c r="BC54" i="1"/>
  <c r="I68" i="1"/>
  <c r="AR68" i="1"/>
  <c r="AS68" i="1" s="1"/>
  <c r="AV68" i="1" s="1"/>
  <c r="F68" i="1" s="1"/>
  <c r="AR113" i="1"/>
  <c r="AS113" i="1" s="1"/>
  <c r="AV113" i="1" s="1"/>
  <c r="F113" i="1" s="1"/>
  <c r="AY113" i="1" s="1"/>
  <c r="G113" i="1" s="1"/>
  <c r="I113" i="1"/>
  <c r="BC102" i="1"/>
  <c r="AZ26" i="1"/>
  <c r="BA26" i="1"/>
  <c r="BB48" i="1"/>
  <c r="BD48" i="1" s="1"/>
  <c r="H204" i="1"/>
  <c r="AZ38" i="1"/>
  <c r="BA38" i="1"/>
  <c r="AZ169" i="1"/>
  <c r="BA169" i="1"/>
  <c r="BB32" i="1"/>
  <c r="BD32" i="1" s="1"/>
  <c r="I22" i="1"/>
  <c r="AR22" i="1"/>
  <c r="AS22" i="1" s="1"/>
  <c r="AV22" i="1" s="1"/>
  <c r="F22" i="1" s="1"/>
  <c r="AY22" i="1" s="1"/>
  <c r="G22" i="1" s="1"/>
  <c r="BC78" i="1"/>
  <c r="AP102" i="1"/>
  <c r="J102" i="1" s="1"/>
  <c r="AQ102" i="1" s="1"/>
  <c r="I107" i="1"/>
  <c r="AR107" i="1"/>
  <c r="AS107" i="1" s="1"/>
  <c r="AV107" i="1" s="1"/>
  <c r="F107" i="1" s="1"/>
  <c r="AY107" i="1" s="1"/>
  <c r="G107" i="1" s="1"/>
  <c r="BB107" i="1"/>
  <c r="BD107" i="1" s="1"/>
  <c r="BB213" i="1"/>
  <c r="BD213" i="1" s="1"/>
  <c r="AZ152" i="1"/>
  <c r="BA152" i="1"/>
  <c r="BA221" i="1"/>
  <c r="AZ221" i="1"/>
  <c r="BA190" i="1"/>
  <c r="AZ190" i="1"/>
  <c r="I132" i="1"/>
  <c r="AR132" i="1"/>
  <c r="AS132" i="1" s="1"/>
  <c r="AV132" i="1" s="1"/>
  <c r="F132" i="1" s="1"/>
  <c r="H52" i="1"/>
  <c r="AZ166" i="1"/>
  <c r="BA166" i="1"/>
  <c r="AZ185" i="1"/>
  <c r="BA185" i="1"/>
  <c r="BB25" i="1"/>
  <c r="BD25" i="1" s="1"/>
  <c r="AR67" i="1"/>
  <c r="AS67" i="1" s="1"/>
  <c r="AV67" i="1" s="1"/>
  <c r="F67" i="1" s="1"/>
  <c r="AY67" i="1" s="1"/>
  <c r="G67" i="1" s="1"/>
  <c r="I67" i="1"/>
  <c r="BB67" i="1"/>
  <c r="BD67" i="1" s="1"/>
  <c r="BB78" i="1"/>
  <c r="BD78" i="1" s="1"/>
  <c r="H78" i="1"/>
  <c r="AZ50" i="1"/>
  <c r="BA50" i="1"/>
  <c r="AR146" i="1"/>
  <c r="AS146" i="1" s="1"/>
  <c r="AV146" i="1" s="1"/>
  <c r="F146" i="1" s="1"/>
  <c r="I146" i="1"/>
  <c r="AZ128" i="1"/>
  <c r="BA128" i="1"/>
  <c r="I212" i="1"/>
  <c r="AR212" i="1"/>
  <c r="AS212" i="1" s="1"/>
  <c r="AV212" i="1" s="1"/>
  <c r="F212" i="1" s="1"/>
  <c r="I69" i="1"/>
  <c r="AR69" i="1"/>
  <c r="AS69" i="1" s="1"/>
  <c r="AV69" i="1" s="1"/>
  <c r="F69" i="1" s="1"/>
  <c r="AY69" i="1" s="1"/>
  <c r="G69" i="1" s="1"/>
  <c r="I86" i="1"/>
  <c r="AR86" i="1"/>
  <c r="AS86" i="1" s="1"/>
  <c r="AV86" i="1" s="1"/>
  <c r="F86" i="1" s="1"/>
  <c r="BC215" i="1"/>
  <c r="AP220" i="1"/>
  <c r="J220" i="1" s="1"/>
  <c r="AQ220" i="1" s="1"/>
  <c r="AR82" i="1"/>
  <c r="AS82" i="1" s="1"/>
  <c r="AV82" i="1" s="1"/>
  <c r="F82" i="1" s="1"/>
  <c r="I82" i="1"/>
  <c r="G143" i="1"/>
  <c r="I215" i="1"/>
  <c r="AR215" i="1"/>
  <c r="AS215" i="1" s="1"/>
  <c r="AV215" i="1" s="1"/>
  <c r="F215" i="1" s="1"/>
  <c r="AY215" i="1" s="1"/>
  <c r="G215" i="1" s="1"/>
  <c r="H30" i="1"/>
  <c r="I61" i="1"/>
  <c r="AR61" i="1"/>
  <c r="AS61" i="1" s="1"/>
  <c r="AV61" i="1" s="1"/>
  <c r="F61" i="1" s="1"/>
  <c r="AP145" i="1"/>
  <c r="J145" i="1" s="1"/>
  <c r="AQ145" i="1" s="1"/>
  <c r="I195" i="1"/>
  <c r="AR195" i="1"/>
  <c r="AS195" i="1" s="1"/>
  <c r="AV195" i="1" s="1"/>
  <c r="F195" i="1" s="1"/>
  <c r="AY195" i="1" s="1"/>
  <c r="G195" i="1" s="1"/>
  <c r="BB195" i="1"/>
  <c r="BD195" i="1" s="1"/>
  <c r="I222" i="1"/>
  <c r="AR222" i="1"/>
  <c r="AS222" i="1" s="1"/>
  <c r="AV222" i="1" s="1"/>
  <c r="F222" i="1" s="1"/>
  <c r="AR150" i="1"/>
  <c r="AS150" i="1" s="1"/>
  <c r="AV150" i="1" s="1"/>
  <c r="F150" i="1" s="1"/>
  <c r="I150" i="1"/>
  <c r="AP88" i="1"/>
  <c r="J88" i="1" s="1"/>
  <c r="AQ88" i="1" s="1"/>
  <c r="H112" i="1"/>
  <c r="H215" i="1"/>
  <c r="BB69" i="1"/>
  <c r="BD69" i="1" s="1"/>
  <c r="AP93" i="1"/>
  <c r="J93" i="1" s="1"/>
  <c r="AQ93" i="1" s="1"/>
  <c r="AZ149" i="1"/>
  <c r="BA149" i="1"/>
  <c r="I44" i="1"/>
  <c r="AR44" i="1"/>
  <c r="AS44" i="1" s="1"/>
  <c r="AV44" i="1" s="1"/>
  <c r="F44" i="1" s="1"/>
  <c r="AY44" i="1" s="1"/>
  <c r="G44" i="1" s="1"/>
  <c r="BC76" i="1"/>
  <c r="AR168" i="1"/>
  <c r="AS168" i="1" s="1"/>
  <c r="AV168" i="1" s="1"/>
  <c r="F168" i="1" s="1"/>
  <c r="AY168" i="1" s="1"/>
  <c r="G168" i="1" s="1"/>
  <c r="I168" i="1"/>
  <c r="BB168" i="1"/>
  <c r="BD168" i="1" s="1"/>
  <c r="I205" i="1"/>
  <c r="AR205" i="1"/>
  <c r="AS205" i="1" s="1"/>
  <c r="AV205" i="1" s="1"/>
  <c r="F205" i="1" s="1"/>
  <c r="AY205" i="1" s="1"/>
  <c r="G205" i="1" s="1"/>
  <c r="BC225" i="1"/>
  <c r="BC203" i="1"/>
  <c r="BC112" i="1"/>
  <c r="BD166" i="1"/>
  <c r="BC166" i="1"/>
  <c r="AP105" i="1"/>
  <c r="J105" i="1" s="1"/>
  <c r="AQ105" i="1" s="1"/>
  <c r="BA108" i="1"/>
  <c r="AZ108" i="1"/>
  <c r="BB223" i="1"/>
  <c r="BD223" i="1" s="1"/>
  <c r="H178" i="1"/>
  <c r="AP178" i="1"/>
  <c r="J178" i="1" s="1"/>
  <c r="AQ178" i="1" s="1"/>
  <c r="AZ141" i="1"/>
  <c r="BA141" i="1"/>
  <c r="AY180" i="1"/>
  <c r="G180" i="1" s="1"/>
  <c r="BB180" i="1"/>
  <c r="BD180" i="1" s="1"/>
  <c r="AZ156" i="1"/>
  <c r="BA156" i="1"/>
  <c r="BA179" i="1"/>
  <c r="AZ179" i="1"/>
  <c r="H23" i="1"/>
  <c r="AP23" i="1"/>
  <c r="J23" i="1" s="1"/>
  <c r="AQ23" i="1" s="1"/>
  <c r="H76" i="1"/>
  <c r="AP76" i="1"/>
  <c r="J76" i="1" s="1"/>
  <c r="AQ76" i="1" s="1"/>
  <c r="AR94" i="1"/>
  <c r="AS94" i="1" s="1"/>
  <c r="AV94" i="1" s="1"/>
  <c r="F94" i="1" s="1"/>
  <c r="I94" i="1"/>
  <c r="BB92" i="1"/>
  <c r="BD92" i="1" s="1"/>
  <c r="I217" i="1"/>
  <c r="AR217" i="1"/>
  <c r="AS217" i="1" s="1"/>
  <c r="AV217" i="1" s="1"/>
  <c r="F217" i="1" s="1"/>
  <c r="AY217" i="1" s="1"/>
  <c r="G217" i="1" s="1"/>
  <c r="BB217" i="1"/>
  <c r="BD217" i="1" s="1"/>
  <c r="BB225" i="1"/>
  <c r="BD225" i="1" s="1"/>
  <c r="H225" i="1"/>
  <c r="BB138" i="1"/>
  <c r="BD138" i="1" s="1"/>
  <c r="H203" i="1"/>
  <c r="AP203" i="1"/>
  <c r="J203" i="1" s="1"/>
  <c r="AQ203" i="1" s="1"/>
  <c r="AR103" i="1"/>
  <c r="AS103" i="1" s="1"/>
  <c r="AV103" i="1" s="1"/>
  <c r="F103" i="1" s="1"/>
  <c r="I103" i="1"/>
  <c r="AR142" i="1"/>
  <c r="AS142" i="1" s="1"/>
  <c r="AV142" i="1" s="1"/>
  <c r="F142" i="1" s="1"/>
  <c r="I142" i="1"/>
  <c r="AZ155" i="1"/>
  <c r="BA155" i="1"/>
  <c r="BA200" i="1"/>
  <c r="AZ200" i="1"/>
  <c r="AZ197" i="1"/>
  <c r="BA197" i="1"/>
  <c r="AP52" i="1"/>
  <c r="J52" i="1" s="1"/>
  <c r="AQ52" i="1" s="1"/>
  <c r="AZ184" i="1"/>
  <c r="BA184" i="1"/>
  <c r="H35" i="1"/>
  <c r="BB36" i="1"/>
  <c r="BD36" i="1" s="1"/>
  <c r="AR64" i="1"/>
  <c r="AS64" i="1" s="1"/>
  <c r="AV64" i="1" s="1"/>
  <c r="F64" i="1" s="1"/>
  <c r="I64" i="1"/>
  <c r="BC122" i="1"/>
  <c r="AR81" i="1"/>
  <c r="AS81" i="1" s="1"/>
  <c r="AV81" i="1" s="1"/>
  <c r="F81" i="1" s="1"/>
  <c r="I81" i="1"/>
  <c r="AR70" i="1"/>
  <c r="AS70" i="1" s="1"/>
  <c r="AV70" i="1" s="1"/>
  <c r="F70" i="1" s="1"/>
  <c r="AY70" i="1" s="1"/>
  <c r="G70" i="1" s="1"/>
  <c r="I70" i="1"/>
  <c r="AP56" i="1"/>
  <c r="J56" i="1" s="1"/>
  <c r="AQ56" i="1" s="1"/>
  <c r="I177" i="1"/>
  <c r="AR177" i="1"/>
  <c r="AS177" i="1" s="1"/>
  <c r="AV177" i="1" s="1"/>
  <c r="F177" i="1" s="1"/>
  <c r="AR164" i="1"/>
  <c r="AS164" i="1" s="1"/>
  <c r="AV164" i="1" s="1"/>
  <c r="F164" i="1" s="1"/>
  <c r="I164" i="1"/>
  <c r="AP204" i="1"/>
  <c r="J204" i="1" s="1"/>
  <c r="AQ204" i="1" s="1"/>
  <c r="BB126" i="1"/>
  <c r="BD126" i="1" s="1"/>
  <c r="AZ158" i="1"/>
  <c r="BA158" i="1"/>
  <c r="AZ133" i="1"/>
  <c r="BA133" i="1"/>
  <c r="I218" i="1"/>
  <c r="AR218" i="1"/>
  <c r="AS218" i="1" s="1"/>
  <c r="AV218" i="1" s="1"/>
  <c r="F218" i="1" s="1"/>
  <c r="AZ140" i="1"/>
  <c r="BA140" i="1"/>
  <c r="BA119" i="1" l="1"/>
  <c r="AZ119" i="1"/>
  <c r="I203" i="1"/>
  <c r="AR203" i="1"/>
  <c r="AS203" i="1" s="1"/>
  <c r="AV203" i="1" s="1"/>
  <c r="F203" i="1" s="1"/>
  <c r="AY203" i="1" s="1"/>
  <c r="G203" i="1" s="1"/>
  <c r="BB112" i="1"/>
  <c r="BD112" i="1" s="1"/>
  <c r="AY68" i="1"/>
  <c r="G68" i="1" s="1"/>
  <c r="BB68" i="1"/>
  <c r="BD68" i="1" s="1"/>
  <c r="BA131" i="1"/>
  <c r="AZ131" i="1"/>
  <c r="AZ130" i="1"/>
  <c r="BA130" i="1"/>
  <c r="BA129" i="1"/>
  <c r="AZ129" i="1"/>
  <c r="AZ30" i="1"/>
  <c r="BA30" i="1"/>
  <c r="BB205" i="1"/>
  <c r="BD205" i="1" s="1"/>
  <c r="I88" i="1"/>
  <c r="AR88" i="1"/>
  <c r="AS88" i="1" s="1"/>
  <c r="AV88" i="1" s="1"/>
  <c r="F88" i="1" s="1"/>
  <c r="BA19" i="1"/>
  <c r="AZ19" i="1"/>
  <c r="BB198" i="1"/>
  <c r="BD198" i="1" s="1"/>
  <c r="AZ215" i="1"/>
  <c r="BA215" i="1"/>
  <c r="I56" i="1"/>
  <c r="AR56" i="1"/>
  <c r="AS56" i="1" s="1"/>
  <c r="AV56" i="1" s="1"/>
  <c r="F56" i="1" s="1"/>
  <c r="AY56" i="1" s="1"/>
  <c r="G56" i="1" s="1"/>
  <c r="I93" i="1"/>
  <c r="AR93" i="1"/>
  <c r="AS93" i="1" s="1"/>
  <c r="AV93" i="1" s="1"/>
  <c r="F93" i="1" s="1"/>
  <c r="AY93" i="1" s="1"/>
  <c r="G93" i="1" s="1"/>
  <c r="BA34" i="1"/>
  <c r="AZ34" i="1"/>
  <c r="AZ70" i="1"/>
  <c r="BA70" i="1"/>
  <c r="AR186" i="1"/>
  <c r="AS186" i="1" s="1"/>
  <c r="AV186" i="1" s="1"/>
  <c r="F186" i="1" s="1"/>
  <c r="AY186" i="1" s="1"/>
  <c r="G186" i="1" s="1"/>
  <c r="I186" i="1"/>
  <c r="I124" i="1"/>
  <c r="AR124" i="1"/>
  <c r="AS124" i="1" s="1"/>
  <c r="AV124" i="1" s="1"/>
  <c r="F124" i="1" s="1"/>
  <c r="AY124" i="1" s="1"/>
  <c r="G124" i="1" s="1"/>
  <c r="BB215" i="1"/>
  <c r="BD215" i="1" s="1"/>
  <c r="AY82" i="1"/>
  <c r="G82" i="1" s="1"/>
  <c r="BB82" i="1"/>
  <c r="BD82" i="1" s="1"/>
  <c r="AZ67" i="1"/>
  <c r="BA67" i="1"/>
  <c r="AZ54" i="1"/>
  <c r="BA54" i="1"/>
  <c r="AR83" i="1"/>
  <c r="AS83" i="1" s="1"/>
  <c r="AV83" i="1" s="1"/>
  <c r="F83" i="1" s="1"/>
  <c r="AY83" i="1" s="1"/>
  <c r="G83" i="1" s="1"/>
  <c r="I83" i="1"/>
  <c r="BB70" i="1"/>
  <c r="BD70" i="1" s="1"/>
  <c r="AY81" i="1"/>
  <c r="G81" i="1" s="1"/>
  <c r="BB81" i="1"/>
  <c r="BD81" i="1" s="1"/>
  <c r="AY103" i="1"/>
  <c r="G103" i="1" s="1"/>
  <c r="BB103" i="1"/>
  <c r="BD103" i="1" s="1"/>
  <c r="AR220" i="1"/>
  <c r="AS220" i="1" s="1"/>
  <c r="AV220" i="1" s="1"/>
  <c r="F220" i="1" s="1"/>
  <c r="I220" i="1"/>
  <c r="BB43" i="1"/>
  <c r="BD43" i="1" s="1"/>
  <c r="I102" i="1"/>
  <c r="AR102" i="1"/>
  <c r="AS102" i="1" s="1"/>
  <c r="AV102" i="1" s="1"/>
  <c r="F102" i="1" s="1"/>
  <c r="AY102" i="1" s="1"/>
  <c r="G102" i="1" s="1"/>
  <c r="AZ113" i="1"/>
  <c r="BA113" i="1"/>
  <c r="BA109" i="1"/>
  <c r="AZ109" i="1"/>
  <c r="AZ21" i="1"/>
  <c r="BA21" i="1"/>
  <c r="BB124" i="1"/>
  <c r="BD124" i="1" s="1"/>
  <c r="I122" i="1"/>
  <c r="AR122" i="1"/>
  <c r="AS122" i="1" s="1"/>
  <c r="AV122" i="1" s="1"/>
  <c r="F122" i="1" s="1"/>
  <c r="AY122" i="1" s="1"/>
  <c r="G122" i="1" s="1"/>
  <c r="BB58" i="1"/>
  <c r="BD58" i="1" s="1"/>
  <c r="BB39" i="1"/>
  <c r="BD39" i="1" s="1"/>
  <c r="AY147" i="1"/>
  <c r="G147" i="1" s="1"/>
  <c r="BB147" i="1"/>
  <c r="BD147" i="1" s="1"/>
  <c r="BB203" i="1"/>
  <c r="BD203" i="1" s="1"/>
  <c r="BA205" i="1"/>
  <c r="AZ205" i="1"/>
  <c r="AY86" i="1"/>
  <c r="G86" i="1" s="1"/>
  <c r="BB86" i="1"/>
  <c r="BD86" i="1" s="1"/>
  <c r="BA188" i="1"/>
  <c r="AZ188" i="1"/>
  <c r="BA14" i="1"/>
  <c r="AZ14" i="1"/>
  <c r="AY218" i="1"/>
  <c r="G218" i="1" s="1"/>
  <c r="BB218" i="1"/>
  <c r="BD218" i="1" s="1"/>
  <c r="AY64" i="1"/>
  <c r="G64" i="1" s="1"/>
  <c r="BB64" i="1"/>
  <c r="BD64" i="1" s="1"/>
  <c r="AZ180" i="1"/>
  <c r="BA180" i="1"/>
  <c r="AY150" i="1"/>
  <c r="G150" i="1" s="1"/>
  <c r="BB150" i="1"/>
  <c r="BD150" i="1" s="1"/>
  <c r="BB22" i="1"/>
  <c r="BD22" i="1" s="1"/>
  <c r="BB27" i="1"/>
  <c r="BD27" i="1" s="1"/>
  <c r="AZ196" i="1"/>
  <c r="BA196" i="1"/>
  <c r="BB89" i="1"/>
  <c r="BD89" i="1" s="1"/>
  <c r="AR167" i="1"/>
  <c r="AS167" i="1" s="1"/>
  <c r="AV167" i="1" s="1"/>
  <c r="F167" i="1" s="1"/>
  <c r="AY167" i="1" s="1"/>
  <c r="G167" i="1" s="1"/>
  <c r="I167" i="1"/>
  <c r="AZ69" i="1"/>
  <c r="BA69" i="1"/>
  <c r="BA22" i="1"/>
  <c r="AZ22" i="1"/>
  <c r="AZ191" i="1"/>
  <c r="BA191" i="1"/>
  <c r="BA27" i="1"/>
  <c r="AZ27" i="1"/>
  <c r="BA198" i="1"/>
  <c r="AZ198" i="1"/>
  <c r="BA208" i="1"/>
  <c r="AZ208" i="1"/>
  <c r="I23" i="1"/>
  <c r="AR23" i="1"/>
  <c r="AS23" i="1" s="1"/>
  <c r="AV23" i="1" s="1"/>
  <c r="F23" i="1" s="1"/>
  <c r="AY23" i="1" s="1"/>
  <c r="G23" i="1" s="1"/>
  <c r="BA112" i="1"/>
  <c r="AZ112" i="1"/>
  <c r="AZ49" i="1"/>
  <c r="BA49" i="1"/>
  <c r="AZ143" i="1"/>
  <c r="BA143" i="1"/>
  <c r="I181" i="1"/>
  <c r="AR181" i="1"/>
  <c r="AS181" i="1" s="1"/>
  <c r="AV181" i="1" s="1"/>
  <c r="F181" i="1" s="1"/>
  <c r="AY181" i="1" s="1"/>
  <c r="G181" i="1" s="1"/>
  <c r="AZ35" i="1"/>
  <c r="BA35" i="1"/>
  <c r="AY142" i="1"/>
  <c r="G142" i="1" s="1"/>
  <c r="BB142" i="1"/>
  <c r="BD142" i="1" s="1"/>
  <c r="BA107" i="1"/>
  <c r="AZ107" i="1"/>
  <c r="BA58" i="1"/>
  <c r="AZ58" i="1"/>
  <c r="BA24" i="1"/>
  <c r="AZ24" i="1"/>
  <c r="BA78" i="1"/>
  <c r="AZ78" i="1"/>
  <c r="AY222" i="1"/>
  <c r="G222" i="1" s="1"/>
  <c r="BB222" i="1"/>
  <c r="BD222" i="1" s="1"/>
  <c r="BB115" i="1"/>
  <c r="BD115" i="1" s="1"/>
  <c r="BB35" i="1"/>
  <c r="BD35" i="1" s="1"/>
  <c r="AR162" i="1"/>
  <c r="AS162" i="1" s="1"/>
  <c r="AV162" i="1" s="1"/>
  <c r="F162" i="1" s="1"/>
  <c r="I162" i="1"/>
  <c r="AY74" i="1"/>
  <c r="G74" i="1" s="1"/>
  <c r="BB74" i="1"/>
  <c r="BD74" i="1" s="1"/>
  <c r="AR77" i="1"/>
  <c r="AS77" i="1" s="1"/>
  <c r="AV77" i="1" s="1"/>
  <c r="F77" i="1" s="1"/>
  <c r="AY77" i="1" s="1"/>
  <c r="G77" i="1" s="1"/>
  <c r="I77" i="1"/>
  <c r="AZ43" i="1"/>
  <c r="BA43" i="1"/>
  <c r="AR148" i="1"/>
  <c r="AS148" i="1" s="1"/>
  <c r="AV148" i="1" s="1"/>
  <c r="F148" i="1" s="1"/>
  <c r="AY148" i="1" s="1"/>
  <c r="G148" i="1" s="1"/>
  <c r="I148" i="1"/>
  <c r="AZ168" i="1"/>
  <c r="BA168" i="1"/>
  <c r="I206" i="1"/>
  <c r="AR206" i="1"/>
  <c r="AS206" i="1" s="1"/>
  <c r="AV206" i="1" s="1"/>
  <c r="F206" i="1" s="1"/>
  <c r="AY206" i="1" s="1"/>
  <c r="G206" i="1" s="1"/>
  <c r="BA42" i="1"/>
  <c r="AZ42" i="1"/>
  <c r="I47" i="1"/>
  <c r="AR47" i="1"/>
  <c r="AS47" i="1" s="1"/>
  <c r="AV47" i="1" s="1"/>
  <c r="F47" i="1" s="1"/>
  <c r="AY47" i="1" s="1"/>
  <c r="G47" i="1" s="1"/>
  <c r="BA217" i="1"/>
  <c r="AZ217" i="1"/>
  <c r="AY132" i="1"/>
  <c r="G132" i="1" s="1"/>
  <c r="BB132" i="1"/>
  <c r="BD132" i="1" s="1"/>
  <c r="BA31" i="1"/>
  <c r="AZ31" i="1"/>
  <c r="AZ125" i="1"/>
  <c r="BA125" i="1"/>
  <c r="BA213" i="1"/>
  <c r="AZ213" i="1"/>
  <c r="BA41" i="1"/>
  <c r="AZ41" i="1"/>
  <c r="AZ211" i="1"/>
  <c r="BA211" i="1"/>
  <c r="AZ127" i="1"/>
  <c r="BA127" i="1"/>
  <c r="BB125" i="1"/>
  <c r="BD125" i="1" s="1"/>
  <c r="I52" i="1"/>
  <c r="AR52" i="1"/>
  <c r="AS52" i="1" s="1"/>
  <c r="AV52" i="1" s="1"/>
  <c r="F52" i="1" s="1"/>
  <c r="AR145" i="1"/>
  <c r="AS145" i="1" s="1"/>
  <c r="AV145" i="1" s="1"/>
  <c r="F145" i="1" s="1"/>
  <c r="I145" i="1"/>
  <c r="AZ189" i="1"/>
  <c r="BA189" i="1"/>
  <c r="AZ165" i="1"/>
  <c r="BA165" i="1"/>
  <c r="AZ87" i="1"/>
  <c r="BA87" i="1"/>
  <c r="BB165" i="1"/>
  <c r="BD165" i="1" s="1"/>
  <c r="AZ66" i="1"/>
  <c r="BA66" i="1"/>
  <c r="BA39" i="1"/>
  <c r="AZ39" i="1"/>
  <c r="BA157" i="1"/>
  <c r="AZ157" i="1"/>
  <c r="AR204" i="1"/>
  <c r="AS204" i="1" s="1"/>
  <c r="AV204" i="1" s="1"/>
  <c r="F204" i="1" s="1"/>
  <c r="AY204" i="1" s="1"/>
  <c r="G204" i="1" s="1"/>
  <c r="I204" i="1"/>
  <c r="BA44" i="1"/>
  <c r="AZ44" i="1"/>
  <c r="AY61" i="1"/>
  <c r="G61" i="1" s="1"/>
  <c r="BB61" i="1"/>
  <c r="BD61" i="1" s="1"/>
  <c r="BA90" i="1"/>
  <c r="AZ90" i="1"/>
  <c r="AR71" i="1"/>
  <c r="AS71" i="1" s="1"/>
  <c r="AV71" i="1" s="1"/>
  <c r="F71" i="1" s="1"/>
  <c r="AY71" i="1" s="1"/>
  <c r="G71" i="1" s="1"/>
  <c r="I71" i="1"/>
  <c r="BB191" i="1"/>
  <c r="BD191" i="1" s="1"/>
  <c r="AZ111" i="1"/>
  <c r="BA111" i="1"/>
  <c r="AZ115" i="1"/>
  <c r="BA115" i="1"/>
  <c r="AR178" i="1"/>
  <c r="AS178" i="1" s="1"/>
  <c r="AV178" i="1" s="1"/>
  <c r="F178" i="1" s="1"/>
  <c r="AY178" i="1" s="1"/>
  <c r="G178" i="1" s="1"/>
  <c r="I178" i="1"/>
  <c r="AY94" i="1"/>
  <c r="G94" i="1" s="1"/>
  <c r="BB94" i="1"/>
  <c r="BD94" i="1" s="1"/>
  <c r="BB44" i="1"/>
  <c r="BD44" i="1" s="1"/>
  <c r="AY146" i="1"/>
  <c r="G146" i="1" s="1"/>
  <c r="BB146" i="1"/>
  <c r="BD146" i="1" s="1"/>
  <c r="BB204" i="1"/>
  <c r="BD204" i="1" s="1"/>
  <c r="AR110" i="1"/>
  <c r="AS110" i="1" s="1"/>
  <c r="AV110" i="1" s="1"/>
  <c r="F110" i="1" s="1"/>
  <c r="AY110" i="1" s="1"/>
  <c r="G110" i="1" s="1"/>
  <c r="I110" i="1"/>
  <c r="BB110" i="1"/>
  <c r="BD110" i="1" s="1"/>
  <c r="AZ225" i="1"/>
  <c r="BA225" i="1"/>
  <c r="AY183" i="1"/>
  <c r="G183" i="1" s="1"/>
  <c r="BB183" i="1"/>
  <c r="BD183" i="1" s="1"/>
  <c r="AZ89" i="1"/>
  <c r="BA89" i="1"/>
  <c r="BA195" i="1"/>
  <c r="AZ195" i="1"/>
  <c r="AY164" i="1"/>
  <c r="G164" i="1" s="1"/>
  <c r="BB164" i="1"/>
  <c r="BD164" i="1" s="1"/>
  <c r="I76" i="1"/>
  <c r="AR76" i="1"/>
  <c r="AS76" i="1" s="1"/>
  <c r="AV76" i="1" s="1"/>
  <c r="F76" i="1" s="1"/>
  <c r="I105" i="1"/>
  <c r="AR105" i="1"/>
  <c r="AS105" i="1" s="1"/>
  <c r="AV105" i="1" s="1"/>
  <c r="F105" i="1" s="1"/>
  <c r="AY105" i="1" s="1"/>
  <c r="G105" i="1" s="1"/>
  <c r="BB30" i="1"/>
  <c r="BD30" i="1" s="1"/>
  <c r="AZ104" i="1"/>
  <c r="BA104" i="1"/>
  <c r="BA73" i="1"/>
  <c r="AZ73" i="1"/>
  <c r="BB186" i="1"/>
  <c r="BD186" i="1" s="1"/>
  <c r="AZ163" i="1"/>
  <c r="BA163" i="1"/>
  <c r="BB121" i="1"/>
  <c r="BD121" i="1" s="1"/>
  <c r="AY212" i="1"/>
  <c r="G212" i="1" s="1"/>
  <c r="BB212" i="1"/>
  <c r="BD212" i="1" s="1"/>
  <c r="BB130" i="1"/>
  <c r="BD130" i="1" s="1"/>
  <c r="AY177" i="1"/>
  <c r="G177" i="1" s="1"/>
  <c r="BB177" i="1"/>
  <c r="BD177" i="1" s="1"/>
  <c r="BB208" i="1"/>
  <c r="BD208" i="1" s="1"/>
  <c r="BA224" i="1"/>
  <c r="AZ224" i="1"/>
  <c r="BB127" i="1"/>
  <c r="BD127" i="1" s="1"/>
  <c r="BB77" i="1"/>
  <c r="BD77" i="1" s="1"/>
  <c r="BA53" i="1"/>
  <c r="AZ53" i="1"/>
  <c r="BA121" i="1"/>
  <c r="AZ121" i="1"/>
  <c r="AZ223" i="1"/>
  <c r="BA223" i="1"/>
  <c r="BB163" i="1"/>
  <c r="BD163" i="1" s="1"/>
  <c r="AZ132" i="1" l="1"/>
  <c r="BA132" i="1"/>
  <c r="BA146" i="1"/>
  <c r="AZ146" i="1"/>
  <c r="BA204" i="1"/>
  <c r="AZ204" i="1"/>
  <c r="AZ93" i="1"/>
  <c r="BA93" i="1"/>
  <c r="AY76" i="1"/>
  <c r="G76" i="1" s="1"/>
  <c r="BB76" i="1"/>
  <c r="BD76" i="1" s="1"/>
  <c r="BA222" i="1"/>
  <c r="AZ222" i="1"/>
  <c r="BB167" i="1"/>
  <c r="BD167" i="1" s="1"/>
  <c r="AZ77" i="1"/>
  <c r="BA77" i="1"/>
  <c r="BA102" i="1"/>
  <c r="AZ102" i="1"/>
  <c r="BB93" i="1"/>
  <c r="BD93" i="1" s="1"/>
  <c r="BA181" i="1"/>
  <c r="AZ181" i="1"/>
  <c r="AY145" i="1"/>
  <c r="G145" i="1" s="1"/>
  <c r="BB145" i="1"/>
  <c r="BD145" i="1" s="1"/>
  <c r="AZ74" i="1"/>
  <c r="BA74" i="1"/>
  <c r="BA186" i="1"/>
  <c r="AZ186" i="1"/>
  <c r="AZ110" i="1"/>
  <c r="BA110" i="1"/>
  <c r="BA61" i="1"/>
  <c r="AZ61" i="1"/>
  <c r="AY52" i="1"/>
  <c r="G52" i="1" s="1"/>
  <c r="BB52" i="1"/>
  <c r="BD52" i="1" s="1"/>
  <c r="AZ86" i="1"/>
  <c r="BA86" i="1"/>
  <c r="AY162" i="1"/>
  <c r="G162" i="1" s="1"/>
  <c r="BB162" i="1"/>
  <c r="BD162" i="1" s="1"/>
  <c r="AZ103" i="1"/>
  <c r="BA103" i="1"/>
  <c r="AZ81" i="1"/>
  <c r="BA81" i="1"/>
  <c r="AZ150" i="1"/>
  <c r="BA150" i="1"/>
  <c r="AZ177" i="1"/>
  <c r="BA177" i="1"/>
  <c r="BB206" i="1"/>
  <c r="BD206" i="1" s="1"/>
  <c r="AY220" i="1"/>
  <c r="G220" i="1" s="1"/>
  <c r="BB220" i="1"/>
  <c r="BD220" i="1" s="1"/>
  <c r="AZ105" i="1"/>
  <c r="BA105" i="1"/>
  <c r="BA47" i="1"/>
  <c r="AZ47" i="1"/>
  <c r="AZ147" i="1"/>
  <c r="BA147" i="1"/>
  <c r="BA68" i="1"/>
  <c r="AZ68" i="1"/>
  <c r="BB47" i="1"/>
  <c r="BD47" i="1" s="1"/>
  <c r="AZ203" i="1"/>
  <c r="BA203" i="1"/>
  <c r="BB102" i="1"/>
  <c r="BD102" i="1" s="1"/>
  <c r="AZ178" i="1"/>
  <c r="BA178" i="1"/>
  <c r="AZ206" i="1"/>
  <c r="BA206" i="1"/>
  <c r="AZ122" i="1"/>
  <c r="BA122" i="1"/>
  <c r="BB148" i="1"/>
  <c r="BD148" i="1" s="1"/>
  <c r="BB23" i="1"/>
  <c r="BD23" i="1" s="1"/>
  <c r="AZ167" i="1"/>
  <c r="BA167" i="1"/>
  <c r="BA56" i="1"/>
  <c r="AZ56" i="1"/>
  <c r="AZ83" i="1"/>
  <c r="BA83" i="1"/>
  <c r="BB83" i="1"/>
  <c r="BD83" i="1" s="1"/>
  <c r="AZ64" i="1"/>
  <c r="BA64" i="1"/>
  <c r="BB181" i="1"/>
  <c r="BD181" i="1" s="1"/>
  <c r="AZ23" i="1"/>
  <c r="BA23" i="1"/>
  <c r="AZ164" i="1"/>
  <c r="BA164" i="1"/>
  <c r="BA212" i="1"/>
  <c r="AZ212" i="1"/>
  <c r="BB56" i="1"/>
  <c r="BD56" i="1" s="1"/>
  <c r="AZ148" i="1"/>
  <c r="BA148" i="1"/>
  <c r="AY88" i="1"/>
  <c r="G88" i="1" s="1"/>
  <c r="BB88" i="1"/>
  <c r="BD88" i="1" s="1"/>
  <c r="BB178" i="1"/>
  <c r="BD178" i="1" s="1"/>
  <c r="AZ94" i="1"/>
  <c r="BA94" i="1"/>
  <c r="BA183" i="1"/>
  <c r="AZ183" i="1"/>
  <c r="AZ218" i="1"/>
  <c r="BA218" i="1"/>
  <c r="AZ82" i="1"/>
  <c r="BA82" i="1"/>
  <c r="BB105" i="1"/>
  <c r="BD105" i="1" s="1"/>
  <c r="BA71" i="1"/>
  <c r="AZ71" i="1"/>
  <c r="AZ142" i="1"/>
  <c r="BA142" i="1"/>
  <c r="BB71" i="1"/>
  <c r="BD71" i="1" s="1"/>
  <c r="BA124" i="1"/>
  <c r="AZ124" i="1"/>
  <c r="BB122" i="1"/>
  <c r="BD122" i="1" s="1"/>
  <c r="AZ162" i="1" l="1"/>
  <c r="BA162" i="1"/>
  <c r="AZ88" i="1"/>
  <c r="BA88" i="1"/>
  <c r="BA76" i="1"/>
  <c r="AZ76" i="1"/>
  <c r="BA220" i="1"/>
  <c r="AZ220" i="1"/>
  <c r="BA52" i="1"/>
  <c r="AZ52" i="1"/>
  <c r="AZ145" i="1"/>
  <c r="BA145" i="1"/>
</calcChain>
</file>

<file path=xl/sharedStrings.xml><?xml version="1.0" encoding="utf-8"?>
<sst xmlns="http://schemas.openxmlformats.org/spreadsheetml/2006/main" count="476" uniqueCount="199">
  <si>
    <t>OPEN 6.2.4</t>
  </si>
  <si>
    <t>Thr Jun 23 2016 17:11:23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</si>
  <si>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</si>
  <si>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</si>
  <si>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</si>
  <si>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</si>
  <si>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</si>
  <si>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</si>
  <si>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</si>
  <si>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</si>
  <si>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</si>
  <si>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</si>
  <si>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</si>
  <si>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</si>
  <si>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</si>
  <si>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</si>
  <si>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</si>
  <si>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</si>
  <si>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</si>
  <si>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</si>
  <si>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</si>
  <si>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</si>
  <si>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</si>
  <si>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</si>
  <si>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</si>
  <si>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</si>
  <si>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</si>
  <si>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</si>
  <si>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</si>
  <si>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</si>
  <si>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</si>
  <si>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</si>
  <si>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</si>
  <si>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</si>
  <si>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</si>
  <si>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</si>
  <si>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</si>
  <si>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</si>
  <si>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</si>
  <si>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</si>
  <si>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</si>
  <si>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</si>
  <si>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</si>
  <si>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</si>
  <si>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</si>
  <si>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</si>
  <si>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</si>
  <si>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</si>
  <si>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</si>
  <si>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</si>
  <si>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</si>
  <si>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</si>
  <si>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</si>
  <si>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</si>
  <si>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</si>
  <si>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</si>
  <si>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</si>
  <si>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</si>
  <si>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</si>
  <si>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</si>
  <si>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</si>
  <si>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</si>
  <si>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</si>
  <si>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</si>
  <si>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</si>
  <si>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</si>
  <si>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</si>
  <si>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</si>
  <si>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</si>
  <si>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"17:25:05 Flow: Fixed -&gt; 200 umol/s"
</t>
  </si>
  <si>
    <t xml:space="preserve">"17:27:53 Flow: Fixed -&gt; 200 umol/s"
</t>
  </si>
  <si>
    <t>17:28:16</t>
  </si>
  <si>
    <t>17:28:17</t>
  </si>
  <si>
    <t>17:28:18</t>
  </si>
  <si>
    <t>17:28:19</t>
  </si>
  <si>
    <t>17:28:20</t>
  </si>
  <si>
    <t>17:28:21</t>
  </si>
  <si>
    <t>17:28:22</t>
  </si>
  <si>
    <t>17:28:23</t>
  </si>
  <si>
    <t xml:space="preserve">"17:28:34 Coolers: Tblock -&gt; 5.00 C"
</t>
  </si>
  <si>
    <t xml:space="preserve">"17:35:02 Flow: Fixed -&gt; 200 umol/s"
</t>
  </si>
  <si>
    <t>17:35:25</t>
  </si>
  <si>
    <t>17:35:26</t>
  </si>
  <si>
    <t>17:35:27</t>
  </si>
  <si>
    <t>17:35:28</t>
  </si>
  <si>
    <t>17:35:29</t>
  </si>
  <si>
    <t>17:35:30</t>
  </si>
  <si>
    <t>17:35:31</t>
  </si>
  <si>
    <t>17:35:32</t>
  </si>
  <si>
    <t xml:space="preserve">"17:35:40 Coolers: Tblock -&gt; 10.00 C"
</t>
  </si>
  <si>
    <t xml:space="preserve">"17:41:03 Flow: Fixed -&gt; 200 umol/s"
</t>
  </si>
  <si>
    <t>17:41:30</t>
  </si>
  <si>
    <t>17:41:31</t>
  </si>
  <si>
    <t>17:41:32</t>
  </si>
  <si>
    <t>17:41:33</t>
  </si>
  <si>
    <t>17:41:34</t>
  </si>
  <si>
    <t>17:41:35</t>
  </si>
  <si>
    <t>17:41:36</t>
  </si>
  <si>
    <t>17:41:37</t>
  </si>
  <si>
    <t xml:space="preserve">"17:41:47 Coolers: Tblock -&gt; 15.00 C"
</t>
  </si>
  <si>
    <t xml:space="preserve">"17:46:06 Flow: Fixed -&gt; 200 umol/s"
</t>
  </si>
  <si>
    <t>17:46:32</t>
  </si>
  <si>
    <t>17:46:33</t>
  </si>
  <si>
    <t>17:46:34</t>
  </si>
  <si>
    <t>17:46:35</t>
  </si>
  <si>
    <t>17:46:36</t>
  </si>
  <si>
    <t>17:46:37</t>
  </si>
  <si>
    <t>17:46:38</t>
  </si>
  <si>
    <t>17:46:39</t>
  </si>
  <si>
    <t xml:space="preserve">"17:46:48 Coolers: Tblock -&gt; 20.00 C"
</t>
  </si>
  <si>
    <t xml:space="preserve">"17:50:42 Flow: Fixed -&gt; 200 umol/s"
</t>
  </si>
  <si>
    <t>17:51:10</t>
  </si>
  <si>
    <t>17:51:11</t>
  </si>
  <si>
    <t>17:51:12</t>
  </si>
  <si>
    <t>17:51:13</t>
  </si>
  <si>
    <t>17:51:14</t>
  </si>
  <si>
    <t>17:51:15</t>
  </si>
  <si>
    <t>17:51:16</t>
  </si>
  <si>
    <t>17:51:17</t>
  </si>
  <si>
    <t xml:space="preserve">"17:51:57 Lamp: ParIn -&gt;  1700 uml"
</t>
  </si>
  <si>
    <t xml:space="preserve">"17:51:57 CO2 Mixer: CO2R -&gt; 400 uml"
</t>
  </si>
  <si>
    <t xml:space="preserve">"17:51:57 Coolers: Tblock -&gt; 20.00 C"
</t>
  </si>
  <si>
    <t xml:space="preserve">"17:51:57 Flow: Fixed -&gt; 200 umol/s"
</t>
  </si>
  <si>
    <t xml:space="preserve">"17:52:02 Coolers: Tblock -&gt; 25.00 C"
</t>
  </si>
  <si>
    <t xml:space="preserve">"17:57:15 Flow: Fixed -&gt; 200 umol/s"
</t>
  </si>
  <si>
    <t>17:57:33</t>
  </si>
  <si>
    <t>17:57:34</t>
  </si>
  <si>
    <t>17:57:35</t>
  </si>
  <si>
    <t>17:57:36</t>
  </si>
  <si>
    <t>17:57:37</t>
  </si>
  <si>
    <t>17:57:38</t>
  </si>
  <si>
    <t>17:57:39</t>
  </si>
  <si>
    <t>17:57:40</t>
  </si>
  <si>
    <t xml:space="preserve">"17:57:56 Coolers: Tblock -&gt; 30.00 C"
</t>
  </si>
  <si>
    <t xml:space="preserve">"18:02:43 Flow: Fixed -&gt; 200 umol/s"
</t>
  </si>
  <si>
    <t>18:03:20</t>
  </si>
  <si>
    <t>18:03:21</t>
  </si>
  <si>
    <t>18:03:22</t>
  </si>
  <si>
    <t>18:03:23</t>
  </si>
  <si>
    <t>18:03:24</t>
  </si>
  <si>
    <t>18:03:25</t>
  </si>
  <si>
    <t>18:03:26</t>
  </si>
  <si>
    <t>18:03:27</t>
  </si>
  <si>
    <t xml:space="preserve">"18:03:45 Lamp: ParIn -&gt;  1700 uml"
</t>
  </si>
  <si>
    <t xml:space="preserve">"18:03:45 CO2 Mixer: CO2R -&gt; 400 uml"
</t>
  </si>
  <si>
    <t xml:space="preserve">"18:03:45 Coolers: Tblock -&gt; 30.00 C"
</t>
  </si>
  <si>
    <t xml:space="preserve">"18:03:45 Flow: Fixed -&gt; 200 umol/s"
</t>
  </si>
  <si>
    <t>18:03:58</t>
  </si>
  <si>
    <t>18:03:59</t>
  </si>
  <si>
    <t>18:04:00</t>
  </si>
  <si>
    <t>18:04:01</t>
  </si>
  <si>
    <t>18:04:02</t>
  </si>
  <si>
    <t>18:04:03</t>
  </si>
  <si>
    <t>18:04:04</t>
  </si>
  <si>
    <t xml:space="preserve">"18:04:15 Coolers: Tblock -&gt; 35.00 C"
</t>
  </si>
  <si>
    <t xml:space="preserve">"18:09:20 Flow: Fixed -&gt; 200 umol/s"
</t>
  </si>
  <si>
    <t>18:09:45</t>
  </si>
  <si>
    <t>18:09:46</t>
  </si>
  <si>
    <t>18:09:47</t>
  </si>
  <si>
    <t>18:09:48</t>
  </si>
  <si>
    <t>18:09:49</t>
  </si>
  <si>
    <t>18:09:50</t>
  </si>
  <si>
    <t>18:09:51</t>
  </si>
  <si>
    <t>18:09:52</t>
  </si>
  <si>
    <t xml:space="preserve">"18:10:14 Coolers: Tblock -&gt; 40.00 C"
</t>
  </si>
  <si>
    <t xml:space="preserve">"18:15:50 Flow: Fixed -&gt; 200 umol/s"
</t>
  </si>
  <si>
    <t xml:space="preserve">"18:16:42 Lamp: ParIn -&gt;  1700 uml"
</t>
  </si>
  <si>
    <t xml:space="preserve">"18:16:42 CO2 Mixer: CO2R -&gt; 400 uml"
</t>
  </si>
  <si>
    <t xml:space="preserve">"18:16:42 Coolers: Tblock -&gt; 40.00 C"
</t>
  </si>
  <si>
    <t xml:space="preserve">"18:16:42 Flow: Fixed -&gt; 200 umol/s"
</t>
  </si>
  <si>
    <t>18:16:45</t>
  </si>
  <si>
    <t>18:17:12</t>
  </si>
  <si>
    <t>18:17:13</t>
  </si>
  <si>
    <t>18:17:14</t>
  </si>
  <si>
    <t>18:17:15</t>
  </si>
  <si>
    <t>18:17:16</t>
  </si>
  <si>
    <t>18:17:17</t>
  </si>
  <si>
    <t>18:17:18</t>
  </si>
  <si>
    <t>18:17:19</t>
  </si>
  <si>
    <t xml:space="preserve">"18:18:57 Coolers: Tblock -&gt; 45.00 C"
</t>
  </si>
  <si>
    <t xml:space="preserve">"18:26:08 Flow: Fixed -&gt; 200 umol/s"
</t>
  </si>
  <si>
    <t>18:27:02</t>
  </si>
  <si>
    <t>18:27:03</t>
  </si>
  <si>
    <t>18:27:04</t>
  </si>
  <si>
    <t>18:27:05</t>
  </si>
  <si>
    <t>18:27:06</t>
  </si>
  <si>
    <t>18:27:07</t>
  </si>
  <si>
    <t>18:27:08</t>
  </si>
  <si>
    <t>18:27:09</t>
  </si>
  <si>
    <t xml:space="preserve">"18:28:38 Coolers: Tblock -&gt; 50.00 C"
</t>
  </si>
  <si>
    <t xml:space="preserve">"18:36:15 Flow: Fixed -&gt; 200 umol/s"
</t>
  </si>
  <si>
    <t>18:36:32</t>
  </si>
  <si>
    <t>18:36:33</t>
  </si>
  <si>
    <t>18:36:34</t>
  </si>
  <si>
    <t>18:36:35</t>
  </si>
  <si>
    <t>18:36:36</t>
  </si>
  <si>
    <t>18:36:37</t>
  </si>
  <si>
    <t>18:36:38</t>
  </si>
  <si>
    <t>18:36:39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</si>
</sst>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25"/>
  <sheetViews>
    <sheetView tabSelected="1" topLeftCell="AI193" workbookViewId="0">
      <selection activeCell="BE225" sqref="BE225:DD225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>
        <v>1</v>
      </c>
      <c r="B13" s="1" t="s">
        <v>71</v>
      </c>
      <c r="C13" s="1">
        <v>1019.5000004582107</v>
      </c>
      <c r="D13" s="1">
        <v>0</v>
      </c>
      <c r="E13">
        <f t="shared" ref="E13:E27" si="0">(R13-S13*(1000-T13)/(1000-U13))*AK13</f>
        <v>3.2952333931568543</v>
      </c>
      <c r="F13">
        <f t="shared" ref="F13:F27" si="1">IF(AV13&lt;&gt;0,1/(1/AV13-1/N13),0)</f>
        <v>7.4520601607894879E-2</v>
      </c>
      <c r="G13">
        <f t="shared" ref="G13:G27" si="2">((AY13-AL13/2)*S13-E13)/(AY13+AL13/2)</f>
        <v>309.47500790391587</v>
      </c>
      <c r="H13">
        <f t="shared" ref="H13:H27" si="3">AL13*1000</f>
        <v>0.99606552753038713</v>
      </c>
      <c r="I13">
        <f t="shared" ref="I13:I27" si="4">(AQ13-AW13)</f>
        <v>0.99094102598257205</v>
      </c>
      <c r="J13">
        <f t="shared" ref="J13:J27" si="5">(P13+AP13*D13)</f>
        <v>10.24003791809082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3.022050142288208</v>
      </c>
      <c r="P13" s="1">
        <v>10.24003791809082</v>
      </c>
      <c r="Q13" s="1">
        <v>2.6833698153495789E-2</v>
      </c>
      <c r="R13" s="1">
        <v>400.494140625</v>
      </c>
      <c r="S13" s="1">
        <v>389.456787109375</v>
      </c>
      <c r="T13" s="1">
        <v>0.60814547538757324</v>
      </c>
      <c r="U13" s="1">
        <v>3.5823712348937988</v>
      </c>
      <c r="V13" s="1">
        <v>5.8244657516479492</v>
      </c>
      <c r="W13" s="1">
        <v>34.309883117675781</v>
      </c>
      <c r="X13" s="1">
        <v>200.21961975097656</v>
      </c>
      <c r="Y13" s="1">
        <v>1700.851318359375</v>
      </c>
      <c r="Z13" s="1">
        <v>10.831793785095215</v>
      </c>
      <c r="AA13" s="1">
        <v>72.99859619140625</v>
      </c>
      <c r="AB13" s="1">
        <v>-1.727118968963623</v>
      </c>
      <c r="AC13" s="1">
        <v>0.1495017409324646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0.33369936625162755</v>
      </c>
      <c r="AL13">
        <f t="shared" ref="AL13:AL27" si="9">(U13-T13)/(1000-U13)*AK13</f>
        <v>9.9606552753038718E-4</v>
      </c>
      <c r="AM13">
        <f t="shared" ref="AM13:AM27" si="10">(P13+273.15)</f>
        <v>283.3900379180908</v>
      </c>
      <c r="AN13">
        <f t="shared" ref="AN13:AN27" si="11">(O13+273.15)</f>
        <v>276.17205014228819</v>
      </c>
      <c r="AO13">
        <f t="shared" ref="AO13:AO27" si="12">(Y13*AG13+Z13*AH13)*AI13</f>
        <v>272.13620485478168</v>
      </c>
      <c r="AP13">
        <f t="shared" ref="AP13:AP27" si="13">((AO13+0.00000010773*(AN13^4-AM13^4))-AL13*44100)/(L13*51.4+0.00000043092*AM13^3)</f>
        <v>1.9334362481823408</v>
      </c>
      <c r="AQ13">
        <f t="shared" ref="AQ13:AQ27" si="14">0.61365*EXP(17.502*J13/(240.97+J13))</f>
        <v>1.2524490971662938</v>
      </c>
      <c r="AR13">
        <f t="shared" ref="AR13:AR27" si="15">AQ13*1000/AA13</f>
        <v>17.157166884172742</v>
      </c>
      <c r="AS13">
        <f t="shared" ref="AS13:AS27" si="16">(AR13-U13)</f>
        <v>13.574795649278943</v>
      </c>
      <c r="AT13">
        <f t="shared" ref="AT13:AT27" si="17">IF(D13,P13,(O13+P13)/2)</f>
        <v>6.6310440301895142</v>
      </c>
      <c r="AU13">
        <f t="shared" ref="AU13:AU27" si="18">0.61365*EXP(17.502*AT13/(240.97+AT13))</f>
        <v>0.98058433651283772</v>
      </c>
      <c r="AV13">
        <f t="shared" ref="AV13:AV27" si="19">IF(AS13&lt;&gt;0,(1000-(AR13+U13)/2)/AS13*AL13,0)</f>
        <v>7.2615204199710695E-2</v>
      </c>
      <c r="AW13">
        <f t="shared" ref="AW13:AW27" si="20">U13*AA13/1000</f>
        <v>0.26150807118372177</v>
      </c>
      <c r="AX13">
        <f t="shared" ref="AX13:AX27" si="21">(AU13-AW13)</f>
        <v>0.71907626532911595</v>
      </c>
      <c r="AY13">
        <f t="shared" ref="AY13:AY27" si="22">1/(1.6/F13+1.37/N13)</f>
        <v>4.5551928988121562E-2</v>
      </c>
      <c r="AZ13">
        <f t="shared" ref="AZ13:AZ27" si="23">G13*AA13*0.001</f>
        <v>22.591241133310213</v>
      </c>
      <c r="BA13">
        <f t="shared" ref="BA13:BA27" si="24">G13/S13</f>
        <v>0.79463246795851306</v>
      </c>
      <c r="BB13">
        <f t="shared" ref="BB13:BB27" si="25">(1-AL13*AA13/AQ13/F13)*100</f>
        <v>22.094883361656102</v>
      </c>
      <c r="BC13">
        <f t="shared" ref="BC13:BC27" si="26">(S13-E13/(N13/1.35))</f>
        <v>387.89039097258711</v>
      </c>
      <c r="BD13">
        <f t="shared" ref="BD13:BD27" si="27">E13*BB13/100/BC13</f>
        <v>1.877019878958033E-3</v>
      </c>
    </row>
    <row r="14" spans="1:108" x14ac:dyDescent="0.25">
      <c r="A14" s="1">
        <v>2</v>
      </c>
      <c r="B14" s="1" t="s">
        <v>71</v>
      </c>
      <c r="C14" s="1">
        <v>1020.0000004470348</v>
      </c>
      <c r="D14" s="1">
        <v>0</v>
      </c>
      <c r="E14">
        <f t="shared" si="0"/>
        <v>3.2911559138897943</v>
      </c>
      <c r="F14">
        <f t="shared" si="1"/>
        <v>7.4521401384776031E-2</v>
      </c>
      <c r="G14">
        <f t="shared" si="2"/>
        <v>309.56556250531952</v>
      </c>
      <c r="H14">
        <f t="shared" si="3"/>
        <v>0.99578804984480862</v>
      </c>
      <c r="I14">
        <f t="shared" si="4"/>
        <v>0.99065772081901637</v>
      </c>
      <c r="J14">
        <f t="shared" si="5"/>
        <v>10.236369132995605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3.0228946208953857</v>
      </c>
      <c r="P14" s="1">
        <v>10.236369132995605</v>
      </c>
      <c r="Q14" s="1">
        <v>2.7995891869068146E-2</v>
      </c>
      <c r="R14" s="1">
        <v>400.480224609375</v>
      </c>
      <c r="S14" s="1">
        <v>389.45584106445312</v>
      </c>
      <c r="T14" s="1">
        <v>0.60875916481018066</v>
      </c>
      <c r="U14" s="1">
        <v>3.582042932510376</v>
      </c>
      <c r="V14" s="1">
        <v>5.8299994468688965</v>
      </c>
      <c r="W14" s="1">
        <v>34.304714202880859</v>
      </c>
      <c r="X14" s="1">
        <v>200.22732543945312</v>
      </c>
      <c r="Y14" s="1">
        <v>1700.8724365234375</v>
      </c>
      <c r="Z14" s="1">
        <v>10.779929161071777</v>
      </c>
      <c r="AA14" s="1">
        <v>72.9986572265625</v>
      </c>
      <c r="AB14" s="1">
        <v>-1.727118968963623</v>
      </c>
      <c r="AC14" s="1">
        <v>0.1495017409324646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0.33371220906575516</v>
      </c>
      <c r="AL14">
        <f t="shared" si="9"/>
        <v>9.9578804984480867E-4</v>
      </c>
      <c r="AM14">
        <f t="shared" si="10"/>
        <v>283.38636913299558</v>
      </c>
      <c r="AN14">
        <f t="shared" si="11"/>
        <v>276.17289462089536</v>
      </c>
      <c r="AO14">
        <f t="shared" si="12"/>
        <v>272.13958376095616</v>
      </c>
      <c r="AP14">
        <f t="shared" si="13"/>
        <v>1.9341609013051064</v>
      </c>
      <c r="AQ14">
        <f t="shared" si="14"/>
        <v>1.2521420450201721</v>
      </c>
      <c r="AR14">
        <f t="shared" si="15"/>
        <v>17.152946267682129</v>
      </c>
      <c r="AS14">
        <f t="shared" si="16"/>
        <v>13.570903335171753</v>
      </c>
      <c r="AT14">
        <f t="shared" si="17"/>
        <v>6.6296318769454956</v>
      </c>
      <c r="AU14">
        <f t="shared" si="18"/>
        <v>0.98048908017616276</v>
      </c>
      <c r="AV14">
        <f t="shared" si="19"/>
        <v>7.2615963600681718E-2</v>
      </c>
      <c r="AW14">
        <f t="shared" si="20"/>
        <v>0.26148432420115569</v>
      </c>
      <c r="AX14">
        <f t="shared" si="21"/>
        <v>0.71900475597500701</v>
      </c>
      <c r="AY14">
        <f t="shared" si="22"/>
        <v>4.5552407122055244E-2</v>
      </c>
      <c r="AZ14">
        <f t="shared" si="23"/>
        <v>22.597870386473829</v>
      </c>
      <c r="BA14">
        <f t="shared" si="24"/>
        <v>0.79486691394644626</v>
      </c>
      <c r="BB14">
        <f t="shared" si="25"/>
        <v>22.098257921756925</v>
      </c>
      <c r="BC14">
        <f t="shared" si="26"/>
        <v>387.89138316602646</v>
      </c>
      <c r="BD14">
        <f t="shared" si="27"/>
        <v>1.8749788059798864E-3</v>
      </c>
    </row>
    <row r="15" spans="1:108" x14ac:dyDescent="0.25">
      <c r="A15" s="1">
        <v>3</v>
      </c>
      <c r="B15" s="1" t="s">
        <v>72</v>
      </c>
      <c r="C15" s="1">
        <v>1020.0000004470348</v>
      </c>
      <c r="D15" s="1">
        <v>0</v>
      </c>
      <c r="E15">
        <f t="shared" si="0"/>
        <v>3.2911559138897943</v>
      </c>
      <c r="F15">
        <f t="shared" si="1"/>
        <v>7.4521401384776031E-2</v>
      </c>
      <c r="G15">
        <f t="shared" si="2"/>
        <v>309.56556250531952</v>
      </c>
      <c r="H15">
        <f t="shared" si="3"/>
        <v>0.99578804984480862</v>
      </c>
      <c r="I15">
        <f t="shared" si="4"/>
        <v>0.99065772081901637</v>
      </c>
      <c r="J15">
        <f t="shared" si="5"/>
        <v>10.236369132995605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3.0228946208953857</v>
      </c>
      <c r="P15" s="1">
        <v>10.236369132995605</v>
      </c>
      <c r="Q15" s="1">
        <v>2.7995891869068146E-2</v>
      </c>
      <c r="R15" s="1">
        <v>400.480224609375</v>
      </c>
      <c r="S15" s="1">
        <v>389.45584106445312</v>
      </c>
      <c r="T15" s="1">
        <v>0.60875916481018066</v>
      </c>
      <c r="U15" s="1">
        <v>3.582042932510376</v>
      </c>
      <c r="V15" s="1">
        <v>5.8299994468688965</v>
      </c>
      <c r="W15" s="1">
        <v>34.304714202880859</v>
      </c>
      <c r="X15" s="1">
        <v>200.22732543945312</v>
      </c>
      <c r="Y15" s="1">
        <v>1700.8724365234375</v>
      </c>
      <c r="Z15" s="1">
        <v>10.779929161071777</v>
      </c>
      <c r="AA15" s="1">
        <v>72.9986572265625</v>
      </c>
      <c r="AB15" s="1">
        <v>-1.727118968963623</v>
      </c>
      <c r="AC15" s="1">
        <v>0.1495017409324646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0.33371220906575516</v>
      </c>
      <c r="AL15">
        <f t="shared" si="9"/>
        <v>9.9578804984480867E-4</v>
      </c>
      <c r="AM15">
        <f t="shared" si="10"/>
        <v>283.38636913299558</v>
      </c>
      <c r="AN15">
        <f t="shared" si="11"/>
        <v>276.17289462089536</v>
      </c>
      <c r="AO15">
        <f t="shared" si="12"/>
        <v>272.13958376095616</v>
      </c>
      <c r="AP15">
        <f t="shared" si="13"/>
        <v>1.9341609013051064</v>
      </c>
      <c r="AQ15">
        <f t="shared" si="14"/>
        <v>1.2521420450201721</v>
      </c>
      <c r="AR15">
        <f t="shared" si="15"/>
        <v>17.152946267682129</v>
      </c>
      <c r="AS15">
        <f t="shared" si="16"/>
        <v>13.570903335171753</v>
      </c>
      <c r="AT15">
        <f t="shared" si="17"/>
        <v>6.6296318769454956</v>
      </c>
      <c r="AU15">
        <f t="shared" si="18"/>
        <v>0.98048908017616276</v>
      </c>
      <c r="AV15">
        <f t="shared" si="19"/>
        <v>7.2615963600681718E-2</v>
      </c>
      <c r="AW15">
        <f t="shared" si="20"/>
        <v>0.26148432420115569</v>
      </c>
      <c r="AX15">
        <f t="shared" si="21"/>
        <v>0.71900475597500701</v>
      </c>
      <c r="AY15">
        <f t="shared" si="22"/>
        <v>4.5552407122055244E-2</v>
      </c>
      <c r="AZ15">
        <f t="shared" si="23"/>
        <v>22.597870386473829</v>
      </c>
      <c r="BA15">
        <f t="shared" si="24"/>
        <v>0.79486691394644626</v>
      </c>
      <c r="BB15">
        <f t="shared" si="25"/>
        <v>22.098257921756925</v>
      </c>
      <c r="BC15">
        <f t="shared" si="26"/>
        <v>387.89138316602646</v>
      </c>
      <c r="BD15">
        <f t="shared" si="27"/>
        <v>1.8749788059798864E-3</v>
      </c>
    </row>
    <row r="16" spans="1:108" x14ac:dyDescent="0.25">
      <c r="A16" s="1">
        <v>4</v>
      </c>
      <c r="B16" s="1" t="s">
        <v>72</v>
      </c>
      <c r="C16" s="1">
        <v>1020.500000435859</v>
      </c>
      <c r="D16" s="1">
        <v>0</v>
      </c>
      <c r="E16">
        <f t="shared" si="0"/>
        <v>3.2922700022168905</v>
      </c>
      <c r="F16">
        <f t="shared" si="1"/>
        <v>7.4598368513179317E-2</v>
      </c>
      <c r="G16">
        <f t="shared" si="2"/>
        <v>309.62693090104949</v>
      </c>
      <c r="H16">
        <f t="shared" si="3"/>
        <v>0.99591411439442612</v>
      </c>
      <c r="I16">
        <f t="shared" si="4"/>
        <v>0.98980094515943473</v>
      </c>
      <c r="J16">
        <f t="shared" si="5"/>
        <v>10.226312637329102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3.0242519378662109</v>
      </c>
      <c r="P16" s="1">
        <v>10.226312637329102</v>
      </c>
      <c r="Q16" s="1">
        <v>2.9527083039283752E-2</v>
      </c>
      <c r="R16" s="1">
        <v>400.49005126953125</v>
      </c>
      <c r="S16" s="1">
        <v>389.46273803710937</v>
      </c>
      <c r="T16" s="1">
        <v>0.60872089862823486</v>
      </c>
      <c r="U16" s="1">
        <v>3.5822250843048096</v>
      </c>
      <c r="V16" s="1">
        <v>5.8291206359863281</v>
      </c>
      <c r="W16" s="1">
        <v>34.303443908691406</v>
      </c>
      <c r="X16" s="1">
        <v>200.23779296875</v>
      </c>
      <c r="Y16" s="1">
        <v>1700.853271484375</v>
      </c>
      <c r="Z16" s="1">
        <v>10.791518211364746</v>
      </c>
      <c r="AA16" s="1">
        <v>72.999259948730469</v>
      </c>
      <c r="AB16" s="1">
        <v>-1.727118968963623</v>
      </c>
      <c r="AC16" s="1">
        <v>0.1495017409324646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0.33372965494791662</v>
      </c>
      <c r="AL16">
        <f t="shared" si="9"/>
        <v>9.9591411439442609E-4</v>
      </c>
      <c r="AM16">
        <f t="shared" si="10"/>
        <v>283.37631263732908</v>
      </c>
      <c r="AN16">
        <f t="shared" si="11"/>
        <v>276.17425193786619</v>
      </c>
      <c r="AO16">
        <f t="shared" si="12"/>
        <v>272.1365173547747</v>
      </c>
      <c r="AP16">
        <f t="shared" si="13"/>
        <v>1.9354210428331466</v>
      </c>
      <c r="AQ16">
        <f t="shared" si="14"/>
        <v>1.2513007252834645</v>
      </c>
      <c r="AR16">
        <f t="shared" si="15"/>
        <v>17.141279598756068</v>
      </c>
      <c r="AS16">
        <f t="shared" si="16"/>
        <v>13.559054514451258</v>
      </c>
      <c r="AT16">
        <f t="shared" si="17"/>
        <v>6.6252822875976562</v>
      </c>
      <c r="AU16">
        <f t="shared" si="18"/>
        <v>0.98019573136043836</v>
      </c>
      <c r="AV16">
        <f t="shared" si="19"/>
        <v>7.2689043173120096E-2</v>
      </c>
      <c r="AW16">
        <f t="shared" si="20"/>
        <v>0.26149978012402969</v>
      </c>
      <c r="AX16">
        <f t="shared" si="21"/>
        <v>0.71869595123640861</v>
      </c>
      <c r="AY16">
        <f t="shared" si="22"/>
        <v>4.5598419644886826E-2</v>
      </c>
      <c r="AZ16">
        <f t="shared" si="23"/>
        <v>22.60253681597332</v>
      </c>
      <c r="BA16">
        <f t="shared" si="24"/>
        <v>0.79501040962626612</v>
      </c>
      <c r="BB16">
        <f t="shared" si="25"/>
        <v>22.115807952375931</v>
      </c>
      <c r="BC16">
        <f t="shared" si="26"/>
        <v>387.89775055444892</v>
      </c>
      <c r="BD16">
        <f t="shared" si="27"/>
        <v>1.8770722694917143E-3</v>
      </c>
    </row>
    <row r="17" spans="1:108" x14ac:dyDescent="0.25">
      <c r="A17" s="1">
        <v>5</v>
      </c>
      <c r="B17" s="1" t="s">
        <v>73</v>
      </c>
      <c r="C17" s="1">
        <v>1021.0000004246831</v>
      </c>
      <c r="D17" s="1">
        <v>0</v>
      </c>
      <c r="E17">
        <f t="shared" si="0"/>
        <v>3.2979989846446287</v>
      </c>
      <c r="F17">
        <f t="shared" si="1"/>
        <v>7.4681848999991834E-2</v>
      </c>
      <c r="G17">
        <f t="shared" si="2"/>
        <v>309.55862751269319</v>
      </c>
      <c r="H17">
        <f t="shared" si="3"/>
        <v>0.99615144742498207</v>
      </c>
      <c r="I17">
        <f t="shared" si="4"/>
        <v>0.98896675181054716</v>
      </c>
      <c r="J17">
        <f t="shared" si="5"/>
        <v>10.216550827026367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3.0254018306732178</v>
      </c>
      <c r="P17" s="1">
        <v>10.216550827026367</v>
      </c>
      <c r="Q17" s="1">
        <v>3.1073883175849915E-2</v>
      </c>
      <c r="R17" s="1">
        <v>400.47714233398437</v>
      </c>
      <c r="S17" s="1">
        <v>389.43341064453125</v>
      </c>
      <c r="T17" s="1">
        <v>0.60850197076797485</v>
      </c>
      <c r="U17" s="1">
        <v>3.5824615955352783</v>
      </c>
      <c r="V17" s="1">
        <v>5.8265657424926758</v>
      </c>
      <c r="W17" s="1">
        <v>34.303005218505859</v>
      </c>
      <c r="X17" s="1">
        <v>200.25479125976562</v>
      </c>
      <c r="Y17" s="1">
        <v>1700.82568359375</v>
      </c>
      <c r="Z17" s="1">
        <v>10.750191688537598</v>
      </c>
      <c r="AA17" s="1">
        <v>72.999465942382813</v>
      </c>
      <c r="AB17" s="1">
        <v>-1.727118968963623</v>
      </c>
      <c r="AC17" s="1">
        <v>0.1495017409324646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0.33375798543294266</v>
      </c>
      <c r="AL17">
        <f t="shared" si="9"/>
        <v>9.9615144742498207E-4</v>
      </c>
      <c r="AM17">
        <f t="shared" si="10"/>
        <v>283.36655082702634</v>
      </c>
      <c r="AN17">
        <f t="shared" si="11"/>
        <v>276.1754018306732</v>
      </c>
      <c r="AO17">
        <f t="shared" si="12"/>
        <v>272.13210329237336</v>
      </c>
      <c r="AP17">
        <f t="shared" si="13"/>
        <v>1.9365471891448627</v>
      </c>
      <c r="AQ17">
        <f t="shared" si="14"/>
        <v>1.250484535043719</v>
      </c>
      <c r="AR17">
        <f t="shared" si="15"/>
        <v>17.130050458597935</v>
      </c>
      <c r="AS17">
        <f t="shared" si="16"/>
        <v>13.547588863062657</v>
      </c>
      <c r="AT17">
        <f t="shared" si="17"/>
        <v>6.6209763288497925</v>
      </c>
      <c r="AU17">
        <f t="shared" si="18"/>
        <v>0.97990540141991822</v>
      </c>
      <c r="AV17">
        <f t="shared" si="19"/>
        <v>7.2768302755450723E-2</v>
      </c>
      <c r="AW17">
        <f t="shared" si="20"/>
        <v>0.26151778323317193</v>
      </c>
      <c r="AX17">
        <f t="shared" si="21"/>
        <v>0.71838761818674635</v>
      </c>
      <c r="AY17">
        <f t="shared" si="22"/>
        <v>4.5648323625503598E-2</v>
      </c>
      <c r="AZ17">
        <f t="shared" si="23"/>
        <v>22.597614486283614</v>
      </c>
      <c r="BA17">
        <f t="shared" si="24"/>
        <v>0.79489488844924372</v>
      </c>
      <c r="BB17">
        <f t="shared" si="25"/>
        <v>22.13331853264139</v>
      </c>
      <c r="BC17">
        <f t="shared" si="26"/>
        <v>387.86569987800226</v>
      </c>
      <c r="BD17">
        <f t="shared" si="27"/>
        <v>1.8819829149735903E-3</v>
      </c>
    </row>
    <row r="18" spans="1:108" x14ac:dyDescent="0.25">
      <c r="A18" s="1">
        <v>6</v>
      </c>
      <c r="B18" s="1" t="s">
        <v>73</v>
      </c>
      <c r="C18" s="1">
        <v>1021.5000004135072</v>
      </c>
      <c r="D18" s="1">
        <v>0</v>
      </c>
      <c r="E18">
        <f t="shared" si="0"/>
        <v>3.2927437440100755</v>
      </c>
      <c r="F18">
        <f t="shared" si="1"/>
        <v>7.4723010987084573E-2</v>
      </c>
      <c r="G18">
        <f t="shared" si="2"/>
        <v>309.72416447793046</v>
      </c>
      <c r="H18">
        <f t="shared" si="3"/>
        <v>0.99582647893555176</v>
      </c>
      <c r="I18">
        <f t="shared" si="4"/>
        <v>0.98812425306734042</v>
      </c>
      <c r="J18">
        <f t="shared" si="5"/>
        <v>10.206006050109863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3.0265786647796631</v>
      </c>
      <c r="P18" s="1">
        <v>10.206006050109863</v>
      </c>
      <c r="Q18" s="1">
        <v>3.255908191204071E-2</v>
      </c>
      <c r="R18" s="1">
        <v>400.46743774414062</v>
      </c>
      <c r="S18" s="1">
        <v>389.44024658203125</v>
      </c>
      <c r="T18" s="1">
        <v>0.60904282331466675</v>
      </c>
      <c r="U18" s="1">
        <v>3.581916332244873</v>
      </c>
      <c r="V18" s="1">
        <v>5.8312845230102539</v>
      </c>
      <c r="W18" s="1">
        <v>34.295082092285156</v>
      </c>
      <c r="X18" s="1">
        <v>200.26271057128906</v>
      </c>
      <c r="Y18" s="1">
        <v>1700.810546875</v>
      </c>
      <c r="Z18" s="1">
        <v>10.814846992492676</v>
      </c>
      <c r="AA18" s="1">
        <v>72.999794006347656</v>
      </c>
      <c r="AB18" s="1">
        <v>-1.727118968963623</v>
      </c>
      <c r="AC18" s="1">
        <v>0.1495017409324646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0.33377118428548175</v>
      </c>
      <c r="AL18">
        <f t="shared" si="9"/>
        <v>9.9582647893555181E-4</v>
      </c>
      <c r="AM18">
        <f t="shared" si="10"/>
        <v>283.35600605010984</v>
      </c>
      <c r="AN18">
        <f t="shared" si="11"/>
        <v>276.17657866477964</v>
      </c>
      <c r="AO18">
        <f t="shared" si="12"/>
        <v>272.12968141742749</v>
      </c>
      <c r="AP18">
        <f t="shared" si="13"/>
        <v>1.9380943937437272</v>
      </c>
      <c r="AQ18">
        <f t="shared" si="14"/>
        <v>1.2496034074691884</v>
      </c>
      <c r="AR18">
        <f t="shared" si="15"/>
        <v>17.117903200665605</v>
      </c>
      <c r="AS18">
        <f t="shared" si="16"/>
        <v>13.535986868420732</v>
      </c>
      <c r="AT18">
        <f t="shared" si="17"/>
        <v>6.6162923574447632</v>
      </c>
      <c r="AU18">
        <f t="shared" si="18"/>
        <v>0.97958967010399112</v>
      </c>
      <c r="AV18">
        <f t="shared" si="19"/>
        <v>7.2807381856636239E-2</v>
      </c>
      <c r="AW18">
        <f t="shared" si="20"/>
        <v>0.26147915440184805</v>
      </c>
      <c r="AX18">
        <f t="shared" si="21"/>
        <v>0.71811051570214302</v>
      </c>
      <c r="AY18">
        <f t="shared" si="22"/>
        <v>4.5672929034406534E-2</v>
      </c>
      <c r="AZ18">
        <f t="shared" si="23"/>
        <v>22.609800205677065</v>
      </c>
      <c r="BA18">
        <f t="shared" si="24"/>
        <v>0.79530599930608481</v>
      </c>
      <c r="BB18">
        <f t="shared" si="25"/>
        <v>22.146392696378637</v>
      </c>
      <c r="BC18">
        <f t="shared" si="26"/>
        <v>387.87503390521118</v>
      </c>
      <c r="BD18">
        <f t="shared" si="27"/>
        <v>1.8800487174746067E-3</v>
      </c>
    </row>
    <row r="19" spans="1:108" x14ac:dyDescent="0.25">
      <c r="A19" s="1">
        <v>7</v>
      </c>
      <c r="B19" s="1" t="s">
        <v>74</v>
      </c>
      <c r="C19" s="1">
        <v>1022.0000004023314</v>
      </c>
      <c r="D19" s="1">
        <v>0</v>
      </c>
      <c r="E19">
        <f t="shared" si="0"/>
        <v>3.2773391594582293</v>
      </c>
      <c r="F19">
        <f t="shared" si="1"/>
        <v>7.4789856872882643E-2</v>
      </c>
      <c r="G19">
        <f t="shared" si="2"/>
        <v>310.15242038317552</v>
      </c>
      <c r="H19">
        <f t="shared" si="3"/>
        <v>0.99576405011504765</v>
      </c>
      <c r="I19">
        <f t="shared" si="4"/>
        <v>0.98720291381571901</v>
      </c>
      <c r="J19">
        <f t="shared" si="5"/>
        <v>10.195066452026367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3.026857852935791</v>
      </c>
      <c r="P19" s="1">
        <v>10.195066452026367</v>
      </c>
      <c r="Q19" s="1">
        <v>3.3413376659154892E-2</v>
      </c>
      <c r="R19" s="1">
        <v>400.4476318359375</v>
      </c>
      <c r="S19" s="1">
        <v>389.46630859375</v>
      </c>
      <c r="T19" s="1">
        <v>0.60927885770797729</v>
      </c>
      <c r="U19" s="1">
        <v>3.5820415019989014</v>
      </c>
      <c r="V19" s="1">
        <v>5.8333992958068848</v>
      </c>
      <c r="W19" s="1">
        <v>34.295425415039062</v>
      </c>
      <c r="X19" s="1">
        <v>200.25759887695312</v>
      </c>
      <c r="Y19" s="1">
        <v>1700.7423095703125</v>
      </c>
      <c r="Z19" s="1">
        <v>10.851981163024902</v>
      </c>
      <c r="AA19" s="1">
        <v>72.999420166015625</v>
      </c>
      <c r="AB19" s="1">
        <v>-1.727118968963623</v>
      </c>
      <c r="AC19" s="1">
        <v>0.1495017409324646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0.33376266479492184</v>
      </c>
      <c r="AL19">
        <f t="shared" si="9"/>
        <v>9.9576405011504764E-4</v>
      </c>
      <c r="AM19">
        <f t="shared" si="10"/>
        <v>283.34506645202634</v>
      </c>
      <c r="AN19">
        <f t="shared" si="11"/>
        <v>276.17685785293577</v>
      </c>
      <c r="AO19">
        <f t="shared" si="12"/>
        <v>272.11876344892153</v>
      </c>
      <c r="AP19">
        <f t="shared" si="13"/>
        <v>1.9393483193588801</v>
      </c>
      <c r="AQ19">
        <f t="shared" si="14"/>
        <v>1.2486898664722426</v>
      </c>
      <c r="AR19">
        <f t="shared" si="15"/>
        <v>17.105476504230666</v>
      </c>
      <c r="AS19">
        <f t="shared" si="16"/>
        <v>13.523435002231764</v>
      </c>
      <c r="AT19">
        <f t="shared" si="17"/>
        <v>6.6109621524810791</v>
      </c>
      <c r="AU19">
        <f t="shared" si="18"/>
        <v>0.97923048750554897</v>
      </c>
      <c r="AV19">
        <f t="shared" si="19"/>
        <v>7.2870842843853034E-2</v>
      </c>
      <c r="AW19">
        <f t="shared" si="20"/>
        <v>0.2614869526565235</v>
      </c>
      <c r="AX19">
        <f t="shared" si="21"/>
        <v>0.71774353484902553</v>
      </c>
      <c r="AY19">
        <f t="shared" si="22"/>
        <v>4.5712886239840676E-2</v>
      </c>
      <c r="AZ19">
        <f t="shared" si="23"/>
        <v>22.640946851058139</v>
      </c>
      <c r="BA19">
        <f t="shared" si="24"/>
        <v>0.79635237641747769</v>
      </c>
      <c r="BB19">
        <f t="shared" si="25"/>
        <v>22.164348641063935</v>
      </c>
      <c r="BC19">
        <f t="shared" si="26"/>
        <v>387.90841851865548</v>
      </c>
      <c r="BD19">
        <f t="shared" si="27"/>
        <v>1.8726092107678807E-3</v>
      </c>
    </row>
    <row r="20" spans="1:108" x14ac:dyDescent="0.25">
      <c r="A20" s="1">
        <v>8</v>
      </c>
      <c r="B20" s="1" t="s">
        <v>74</v>
      </c>
      <c r="C20" s="1">
        <v>1022.5000003911555</v>
      </c>
      <c r="D20" s="1">
        <v>0</v>
      </c>
      <c r="E20">
        <f t="shared" si="0"/>
        <v>3.2740079815676184</v>
      </c>
      <c r="F20">
        <f t="shared" si="1"/>
        <v>7.4812134135907801E-2</v>
      </c>
      <c r="G20">
        <f t="shared" si="2"/>
        <v>310.24758380932821</v>
      </c>
      <c r="H20">
        <f t="shared" si="3"/>
        <v>0.99578633313103282</v>
      </c>
      <c r="I20">
        <f t="shared" si="4"/>
        <v>0.98694758133712002</v>
      </c>
      <c r="J20">
        <f t="shared" si="5"/>
        <v>10.191763877868652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3.0283117294311523</v>
      </c>
      <c r="P20" s="1">
        <v>10.191763877868652</v>
      </c>
      <c r="Q20" s="1">
        <v>3.4805528819561005E-2</v>
      </c>
      <c r="R20" s="1">
        <v>400.43771362304688</v>
      </c>
      <c r="S20" s="1">
        <v>389.46673583984375</v>
      </c>
      <c r="T20" s="1">
        <v>0.60901391506195068</v>
      </c>
      <c r="U20" s="1">
        <v>3.581737756729126</v>
      </c>
      <c r="V20" s="1">
        <v>5.8303031921386719</v>
      </c>
      <c r="W20" s="1">
        <v>34.289226531982422</v>
      </c>
      <c r="X20" s="1">
        <v>200.26475524902344</v>
      </c>
      <c r="Y20" s="1">
        <v>1700.723876953125</v>
      </c>
      <c r="Z20" s="1">
        <v>10.784981727600098</v>
      </c>
      <c r="AA20" s="1">
        <v>72.999931335449219</v>
      </c>
      <c r="AB20" s="1">
        <v>-1.727118968963623</v>
      </c>
      <c r="AC20" s="1">
        <v>0.1495017409324646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0.33377459208170568</v>
      </c>
      <c r="AL20">
        <f t="shared" si="9"/>
        <v>9.9578633313103277E-4</v>
      </c>
      <c r="AM20">
        <f t="shared" si="10"/>
        <v>283.34176387786863</v>
      </c>
      <c r="AN20">
        <f t="shared" si="11"/>
        <v>276.17831172943113</v>
      </c>
      <c r="AO20">
        <f t="shared" si="12"/>
        <v>272.11581423023745</v>
      </c>
      <c r="AP20">
        <f t="shared" si="13"/>
        <v>1.9398592933487464</v>
      </c>
      <c r="AQ20">
        <f t="shared" si="14"/>
        <v>1.2484141916399321</v>
      </c>
      <c r="AR20">
        <f t="shared" si="15"/>
        <v>17.101580354962532</v>
      </c>
      <c r="AS20">
        <f t="shared" si="16"/>
        <v>13.519842598233407</v>
      </c>
      <c r="AT20">
        <f t="shared" si="17"/>
        <v>6.6100378036499023</v>
      </c>
      <c r="AU20">
        <f t="shared" si="18"/>
        <v>0.97916821091929718</v>
      </c>
      <c r="AV20">
        <f t="shared" si="19"/>
        <v>7.289199139863442E-2</v>
      </c>
      <c r="AW20">
        <f t="shared" si="20"/>
        <v>0.2614666103028121</v>
      </c>
      <c r="AX20">
        <f t="shared" si="21"/>
        <v>0.71770160061648514</v>
      </c>
      <c r="AY20">
        <f t="shared" si="22"/>
        <v>4.5726202149621864E-2</v>
      </c>
      <c r="AZ20">
        <f t="shared" si="23"/>
        <v>22.648052315069986</v>
      </c>
      <c r="BA20">
        <f t="shared" si="24"/>
        <v>0.79659584570248898</v>
      </c>
      <c r="BB20">
        <f t="shared" si="25"/>
        <v>22.168057022232766</v>
      </c>
      <c r="BC20">
        <f t="shared" si="26"/>
        <v>387.91042924717863</v>
      </c>
      <c r="BD20">
        <f t="shared" si="27"/>
        <v>1.8710091339253169E-3</v>
      </c>
    </row>
    <row r="21" spans="1:108" x14ac:dyDescent="0.25">
      <c r="A21" s="1">
        <v>9</v>
      </c>
      <c r="B21" s="1" t="s">
        <v>75</v>
      </c>
      <c r="C21" s="1">
        <v>1023.0000003799796</v>
      </c>
      <c r="D21" s="1">
        <v>0</v>
      </c>
      <c r="E21">
        <f t="shared" si="0"/>
        <v>3.2783907937480068</v>
      </c>
      <c r="F21">
        <f t="shared" si="1"/>
        <v>7.4802043065161056E-2</v>
      </c>
      <c r="G21">
        <f t="shared" si="2"/>
        <v>310.12899366171132</v>
      </c>
      <c r="H21">
        <f t="shared" si="3"/>
        <v>0.99590277946561678</v>
      </c>
      <c r="I21">
        <f t="shared" si="4"/>
        <v>0.98719328059943101</v>
      </c>
      <c r="J21">
        <f t="shared" si="5"/>
        <v>10.194767951965332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3.0293331146240234</v>
      </c>
      <c r="P21" s="1">
        <v>10.194767951965332</v>
      </c>
      <c r="Q21" s="1">
        <v>3.5882927477359772E-2</v>
      </c>
      <c r="R21" s="1">
        <v>400.437744140625</v>
      </c>
      <c r="S21" s="1">
        <v>389.45391845703125</v>
      </c>
      <c r="T21" s="1">
        <v>0.60883057117462158</v>
      </c>
      <c r="U21" s="1">
        <v>3.581798791885376</v>
      </c>
      <c r="V21" s="1">
        <v>5.8281397819519043</v>
      </c>
      <c r="W21" s="1">
        <v>34.287410736083984</v>
      </c>
      <c r="X21" s="1">
        <v>200.27169799804687</v>
      </c>
      <c r="Y21" s="1">
        <v>1700.7327880859375</v>
      </c>
      <c r="Z21" s="1">
        <v>10.717164993286133</v>
      </c>
      <c r="AA21" s="1">
        <v>73.000099182128906</v>
      </c>
      <c r="AB21" s="1">
        <v>-1.727118968963623</v>
      </c>
      <c r="AC21" s="1">
        <v>0.1495017409324646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0.33378616333007805</v>
      </c>
      <c r="AL21">
        <f t="shared" si="9"/>
        <v>9.9590277946561673E-4</v>
      </c>
      <c r="AM21">
        <f t="shared" si="10"/>
        <v>283.34476795196531</v>
      </c>
      <c r="AN21">
        <f t="shared" si="11"/>
        <v>276.179333114624</v>
      </c>
      <c r="AO21">
        <f t="shared" si="12"/>
        <v>272.11724001145558</v>
      </c>
      <c r="AP21">
        <f t="shared" si="13"/>
        <v>1.9395634869340697</v>
      </c>
      <c r="AQ21">
        <f t="shared" si="14"/>
        <v>1.2486649476574929</v>
      </c>
      <c r="AR21">
        <f t="shared" si="15"/>
        <v>17.104976043144578</v>
      </c>
      <c r="AS21">
        <f t="shared" si="16"/>
        <v>13.523177251259202</v>
      </c>
      <c r="AT21">
        <f t="shared" si="17"/>
        <v>6.6120505332946777</v>
      </c>
      <c r="AU21">
        <f t="shared" si="18"/>
        <v>0.97930381997670635</v>
      </c>
      <c r="AV21">
        <f t="shared" si="19"/>
        <v>7.2882411645950301E-2</v>
      </c>
      <c r="AW21">
        <f t="shared" si="20"/>
        <v>0.26147166705806196</v>
      </c>
      <c r="AX21">
        <f t="shared" si="21"/>
        <v>0.71783215291864444</v>
      </c>
      <c r="AY21">
        <f t="shared" si="22"/>
        <v>4.5720170380606912E-2</v>
      </c>
      <c r="AZ21">
        <f t="shared" si="23"/>
        <v>22.639447296558753</v>
      </c>
      <c r="BA21">
        <f t="shared" si="24"/>
        <v>0.79631755893073164</v>
      </c>
      <c r="BB21">
        <f t="shared" si="25"/>
        <v>22.163909510224677</v>
      </c>
      <c r="BC21">
        <f t="shared" si="26"/>
        <v>387.89552848536118</v>
      </c>
      <c r="BD21">
        <f t="shared" si="27"/>
        <v>1.8732352284521546E-3</v>
      </c>
    </row>
    <row r="22" spans="1:108" x14ac:dyDescent="0.25">
      <c r="A22" s="1">
        <v>10</v>
      </c>
      <c r="B22" s="1" t="s">
        <v>75</v>
      </c>
      <c r="C22" s="1">
        <v>1023.5000003688037</v>
      </c>
      <c r="D22" s="1">
        <v>0</v>
      </c>
      <c r="E22">
        <f t="shared" si="0"/>
        <v>3.285786909154</v>
      </c>
      <c r="F22">
        <f t="shared" si="1"/>
        <v>7.4767090589009738E-2</v>
      </c>
      <c r="G22">
        <f t="shared" si="2"/>
        <v>309.92368987713917</v>
      </c>
      <c r="H22">
        <f t="shared" si="3"/>
        <v>0.99561671813644959</v>
      </c>
      <c r="I22">
        <f t="shared" si="4"/>
        <v>0.98736381212835778</v>
      </c>
      <c r="J22">
        <f t="shared" si="5"/>
        <v>10.19644832611084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3.0308284759521484</v>
      </c>
      <c r="P22" s="1">
        <v>10.19644832611084</v>
      </c>
      <c r="Q22" s="1">
        <v>3.6867760121822357E-2</v>
      </c>
      <c r="R22" s="1">
        <v>400.4493408203125</v>
      </c>
      <c r="S22" s="1">
        <v>389.44216918945312</v>
      </c>
      <c r="T22" s="1">
        <v>0.60882943868637085</v>
      </c>
      <c r="U22" s="1">
        <v>3.5813653469085693</v>
      </c>
      <c r="V22" s="1">
        <v>5.8275423049926758</v>
      </c>
      <c r="W22" s="1">
        <v>34.279811859130859</v>
      </c>
      <c r="X22" s="1">
        <v>200.24337768554687</v>
      </c>
      <c r="Y22" s="1">
        <v>1700.728271484375</v>
      </c>
      <c r="Z22" s="1">
        <v>10.63232421875</v>
      </c>
      <c r="AA22" s="1">
        <v>73.00048828125</v>
      </c>
      <c r="AB22" s="1">
        <v>-1.727118968963623</v>
      </c>
      <c r="AC22" s="1">
        <v>0.1495017409324646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0.33373896280924475</v>
      </c>
      <c r="AL22">
        <f t="shared" si="9"/>
        <v>9.9561671813644956E-4</v>
      </c>
      <c r="AM22">
        <f t="shared" si="10"/>
        <v>283.34644832611082</v>
      </c>
      <c r="AN22">
        <f t="shared" si="11"/>
        <v>276.18082847595213</v>
      </c>
      <c r="AO22">
        <f t="shared" si="12"/>
        <v>272.11651735522173</v>
      </c>
      <c r="AP22">
        <f t="shared" si="13"/>
        <v>1.939668046105105</v>
      </c>
      <c r="AQ22">
        <f t="shared" si="14"/>
        <v>1.2488052311662317</v>
      </c>
      <c r="AR22">
        <f t="shared" si="15"/>
        <v>17.106806551141716</v>
      </c>
      <c r="AS22">
        <f t="shared" si="16"/>
        <v>13.525441204233147</v>
      </c>
      <c r="AT22">
        <f t="shared" si="17"/>
        <v>6.6136384010314941</v>
      </c>
      <c r="AU22">
        <f t="shared" si="18"/>
        <v>0.9794108153646004</v>
      </c>
      <c r="AV22">
        <f t="shared" si="19"/>
        <v>7.2849229711144534E-2</v>
      </c>
      <c r="AW22">
        <f t="shared" si="20"/>
        <v>0.26144141903787388</v>
      </c>
      <c r="AX22">
        <f t="shared" si="21"/>
        <v>0.71796939632672652</v>
      </c>
      <c r="AY22">
        <f t="shared" si="22"/>
        <v>4.5699277844232368E-2</v>
      </c>
      <c r="AZ22">
        <f t="shared" si="23"/>
        <v>22.624580690957856</v>
      </c>
      <c r="BA22">
        <f t="shared" si="24"/>
        <v>0.79581440942100345</v>
      </c>
      <c r="BB22">
        <f t="shared" si="25"/>
        <v>22.158220598682011</v>
      </c>
      <c r="BC22">
        <f t="shared" si="26"/>
        <v>387.88026345874056</v>
      </c>
      <c r="BD22">
        <f t="shared" si="27"/>
        <v>1.8770532566950388E-3</v>
      </c>
    </row>
    <row r="23" spans="1:108" x14ac:dyDescent="0.25">
      <c r="A23" s="1">
        <v>11</v>
      </c>
      <c r="B23" s="1" t="s">
        <v>76</v>
      </c>
      <c r="C23" s="1">
        <v>1024.0000003576279</v>
      </c>
      <c r="D23" s="1">
        <v>0</v>
      </c>
      <c r="E23">
        <f t="shared" si="0"/>
        <v>3.2939252635271923</v>
      </c>
      <c r="F23">
        <f t="shared" si="1"/>
        <v>7.4778369342985818E-2</v>
      </c>
      <c r="G23">
        <f t="shared" si="2"/>
        <v>309.74846724563884</v>
      </c>
      <c r="H23">
        <f t="shared" si="3"/>
        <v>0.99543457540597169</v>
      </c>
      <c r="I23">
        <f t="shared" si="4"/>
        <v>0.98705160102493217</v>
      </c>
      <c r="J23">
        <f t="shared" si="5"/>
        <v>10.191882133483887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3.0311853885650635</v>
      </c>
      <c r="P23" s="1">
        <v>10.191882133483887</v>
      </c>
      <c r="Q23" s="1">
        <v>3.7799015641212463E-2</v>
      </c>
      <c r="R23" s="1">
        <v>400.46145629882813</v>
      </c>
      <c r="S23" s="1">
        <v>389.42984008789062</v>
      </c>
      <c r="T23" s="1">
        <v>0.60830515623092651</v>
      </c>
      <c r="U23" s="1">
        <v>3.58038330078125</v>
      </c>
      <c r="V23" s="1">
        <v>5.8224377632141113</v>
      </c>
      <c r="W23" s="1">
        <v>34.269901275634766</v>
      </c>
      <c r="X23" s="1">
        <v>200.23777770996094</v>
      </c>
      <c r="Y23" s="1">
        <v>1700.7078857421875</v>
      </c>
      <c r="Z23" s="1">
        <v>10.675819396972656</v>
      </c>
      <c r="AA23" s="1">
        <v>73.001251220703125</v>
      </c>
      <c r="AB23" s="1">
        <v>-1.727118968963623</v>
      </c>
      <c r="AC23" s="1">
        <v>0.1495017409324646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0.33372962951660151</v>
      </c>
      <c r="AL23">
        <f t="shared" si="9"/>
        <v>9.9543457540597169E-4</v>
      </c>
      <c r="AM23">
        <f t="shared" si="10"/>
        <v>283.34188213348386</v>
      </c>
      <c r="AN23">
        <f t="shared" si="11"/>
        <v>276.18118538856504</v>
      </c>
      <c r="AO23">
        <f t="shared" si="12"/>
        <v>272.11325563654464</v>
      </c>
      <c r="AP23">
        <f t="shared" si="13"/>
        <v>1.9403165560741729</v>
      </c>
      <c r="AQ23">
        <f t="shared" si="14"/>
        <v>1.2484240618316744</v>
      </c>
      <c r="AR23">
        <f t="shared" si="15"/>
        <v>17.101406358876517</v>
      </c>
      <c r="AS23">
        <f t="shared" si="16"/>
        <v>13.521023058095267</v>
      </c>
      <c r="AT23">
        <f t="shared" si="17"/>
        <v>6.6115337610244751</v>
      </c>
      <c r="AU23">
        <f t="shared" si="18"/>
        <v>0.97926900050465893</v>
      </c>
      <c r="AV23">
        <f t="shared" si="19"/>
        <v>7.2859937219166448E-2</v>
      </c>
      <c r="AW23">
        <f t="shared" si="20"/>
        <v>0.26137246080674231</v>
      </c>
      <c r="AX23">
        <f t="shared" si="21"/>
        <v>0.71789653969791667</v>
      </c>
      <c r="AY23">
        <f t="shared" si="22"/>
        <v>4.5706019667658693E-2</v>
      </c>
      <c r="AZ23">
        <f t="shared" si="23"/>
        <v>22.612025672626611</v>
      </c>
      <c r="BA23">
        <f t="shared" si="24"/>
        <v>0.79538965780262638</v>
      </c>
      <c r="BB23">
        <f t="shared" si="25"/>
        <v>22.159627726963251</v>
      </c>
      <c r="BC23">
        <f t="shared" si="26"/>
        <v>387.86406577327853</v>
      </c>
      <c r="BD23">
        <f t="shared" si="27"/>
        <v>1.8819004914693135E-3</v>
      </c>
    </row>
    <row r="24" spans="1:108" x14ac:dyDescent="0.25">
      <c r="A24" s="1">
        <v>12</v>
      </c>
      <c r="B24" s="1" t="s">
        <v>76</v>
      </c>
      <c r="C24" s="1">
        <v>1024.500000346452</v>
      </c>
      <c r="D24" s="1">
        <v>0</v>
      </c>
      <c r="E24">
        <f t="shared" si="0"/>
        <v>3.2993047800497135</v>
      </c>
      <c r="F24">
        <f t="shared" si="1"/>
        <v>7.4695803001912503E-2</v>
      </c>
      <c r="G24">
        <f t="shared" si="2"/>
        <v>309.54635893283171</v>
      </c>
      <c r="H24">
        <f t="shared" si="3"/>
        <v>0.99507818969057027</v>
      </c>
      <c r="I24">
        <f t="shared" si="4"/>
        <v>0.98775999975331841</v>
      </c>
      <c r="J24">
        <f t="shared" si="5"/>
        <v>10.199563980102539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3.031963586807251</v>
      </c>
      <c r="P24" s="1">
        <v>10.199563980102539</v>
      </c>
      <c r="Q24" s="1">
        <v>3.9245430380105972E-2</v>
      </c>
      <c r="R24" s="1">
        <v>400.473876953125</v>
      </c>
      <c r="S24" s="1">
        <v>389.42672729492187</v>
      </c>
      <c r="T24" s="1">
        <v>0.60847985744476318</v>
      </c>
      <c r="U24" s="1">
        <v>3.5794534683227539</v>
      </c>
      <c r="V24" s="1">
        <v>5.8238062858581543</v>
      </c>
      <c r="W24" s="1">
        <v>34.259220123291016</v>
      </c>
      <c r="X24" s="1">
        <v>200.24069213867187</v>
      </c>
      <c r="Y24" s="1">
        <v>1700.658203125</v>
      </c>
      <c r="Z24" s="1">
        <v>10.701178550720215</v>
      </c>
      <c r="AA24" s="1">
        <v>73.001472473144531</v>
      </c>
      <c r="AB24" s="1">
        <v>-1.727118968963623</v>
      </c>
      <c r="AC24" s="1">
        <v>0.1495017409324646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0.3337344868977864</v>
      </c>
      <c r="AL24">
        <f t="shared" si="9"/>
        <v>9.9507818969057026E-4</v>
      </c>
      <c r="AM24">
        <f t="shared" si="10"/>
        <v>283.34956398010252</v>
      </c>
      <c r="AN24">
        <f t="shared" si="11"/>
        <v>276.18196358680723</v>
      </c>
      <c r="AO24">
        <f t="shared" si="12"/>
        <v>272.10530641797232</v>
      </c>
      <c r="AP24">
        <f t="shared" si="13"/>
        <v>1.9395674627785677</v>
      </c>
      <c r="AQ24">
        <f t="shared" si="14"/>
        <v>1.2490653735899837</v>
      </c>
      <c r="AR24">
        <f t="shared" si="15"/>
        <v>17.110139443413068</v>
      </c>
      <c r="AS24">
        <f t="shared" si="16"/>
        <v>13.530685975090314</v>
      </c>
      <c r="AT24">
        <f t="shared" si="17"/>
        <v>6.615763783454895</v>
      </c>
      <c r="AU24">
        <f t="shared" si="18"/>
        <v>0.97955404628460663</v>
      </c>
      <c r="AV24">
        <f t="shared" si="19"/>
        <v>7.2781550778246815E-2</v>
      </c>
      <c r="AW24">
        <f t="shared" si="20"/>
        <v>0.26130537383666524</v>
      </c>
      <c r="AX24">
        <f t="shared" si="21"/>
        <v>0.71824867244794133</v>
      </c>
      <c r="AY24">
        <f t="shared" si="22"/>
        <v>4.5656664978820032E-2</v>
      </c>
      <c r="AZ24">
        <f t="shared" si="23"/>
        <v>22.597340000797232</v>
      </c>
      <c r="BA24">
        <f t="shared" si="24"/>
        <v>0.7948770262458259</v>
      </c>
      <c r="BB24">
        <f t="shared" si="25"/>
        <v>22.141244430870156</v>
      </c>
      <c r="BC24">
        <f t="shared" si="26"/>
        <v>387.85839581579569</v>
      </c>
      <c r="BD24">
        <f t="shared" si="27"/>
        <v>1.8834377281783203E-3</v>
      </c>
    </row>
    <row r="25" spans="1:108" x14ac:dyDescent="0.25">
      <c r="A25" s="1">
        <v>13</v>
      </c>
      <c r="B25" s="1" t="s">
        <v>77</v>
      </c>
      <c r="C25" s="1">
        <v>1025.0000003352761</v>
      </c>
      <c r="D25" s="1">
        <v>0</v>
      </c>
      <c r="E25">
        <f t="shared" si="0"/>
        <v>3.2983165941807036</v>
      </c>
      <c r="F25">
        <f t="shared" si="1"/>
        <v>7.4626047791663486E-2</v>
      </c>
      <c r="G25">
        <f t="shared" si="2"/>
        <v>309.51295240793985</v>
      </c>
      <c r="H25">
        <f t="shared" si="3"/>
        <v>0.99473674911370025</v>
      </c>
      <c r="I25">
        <f t="shared" si="4"/>
        <v>0.9883219106360196</v>
      </c>
      <c r="J25">
        <f t="shared" si="5"/>
        <v>10.205889701843262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3.0327682495117187</v>
      </c>
      <c r="P25" s="1">
        <v>10.205889701843262</v>
      </c>
      <c r="Q25" s="1">
        <v>3.9976228028535843E-2</v>
      </c>
      <c r="R25" s="1">
        <v>400.486083984375</v>
      </c>
      <c r="S25" s="1">
        <v>389.44186401367187</v>
      </c>
      <c r="T25" s="1">
        <v>0.60891664028167725</v>
      </c>
      <c r="U25" s="1">
        <v>3.5789756774902344</v>
      </c>
      <c r="V25" s="1">
        <v>5.8276834487915039</v>
      </c>
      <c r="W25" s="1">
        <v>34.252861022949219</v>
      </c>
      <c r="X25" s="1">
        <v>200.23371887207031</v>
      </c>
      <c r="Y25" s="1">
        <v>1700.6544189453125</v>
      </c>
      <c r="Z25" s="1">
        <v>10.708534240722656</v>
      </c>
      <c r="AA25" s="1">
        <v>73.0018310546875</v>
      </c>
      <c r="AB25" s="1">
        <v>-1.727118968963623</v>
      </c>
      <c r="AC25" s="1">
        <v>0.1495017409324646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0.33372286478678381</v>
      </c>
      <c r="AL25">
        <f t="shared" si="9"/>
        <v>9.947367491137003E-4</v>
      </c>
      <c r="AM25">
        <f t="shared" si="10"/>
        <v>283.35588970184324</v>
      </c>
      <c r="AN25">
        <f t="shared" si="11"/>
        <v>276.1827682495117</v>
      </c>
      <c r="AO25">
        <f t="shared" si="12"/>
        <v>272.10470094923585</v>
      </c>
      <c r="AP25">
        <f t="shared" si="13"/>
        <v>1.9390658349805825</v>
      </c>
      <c r="AQ25">
        <f t="shared" si="14"/>
        <v>1.2495936883929974</v>
      </c>
      <c r="AR25">
        <f t="shared" si="15"/>
        <v>17.117292406773952</v>
      </c>
      <c r="AS25">
        <f t="shared" si="16"/>
        <v>13.538316729283718</v>
      </c>
      <c r="AT25">
        <f t="shared" si="17"/>
        <v>6.6193289756774902</v>
      </c>
      <c r="AU25">
        <f t="shared" si="18"/>
        <v>0.97979434844946056</v>
      </c>
      <c r="AV25">
        <f t="shared" si="19"/>
        <v>7.2715323446958663E-2</v>
      </c>
      <c r="AW25">
        <f t="shared" si="20"/>
        <v>0.26127177775697785</v>
      </c>
      <c r="AX25">
        <f t="shared" si="21"/>
        <v>0.71852257069248271</v>
      </c>
      <c r="AY25">
        <f t="shared" si="22"/>
        <v>4.5614966372837941E-2</v>
      </c>
      <c r="AZ25">
        <f t="shared" si="23"/>
        <v>22.595012260921958</v>
      </c>
      <c r="BA25">
        <f t="shared" si="24"/>
        <v>0.7947603506670613</v>
      </c>
      <c r="BB25">
        <f t="shared" si="25"/>
        <v>22.127762916375538</v>
      </c>
      <c r="BC25">
        <f t="shared" si="26"/>
        <v>387.87400227078069</v>
      </c>
      <c r="BD25">
        <f t="shared" si="27"/>
        <v>1.8816514433010736E-3</v>
      </c>
    </row>
    <row r="26" spans="1:108" x14ac:dyDescent="0.25">
      <c r="A26" s="1">
        <v>14</v>
      </c>
      <c r="B26" s="1" t="s">
        <v>77</v>
      </c>
      <c r="C26" s="1">
        <v>1025.5000003241003</v>
      </c>
      <c r="D26" s="1">
        <v>0</v>
      </c>
      <c r="E26">
        <f t="shared" si="0"/>
        <v>3.298648916635631</v>
      </c>
      <c r="F26">
        <f t="shared" si="1"/>
        <v>7.4595939934740202E-2</v>
      </c>
      <c r="G26">
        <f t="shared" si="2"/>
        <v>309.4869072200849</v>
      </c>
      <c r="H26">
        <f t="shared" si="3"/>
        <v>0.99452632760128734</v>
      </c>
      <c r="I26">
        <f t="shared" si="4"/>
        <v>0.98850552309613282</v>
      </c>
      <c r="J26">
        <f t="shared" si="5"/>
        <v>10.207443237304687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3.0329790115356445</v>
      </c>
      <c r="P26" s="1">
        <v>10.207443237304687</v>
      </c>
      <c r="Q26" s="1">
        <v>4.0846023708581924E-2</v>
      </c>
      <c r="R26" s="1">
        <v>400.49761962890625</v>
      </c>
      <c r="S26" s="1">
        <v>389.452880859375</v>
      </c>
      <c r="T26" s="1">
        <v>0.6088598370552063</v>
      </c>
      <c r="U26" s="1">
        <v>3.5782217979431152</v>
      </c>
      <c r="V26" s="1">
        <v>5.8270797729492187</v>
      </c>
      <c r="W26" s="1">
        <v>34.245292663574219</v>
      </c>
      <c r="X26" s="1">
        <v>200.23851013183594</v>
      </c>
      <c r="Y26" s="1">
        <v>1700.5836181640625</v>
      </c>
      <c r="Z26" s="1">
        <v>10.709658622741699</v>
      </c>
      <c r="AA26" s="1">
        <v>73.002166748046875</v>
      </c>
      <c r="AB26" s="1">
        <v>-1.727118968963623</v>
      </c>
      <c r="AC26" s="1">
        <v>0.1495017409324646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0.33373085021972654</v>
      </c>
      <c r="AL26">
        <f t="shared" si="9"/>
        <v>9.9452632760128738E-4</v>
      </c>
      <c r="AM26">
        <f t="shared" si="10"/>
        <v>283.35744323730466</v>
      </c>
      <c r="AN26">
        <f t="shared" si="11"/>
        <v>276.18297901153562</v>
      </c>
      <c r="AO26">
        <f t="shared" si="12"/>
        <v>272.09337282448905</v>
      </c>
      <c r="AP26">
        <f t="shared" si="13"/>
        <v>1.9388764618222942</v>
      </c>
      <c r="AQ26">
        <f t="shared" si="14"/>
        <v>1.2497234674510722</v>
      </c>
      <c r="AR26">
        <f t="shared" si="15"/>
        <v>17.118991437120702</v>
      </c>
      <c r="AS26">
        <f t="shared" si="16"/>
        <v>13.540769639177586</v>
      </c>
      <c r="AT26">
        <f t="shared" si="17"/>
        <v>6.620211124420166</v>
      </c>
      <c r="AU26">
        <f t="shared" si="18"/>
        <v>0.97985381533486271</v>
      </c>
      <c r="AV26">
        <f t="shared" si="19"/>
        <v>7.2686737319455755E-2</v>
      </c>
      <c r="AW26">
        <f t="shared" si="20"/>
        <v>0.26121794435493939</v>
      </c>
      <c r="AX26">
        <f t="shared" si="21"/>
        <v>0.71863587097992332</v>
      </c>
      <c r="AY26">
        <f t="shared" si="22"/>
        <v>4.5596967822957447E-2</v>
      </c>
      <c r="AZ26">
        <f t="shared" si="23"/>
        <v>22.593214807217951</v>
      </c>
      <c r="BA26">
        <f t="shared" si="24"/>
        <v>0.79467099212917491</v>
      </c>
      <c r="BB26">
        <f t="shared" si="25"/>
        <v>22.120542216184379</v>
      </c>
      <c r="BC26">
        <f t="shared" si="26"/>
        <v>387.88486114630467</v>
      </c>
      <c r="BD26">
        <f t="shared" si="27"/>
        <v>1.8811742845845918E-3</v>
      </c>
    </row>
    <row r="27" spans="1:108" x14ac:dyDescent="0.25">
      <c r="A27" s="1">
        <v>15</v>
      </c>
      <c r="B27" s="1" t="s">
        <v>78</v>
      </c>
      <c r="C27" s="1">
        <v>1026.0000003129244</v>
      </c>
      <c r="D27" s="1">
        <v>0</v>
      </c>
      <c r="E27">
        <f t="shared" si="0"/>
        <v>3.3053937870037631</v>
      </c>
      <c r="F27">
        <f t="shared" si="1"/>
        <v>7.4544784707772357E-2</v>
      </c>
      <c r="G27">
        <f t="shared" si="2"/>
        <v>309.28078228889422</v>
      </c>
      <c r="H27">
        <f t="shared" si="3"/>
        <v>0.99433895199198463</v>
      </c>
      <c r="I27">
        <f t="shared" si="4"/>
        <v>0.98897794583420762</v>
      </c>
      <c r="J27">
        <f t="shared" si="5"/>
        <v>10.2130126953125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3.0338799953460693</v>
      </c>
      <c r="P27" s="1">
        <v>10.2130126953125</v>
      </c>
      <c r="Q27" s="1">
        <v>4.1777577251195908E-2</v>
      </c>
      <c r="R27" s="1">
        <v>400.50961303710937</v>
      </c>
      <c r="S27" s="1">
        <v>389.44467163085937</v>
      </c>
      <c r="T27" s="1">
        <v>0.60925573110580444</v>
      </c>
      <c r="U27" s="1">
        <v>3.5781216621398926</v>
      </c>
      <c r="V27" s="1">
        <v>5.8305020332336426</v>
      </c>
      <c r="W27" s="1">
        <v>34.242183685302734</v>
      </c>
      <c r="X27" s="1">
        <v>200.2342529296875</v>
      </c>
      <c r="Y27" s="1">
        <v>1700.6234130859375</v>
      </c>
      <c r="Z27" s="1">
        <v>10.659951210021973</v>
      </c>
      <c r="AA27" s="1">
        <v>73.002235412597656</v>
      </c>
      <c r="AB27" s="1">
        <v>-1.727118968963623</v>
      </c>
      <c r="AC27" s="1">
        <v>0.1495017409324646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0.33372375488281242</v>
      </c>
      <c r="AL27">
        <f t="shared" si="9"/>
        <v>9.9433895199198459E-4</v>
      </c>
      <c r="AM27">
        <f t="shared" si="10"/>
        <v>283.36301269531248</v>
      </c>
      <c r="AN27">
        <f t="shared" si="11"/>
        <v>276.18387999534605</v>
      </c>
      <c r="AO27">
        <f t="shared" si="12"/>
        <v>272.09974001184673</v>
      </c>
      <c r="AP27">
        <f t="shared" si="13"/>
        <v>1.9384788952591285</v>
      </c>
      <c r="AQ27">
        <f t="shared" si="14"/>
        <v>1.2501888257486593</v>
      </c>
      <c r="AR27">
        <f t="shared" si="15"/>
        <v>17.125349911311346</v>
      </c>
      <c r="AS27">
        <f t="shared" si="16"/>
        <v>13.547228249171454</v>
      </c>
      <c r="AT27">
        <f t="shared" si="17"/>
        <v>6.6234463453292847</v>
      </c>
      <c r="AU27">
        <f t="shared" si="18"/>
        <v>0.98007193338358722</v>
      </c>
      <c r="AV27">
        <f t="shared" si="19"/>
        <v>7.2638166256532799E-2</v>
      </c>
      <c r="AW27">
        <f t="shared" si="20"/>
        <v>0.26121087991445163</v>
      </c>
      <c r="AX27">
        <f t="shared" si="21"/>
        <v>0.71886105346913554</v>
      </c>
      <c r="AY27">
        <f t="shared" si="22"/>
        <v>4.5566386371449476E-2</v>
      </c>
      <c r="AZ27">
        <f t="shared" si="23"/>
        <v>22.578188477246218</v>
      </c>
      <c r="BA27">
        <f t="shared" si="24"/>
        <v>0.79415846413749469</v>
      </c>
      <c r="BB27">
        <f t="shared" si="25"/>
        <v>22.110711984787301</v>
      </c>
      <c r="BC27">
        <f t="shared" si="26"/>
        <v>387.8734457294475</v>
      </c>
      <c r="BD27">
        <f t="shared" si="27"/>
        <v>1.884238553203875E-3</v>
      </c>
      <c r="BE27">
        <f>AVERAGE(E13:E27)</f>
        <v>3.2914448091421931</v>
      </c>
      <c r="BF27">
        <f t="shared" ref="BF27:DD27" si="28">AVERAGE(F13:F27)</f>
        <v>7.4665246821315867E-2</v>
      </c>
      <c r="BG27">
        <f t="shared" si="28"/>
        <v>309.70293410886478</v>
      </c>
      <c r="BH27">
        <f t="shared" si="28"/>
        <v>0.99551455617510831</v>
      </c>
      <c r="BI27">
        <f t="shared" si="28"/>
        <v>0.98856486572554447</v>
      </c>
      <c r="BJ27">
        <f t="shared" si="28"/>
        <v>10.210498936971028</v>
      </c>
      <c r="BK27">
        <f t="shared" si="28"/>
        <v>6</v>
      </c>
      <c r="BL27">
        <f t="shared" si="28"/>
        <v>1.4200000166893005</v>
      </c>
      <c r="BM27">
        <f t="shared" si="28"/>
        <v>1</v>
      </c>
      <c r="BN27">
        <f t="shared" si="28"/>
        <v>2.8400000333786011</v>
      </c>
      <c r="BO27">
        <f t="shared" si="28"/>
        <v>3.0281452814737957</v>
      </c>
      <c r="BP27">
        <f t="shared" si="28"/>
        <v>10.210498936971028</v>
      </c>
      <c r="BQ27">
        <f t="shared" si="28"/>
        <v>3.4439959873755775E-2</v>
      </c>
      <c r="BR27">
        <f t="shared" si="28"/>
        <v>400.47268676757812</v>
      </c>
      <c r="BS27">
        <f t="shared" si="28"/>
        <v>389.44866536458335</v>
      </c>
      <c r="BT27">
        <f t="shared" si="28"/>
        <v>0.60877996683120728</v>
      </c>
      <c r="BU27">
        <f t="shared" si="28"/>
        <v>3.5810106277465819</v>
      </c>
      <c r="BV27">
        <f t="shared" si="28"/>
        <v>5.8281552950541178</v>
      </c>
      <c r="BW27">
        <f t="shared" si="28"/>
        <v>34.282811737060548</v>
      </c>
      <c r="BX27">
        <f t="shared" si="28"/>
        <v>200.24346313476562</v>
      </c>
      <c r="BY27">
        <f t="shared" si="28"/>
        <v>1700.7493652343751</v>
      </c>
      <c r="BZ27">
        <f t="shared" si="28"/>
        <v>10.745986874898275</v>
      </c>
      <c r="CA27">
        <f t="shared" si="28"/>
        <v>73.000221761067706</v>
      </c>
      <c r="CB27">
        <f t="shared" si="28"/>
        <v>-1.727118968963623</v>
      </c>
      <c r="CC27">
        <f t="shared" si="28"/>
        <v>0.1495017409324646</v>
      </c>
      <c r="CD27">
        <f t="shared" si="28"/>
        <v>1</v>
      </c>
      <c r="CE27">
        <f t="shared" si="28"/>
        <v>-0.21956524252891541</v>
      </c>
      <c r="CF27">
        <f t="shared" si="28"/>
        <v>2.737391471862793</v>
      </c>
      <c r="CG27">
        <f t="shared" si="28"/>
        <v>1</v>
      </c>
      <c r="CH27">
        <f t="shared" si="28"/>
        <v>0</v>
      </c>
      <c r="CI27">
        <f t="shared" si="28"/>
        <v>0.15999999642372131</v>
      </c>
      <c r="CJ27">
        <f t="shared" si="28"/>
        <v>111115</v>
      </c>
      <c r="CK27">
        <f t="shared" si="28"/>
        <v>0.33373910522460931</v>
      </c>
      <c r="CL27">
        <f t="shared" si="28"/>
        <v>9.9551455617510843E-4</v>
      </c>
      <c r="CM27">
        <f t="shared" si="28"/>
        <v>283.36049893697111</v>
      </c>
      <c r="CN27">
        <f t="shared" si="28"/>
        <v>276.17814528147386</v>
      </c>
      <c r="CO27">
        <f t="shared" si="28"/>
        <v>272.11989235514631</v>
      </c>
      <c r="CP27">
        <f t="shared" si="28"/>
        <v>1.9377710022117223</v>
      </c>
      <c r="CQ27">
        <f t="shared" si="28"/>
        <v>1.2499794339302199</v>
      </c>
      <c r="CR27">
        <f t="shared" si="28"/>
        <v>17.122954112568777</v>
      </c>
      <c r="CS27">
        <f t="shared" si="28"/>
        <v>13.541943484822195</v>
      </c>
      <c r="CT27">
        <f t="shared" si="28"/>
        <v>6.6193221092224119</v>
      </c>
      <c r="CU27">
        <f t="shared" si="28"/>
        <v>0.97979398516485616</v>
      </c>
      <c r="CV27">
        <f t="shared" si="28"/>
        <v>7.2752536653748257E-2</v>
      </c>
      <c r="CW27">
        <f t="shared" si="28"/>
        <v>0.26141456820467535</v>
      </c>
      <c r="CX27">
        <f t="shared" si="28"/>
        <v>0.71837941696018071</v>
      </c>
      <c r="CY27">
        <f t="shared" si="28"/>
        <v>4.5638397157670284E-2</v>
      </c>
      <c r="CZ27">
        <f t="shared" si="28"/>
        <v>22.608382785776438</v>
      </c>
      <c r="DA27">
        <f t="shared" si="28"/>
        <v>0.79523428497912574</v>
      </c>
      <c r="DB27">
        <f t="shared" si="28"/>
        <v>22.133422895596663</v>
      </c>
      <c r="DC27">
        <f t="shared" si="28"/>
        <v>387.88407013918965</v>
      </c>
      <c r="DD27">
        <f t="shared" si="28"/>
        <v>1.8781593815623521E-3</v>
      </c>
    </row>
    <row r="28" spans="1:108" x14ac:dyDescent="0.25">
      <c r="A28" s="1" t="s">
        <v>9</v>
      </c>
      <c r="B28" s="1" t="s">
        <v>79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>
        <v>16</v>
      </c>
      <c r="B30" s="1" t="s">
        <v>81</v>
      </c>
      <c r="C30" s="1">
        <v>1449.5000004582107</v>
      </c>
      <c r="D30" s="1">
        <v>0</v>
      </c>
      <c r="E30">
        <f t="shared" ref="E30:E44" si="29">(R30-S30*(1000-T30)/(1000-U30))*AK30</f>
        <v>3.88197421839098</v>
      </c>
      <c r="F30">
        <f t="shared" ref="F30:F44" si="30">IF(AV30&lt;&gt;0,1/(1/AV30-1/N30),0)</f>
        <v>7.1585105320543505E-2</v>
      </c>
      <c r="G30">
        <f t="shared" ref="G30:G44" si="31">((AY30-AL30/2)*S30-E30)/(AY30+AL30/2)</f>
        <v>290.10747620898593</v>
      </c>
      <c r="H30">
        <f t="shared" ref="H30:H44" si="32">AL30*1000</f>
        <v>1.1019413108676464</v>
      </c>
      <c r="I30">
        <f t="shared" ref="I30:I44" si="33">(AQ30-AW30)</f>
        <v>1.1374619773027064</v>
      </c>
      <c r="J30">
        <f t="shared" ref="J30:J44" si="34">(P30+AP30*D30)</f>
        <v>13.017881393432617</v>
      </c>
      <c r="K30" s="1">
        <v>6</v>
      </c>
      <c r="L30">
        <f t="shared" ref="L30:L44" si="35">(K30*AE30+AF30)</f>
        <v>1.4200000166893005</v>
      </c>
      <c r="M30" s="1">
        <v>1</v>
      </c>
      <c r="N30">
        <f t="shared" ref="N30:N44" si="36">L30*(M30+1)*(M30+1)/(M30*M30+1)</f>
        <v>2.8400000333786011</v>
      </c>
      <c r="O30" s="1">
        <v>7.3169116973876953</v>
      </c>
      <c r="P30" s="1">
        <v>13.017881393432617</v>
      </c>
      <c r="Q30" s="1">
        <v>5.1200370788574219</v>
      </c>
      <c r="R30" s="1">
        <v>400.18075561523437</v>
      </c>
      <c r="S30" s="1">
        <v>387.2679443359375</v>
      </c>
      <c r="T30" s="1">
        <v>1.7465628385543823</v>
      </c>
      <c r="U30" s="1">
        <v>5.032353401184082</v>
      </c>
      <c r="V30" s="1">
        <v>12.406776428222656</v>
      </c>
      <c r="W30" s="1">
        <v>35.747516632080078</v>
      </c>
      <c r="X30" s="1">
        <v>200.206787109375</v>
      </c>
      <c r="Y30" s="1">
        <v>1700.390380859375</v>
      </c>
      <c r="Z30" s="1">
        <v>7.7889752388000488</v>
      </c>
      <c r="AA30" s="1">
        <v>73.012031555175781</v>
      </c>
      <c r="AB30" s="1">
        <v>-1.858710765838623</v>
      </c>
      <c r="AC30" s="1">
        <v>0.14889377355575562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44" si="37">X30*0.000001/(K30*0.0001)</f>
        <v>0.33367797851562497</v>
      </c>
      <c r="AL30">
        <f t="shared" ref="AL30:AL44" si="38">(U30-T30)/(1000-U30)*AK30</f>
        <v>1.1019413108676462E-3</v>
      </c>
      <c r="AM30">
        <f t="shared" ref="AM30:AM44" si="39">(P30+273.15)</f>
        <v>286.16788139343259</v>
      </c>
      <c r="AN30">
        <f t="shared" ref="AN30:AN44" si="40">(O30+273.15)</f>
        <v>280.46691169738767</v>
      </c>
      <c r="AO30">
        <f t="shared" ref="AO30:AO44" si="41">(Y30*AG30+Z30*AH30)*AI30</f>
        <v>272.06245485643012</v>
      </c>
      <c r="AP30">
        <f t="shared" ref="AP30:AP44" si="42">((AO30+0.00000010773*(AN30^4-AM30^4))-AL30*44100)/(L30*51.4+0.00000043092*AM30^3)</f>
        <v>2.0170884051265445</v>
      </c>
      <c r="AQ30">
        <f t="shared" ref="AQ30:AQ44" si="43">0.61365*EXP(17.502*J30/(240.97+J30))</f>
        <v>1.5048843226267548</v>
      </c>
      <c r="AR30">
        <f t="shared" ref="AR30:AR44" si="44">AQ30*1000/AA30</f>
        <v>20.611456640396337</v>
      </c>
      <c r="AS30">
        <f t="shared" ref="AS30:AS44" si="45">(AR30-U30)</f>
        <v>15.579103239212255</v>
      </c>
      <c r="AT30">
        <f t="shared" ref="AT30:AT44" si="46">IF(D30,P30,(O30+P30)/2)</f>
        <v>10.167396545410156</v>
      </c>
      <c r="AU30">
        <f t="shared" ref="AU30:AU44" si="47">0.61365*EXP(17.502*AT30/(240.97+AT30))</f>
        <v>1.2463818407749809</v>
      </c>
      <c r="AV30">
        <f t="shared" ref="AV30:AV44" si="48">IF(AS30&lt;&gt;0,(1000-(AR30+U30)/2)/AS30*AL30,0)</f>
        <v>6.9825092454822241E-2</v>
      </c>
      <c r="AW30">
        <f t="shared" ref="AW30:AW44" si="49">U30*AA30/1000</f>
        <v>0.36742234532404838</v>
      </c>
      <c r="AX30">
        <f t="shared" ref="AX30:AX44" si="50">(AU30-AW30)</f>
        <v>0.87895949545093255</v>
      </c>
      <c r="AY30">
        <f t="shared" ref="AY30:AY44" si="51">1/(1.6/F30+1.37/N30)</f>
        <v>4.3795468258381334E-2</v>
      </c>
      <c r="AZ30">
        <f t="shared" ref="AZ30:AZ44" si="52">G30*AA30*0.001</f>
        <v>21.181336207362889</v>
      </c>
      <c r="BA30">
        <f t="shared" ref="BA30:BA44" si="53">G30/S30</f>
        <v>0.74911306358300278</v>
      </c>
      <c r="BB30">
        <f t="shared" ref="BB30:BB44" si="54">(1-AL30*AA30/AQ30/F30)*100</f>
        <v>25.316078912404251</v>
      </c>
      <c r="BC30">
        <f t="shared" ref="BC30:BC44" si="55">(S30-E30/(N30/1.35))</f>
        <v>385.42263971155927</v>
      </c>
      <c r="BD30">
        <f t="shared" ref="BD30:BD44" si="56">E30*BB30/100/BC30</f>
        <v>2.5498337545052478E-3</v>
      </c>
    </row>
    <row r="31" spans="1:108" x14ac:dyDescent="0.25">
      <c r="A31" s="1">
        <v>17</v>
      </c>
      <c r="B31" s="1" t="s">
        <v>81</v>
      </c>
      <c r="C31" s="1">
        <v>1450.0000004470348</v>
      </c>
      <c r="D31" s="1">
        <v>0</v>
      </c>
      <c r="E31">
        <f t="shared" si="29"/>
        <v>3.8672186008100113</v>
      </c>
      <c r="F31">
        <f t="shared" si="30"/>
        <v>7.153425832060363E-2</v>
      </c>
      <c r="G31">
        <f t="shared" si="31"/>
        <v>290.40889604749253</v>
      </c>
      <c r="H31">
        <f t="shared" si="32"/>
        <v>1.1016358846333301</v>
      </c>
      <c r="I31">
        <f t="shared" si="33"/>
        <v>1.1379375526530646</v>
      </c>
      <c r="J31">
        <f t="shared" si="34"/>
        <v>13.022146224975586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7.3170409202575684</v>
      </c>
      <c r="P31" s="1">
        <v>13.022146224975586</v>
      </c>
      <c r="Q31" s="1">
        <v>5.120048999786377</v>
      </c>
      <c r="R31" s="1">
        <v>400.16970825195312</v>
      </c>
      <c r="S31" s="1">
        <v>387.30166625976562</v>
      </c>
      <c r="T31" s="1">
        <v>1.7467596530914307</v>
      </c>
      <c r="U31" s="1">
        <v>5.0315642356872559</v>
      </c>
      <c r="V31" s="1">
        <v>12.408123016357422</v>
      </c>
      <c r="W31" s="1">
        <v>35.74176025390625</v>
      </c>
      <c r="X31" s="1">
        <v>200.21153259277344</v>
      </c>
      <c r="Y31" s="1">
        <v>1700.34423828125</v>
      </c>
      <c r="Z31" s="1">
        <v>7.7794170379638672</v>
      </c>
      <c r="AA31" s="1">
        <v>73.012367248535156</v>
      </c>
      <c r="AB31" s="1">
        <v>-1.858710765838623</v>
      </c>
      <c r="AC31" s="1">
        <v>0.14889377355575562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0.33368588765462237</v>
      </c>
      <c r="AL31">
        <f t="shared" si="38"/>
        <v>1.10163588463333E-3</v>
      </c>
      <c r="AM31">
        <f t="shared" si="39"/>
        <v>286.17214622497556</v>
      </c>
      <c r="AN31">
        <f t="shared" si="40"/>
        <v>280.46704092025755</v>
      </c>
      <c r="AO31">
        <f t="shared" si="41"/>
        <v>272.05507204409514</v>
      </c>
      <c r="AP31">
        <f t="shared" si="42"/>
        <v>2.0166471166234921</v>
      </c>
      <c r="AQ31">
        <f t="shared" si="43"/>
        <v>1.5053039684636578</v>
      </c>
      <c r="AR31">
        <f t="shared" si="44"/>
        <v>20.617109473242817</v>
      </c>
      <c r="AS31">
        <f t="shared" si="45"/>
        <v>15.585545237555561</v>
      </c>
      <c r="AT31">
        <f t="shared" si="46"/>
        <v>10.169593572616577</v>
      </c>
      <c r="AU31">
        <f t="shared" si="47"/>
        <v>1.246564963622228</v>
      </c>
      <c r="AV31">
        <f t="shared" si="48"/>
        <v>6.97767141528884E-2</v>
      </c>
      <c r="AW31">
        <f t="shared" si="49"/>
        <v>0.36736641581059304</v>
      </c>
      <c r="AX31">
        <f t="shared" si="50"/>
        <v>0.87919854781163498</v>
      </c>
      <c r="AY31">
        <f t="shared" si="51"/>
        <v>4.3765017027960165E-2</v>
      </c>
      <c r="AZ31">
        <f t="shared" si="52"/>
        <v>21.203440970461195</v>
      </c>
      <c r="BA31">
        <f t="shared" si="53"/>
        <v>0.74982609512635945</v>
      </c>
      <c r="BB31">
        <f t="shared" si="54"/>
        <v>25.304193882662418</v>
      </c>
      <c r="BC31">
        <f t="shared" si="55"/>
        <v>385.46337574929595</v>
      </c>
      <c r="BD31">
        <f t="shared" si="56"/>
        <v>2.5386808557703484E-3</v>
      </c>
    </row>
    <row r="32" spans="1:108" x14ac:dyDescent="0.25">
      <c r="A32" s="1">
        <v>18</v>
      </c>
      <c r="B32" s="1" t="s">
        <v>82</v>
      </c>
      <c r="C32" s="1">
        <v>1450.0000004470348</v>
      </c>
      <c r="D32" s="1">
        <v>0</v>
      </c>
      <c r="E32">
        <f t="shared" si="29"/>
        <v>3.8672186008100113</v>
      </c>
      <c r="F32">
        <f t="shared" si="30"/>
        <v>7.153425832060363E-2</v>
      </c>
      <c r="G32">
        <f t="shared" si="31"/>
        <v>290.40889604749253</v>
      </c>
      <c r="H32">
        <f t="shared" si="32"/>
        <v>1.1016358846333301</v>
      </c>
      <c r="I32">
        <f t="shared" si="33"/>
        <v>1.1379375526530646</v>
      </c>
      <c r="J32">
        <f t="shared" si="34"/>
        <v>13.022146224975586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7.3170409202575684</v>
      </c>
      <c r="P32" s="1">
        <v>13.022146224975586</v>
      </c>
      <c r="Q32" s="1">
        <v>5.120048999786377</v>
      </c>
      <c r="R32" s="1">
        <v>400.16970825195312</v>
      </c>
      <c r="S32" s="1">
        <v>387.30166625976562</v>
      </c>
      <c r="T32" s="1">
        <v>1.7467596530914307</v>
      </c>
      <c r="U32" s="1">
        <v>5.0315642356872559</v>
      </c>
      <c r="V32" s="1">
        <v>12.408123016357422</v>
      </c>
      <c r="W32" s="1">
        <v>35.74176025390625</v>
      </c>
      <c r="X32" s="1">
        <v>200.21153259277344</v>
      </c>
      <c r="Y32" s="1">
        <v>1700.34423828125</v>
      </c>
      <c r="Z32" s="1">
        <v>7.7794170379638672</v>
      </c>
      <c r="AA32" s="1">
        <v>73.012367248535156</v>
      </c>
      <c r="AB32" s="1">
        <v>-1.858710765838623</v>
      </c>
      <c r="AC32" s="1">
        <v>0.14889377355575562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0.33368588765462237</v>
      </c>
      <c r="AL32">
        <f t="shared" si="38"/>
        <v>1.10163588463333E-3</v>
      </c>
      <c r="AM32">
        <f t="shared" si="39"/>
        <v>286.17214622497556</v>
      </c>
      <c r="AN32">
        <f t="shared" si="40"/>
        <v>280.46704092025755</v>
      </c>
      <c r="AO32">
        <f t="shared" si="41"/>
        <v>272.05507204409514</v>
      </c>
      <c r="AP32">
        <f t="shared" si="42"/>
        <v>2.0166471166234921</v>
      </c>
      <c r="AQ32">
        <f t="shared" si="43"/>
        <v>1.5053039684636578</v>
      </c>
      <c r="AR32">
        <f t="shared" si="44"/>
        <v>20.617109473242817</v>
      </c>
      <c r="AS32">
        <f t="shared" si="45"/>
        <v>15.585545237555561</v>
      </c>
      <c r="AT32">
        <f t="shared" si="46"/>
        <v>10.169593572616577</v>
      </c>
      <c r="AU32">
        <f t="shared" si="47"/>
        <v>1.246564963622228</v>
      </c>
      <c r="AV32">
        <f t="shared" si="48"/>
        <v>6.97767141528884E-2</v>
      </c>
      <c r="AW32">
        <f t="shared" si="49"/>
        <v>0.36736641581059304</v>
      </c>
      <c r="AX32">
        <f t="shared" si="50"/>
        <v>0.87919854781163498</v>
      </c>
      <c r="AY32">
        <f t="shared" si="51"/>
        <v>4.3765017027960165E-2</v>
      </c>
      <c r="AZ32">
        <f t="shared" si="52"/>
        <v>21.203440970461195</v>
      </c>
      <c r="BA32">
        <f t="shared" si="53"/>
        <v>0.74982609512635945</v>
      </c>
      <c r="BB32">
        <f t="shared" si="54"/>
        <v>25.304193882662418</v>
      </c>
      <c r="BC32">
        <f t="shared" si="55"/>
        <v>385.46337574929595</v>
      </c>
      <c r="BD32">
        <f t="shared" si="56"/>
        <v>2.5386808557703484E-3</v>
      </c>
    </row>
    <row r="33" spans="1:108" x14ac:dyDescent="0.25">
      <c r="A33" s="1">
        <v>19</v>
      </c>
      <c r="B33" s="1" t="s">
        <v>82</v>
      </c>
      <c r="C33" s="1">
        <v>1450.500000435859</v>
      </c>
      <c r="D33" s="1">
        <v>0</v>
      </c>
      <c r="E33">
        <f t="shared" si="29"/>
        <v>3.8676522047181758</v>
      </c>
      <c r="F33">
        <f t="shared" si="30"/>
        <v>7.1449899042241749E-2</v>
      </c>
      <c r="G33">
        <f t="shared" si="31"/>
        <v>290.31072239264699</v>
      </c>
      <c r="H33">
        <f t="shared" si="32"/>
        <v>1.1008566461708433</v>
      </c>
      <c r="I33">
        <f t="shared" si="33"/>
        <v>1.138437289301617</v>
      </c>
      <c r="J33">
        <f t="shared" si="34"/>
        <v>13.026162147521973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7.3166656494140625</v>
      </c>
      <c r="P33" s="1">
        <v>13.026162147521973</v>
      </c>
      <c r="Q33" s="1">
        <v>5.1201295852661133</v>
      </c>
      <c r="R33" s="1">
        <v>400.18875122070312</v>
      </c>
      <c r="S33" s="1">
        <v>387.31832885742187</v>
      </c>
      <c r="T33" s="1">
        <v>1.7471665143966675</v>
      </c>
      <c r="U33" s="1">
        <v>5.0301446914672852</v>
      </c>
      <c r="V33" s="1">
        <v>12.41130256652832</v>
      </c>
      <c r="W33" s="1">
        <v>35.732513427734375</v>
      </c>
      <c r="X33" s="1">
        <v>200.18150329589844</v>
      </c>
      <c r="Y33" s="1">
        <v>1700.270263671875</v>
      </c>
      <c r="Z33" s="1">
        <v>7.7041740417480469</v>
      </c>
      <c r="AA33" s="1">
        <v>73.012199401855469</v>
      </c>
      <c r="AB33" s="1">
        <v>-1.858710765838623</v>
      </c>
      <c r="AC33" s="1">
        <v>0.14889377355575562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0.33363583882649733</v>
      </c>
      <c r="AL33">
        <f t="shared" si="38"/>
        <v>1.1008566461708433E-3</v>
      </c>
      <c r="AM33">
        <f t="shared" si="39"/>
        <v>286.17616214752195</v>
      </c>
      <c r="AN33">
        <f t="shared" si="40"/>
        <v>280.46666564941404</v>
      </c>
      <c r="AO33">
        <f t="shared" si="41"/>
        <v>272.04323610685969</v>
      </c>
      <c r="AP33">
        <f t="shared" si="42"/>
        <v>2.0163768674239178</v>
      </c>
      <c r="AQ33">
        <f t="shared" si="43"/>
        <v>1.5056992165352112</v>
      </c>
      <c r="AR33">
        <f t="shared" si="44"/>
        <v>20.622570322089853</v>
      </c>
      <c r="AS33">
        <f t="shared" si="45"/>
        <v>15.592425630622568</v>
      </c>
      <c r="AT33">
        <f t="shared" si="46"/>
        <v>10.171413898468018</v>
      </c>
      <c r="AU33">
        <f t="shared" si="47"/>
        <v>1.2467167062567446</v>
      </c>
      <c r="AV33">
        <f t="shared" si="48"/>
        <v>6.9696446916447607E-2</v>
      </c>
      <c r="AW33">
        <f t="shared" si="49"/>
        <v>0.36726192723359419</v>
      </c>
      <c r="AX33">
        <f t="shared" si="50"/>
        <v>0.87945477902315039</v>
      </c>
      <c r="AY33">
        <f t="shared" si="51"/>
        <v>4.3714493961992201E-2</v>
      </c>
      <c r="AZ33">
        <f t="shared" si="52"/>
        <v>21.196224351828651</v>
      </c>
      <c r="BA33">
        <f t="shared" si="53"/>
        <v>0.74954036709043803</v>
      </c>
      <c r="BB33">
        <f t="shared" si="54"/>
        <v>25.288689213255001</v>
      </c>
      <c r="BC33">
        <f t="shared" si="55"/>
        <v>385.47983223242079</v>
      </c>
      <c r="BD33">
        <f t="shared" si="56"/>
        <v>2.537301472392109E-3</v>
      </c>
    </row>
    <row r="34" spans="1:108" x14ac:dyDescent="0.25">
      <c r="A34" s="1">
        <v>20</v>
      </c>
      <c r="B34" s="1" t="s">
        <v>83</v>
      </c>
      <c r="C34" s="1">
        <v>1451.0000004246831</v>
      </c>
      <c r="D34" s="1">
        <v>0</v>
      </c>
      <c r="E34">
        <f t="shared" si="29"/>
        <v>3.8523545550784823</v>
      </c>
      <c r="F34">
        <f t="shared" si="30"/>
        <v>7.1421195937054857E-2</v>
      </c>
      <c r="G34">
        <f t="shared" si="31"/>
        <v>290.64478164311203</v>
      </c>
      <c r="H34">
        <f t="shared" si="32"/>
        <v>1.1006958007327228</v>
      </c>
      <c r="I34">
        <f t="shared" si="33"/>
        <v>1.1387310127770265</v>
      </c>
      <c r="J34">
        <f t="shared" si="34"/>
        <v>13.02875804901123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7.3170075416564941</v>
      </c>
      <c r="P34" s="1">
        <v>13.02875804901123</v>
      </c>
      <c r="Q34" s="1">
        <v>5.1198725700378418</v>
      </c>
      <c r="R34" s="1">
        <v>400.16854858398437</v>
      </c>
      <c r="S34" s="1">
        <v>387.34375</v>
      </c>
      <c r="T34" s="1">
        <v>1.7469688653945923</v>
      </c>
      <c r="U34" s="1">
        <v>5.0295538902282715</v>
      </c>
      <c r="V34" s="1">
        <v>12.409775733947754</v>
      </c>
      <c r="W34" s="1">
        <v>35.727962493896484</v>
      </c>
      <c r="X34" s="1">
        <v>200.17634582519531</v>
      </c>
      <c r="Y34" s="1">
        <v>1700.23828125</v>
      </c>
      <c r="Z34" s="1">
        <v>7.751706600189209</v>
      </c>
      <c r="AA34" s="1">
        <v>73.01318359375</v>
      </c>
      <c r="AB34" s="1">
        <v>-1.858710765838623</v>
      </c>
      <c r="AC34" s="1">
        <v>0.14889377355575562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0.33362724304199215</v>
      </c>
      <c r="AL34">
        <f t="shared" si="38"/>
        <v>1.1006958007327228E-3</v>
      </c>
      <c r="AM34">
        <f t="shared" si="39"/>
        <v>286.17875804901121</v>
      </c>
      <c r="AN34">
        <f t="shared" si="40"/>
        <v>280.46700754165647</v>
      </c>
      <c r="AO34">
        <f t="shared" si="41"/>
        <v>272.03811891947407</v>
      </c>
      <c r="AP34">
        <f t="shared" si="42"/>
        <v>2.0161175604824777</v>
      </c>
      <c r="AQ34">
        <f t="shared" si="43"/>
        <v>1.5059547543589229</v>
      </c>
      <c r="AR34">
        <f t="shared" si="44"/>
        <v>20.62579222319836</v>
      </c>
      <c r="AS34">
        <f t="shared" si="45"/>
        <v>15.596238332970088</v>
      </c>
      <c r="AT34">
        <f t="shared" si="46"/>
        <v>10.172882795333862</v>
      </c>
      <c r="AU34">
        <f t="shared" si="47"/>
        <v>1.2468391655811004</v>
      </c>
      <c r="AV34">
        <f t="shared" si="48"/>
        <v>6.9669135061178722E-2</v>
      </c>
      <c r="AW34">
        <f t="shared" si="49"/>
        <v>0.3672237415818963</v>
      </c>
      <c r="AX34">
        <f t="shared" si="50"/>
        <v>0.87961542399920412</v>
      </c>
      <c r="AY34">
        <f t="shared" si="51"/>
        <v>4.369730299857702E-2</v>
      </c>
      <c r="AZ34">
        <f t="shared" si="52"/>
        <v>21.220900802673917</v>
      </c>
      <c r="BA34">
        <f t="shared" si="53"/>
        <v>0.75035361134163658</v>
      </c>
      <c r="BB34">
        <f t="shared" si="54"/>
        <v>25.281257710635074</v>
      </c>
      <c r="BC34">
        <f t="shared" si="55"/>
        <v>385.51252514498867</v>
      </c>
      <c r="BD34">
        <f t="shared" si="56"/>
        <v>2.5263087953640269E-3</v>
      </c>
    </row>
    <row r="35" spans="1:108" x14ac:dyDescent="0.25">
      <c r="A35" s="1">
        <v>21</v>
      </c>
      <c r="B35" s="1" t="s">
        <v>83</v>
      </c>
      <c r="C35" s="1">
        <v>1451.5000004135072</v>
      </c>
      <c r="D35" s="1">
        <v>0</v>
      </c>
      <c r="E35">
        <f t="shared" si="29"/>
        <v>3.8501830681537204</v>
      </c>
      <c r="F35">
        <f t="shared" si="30"/>
        <v>7.13489487499675E-2</v>
      </c>
      <c r="G35">
        <f t="shared" si="31"/>
        <v>290.62784249293748</v>
      </c>
      <c r="H35">
        <f t="shared" si="32"/>
        <v>1.1000789756918112</v>
      </c>
      <c r="I35">
        <f t="shared" si="33"/>
        <v>1.1392142229228297</v>
      </c>
      <c r="J35">
        <f t="shared" si="34"/>
        <v>13.032391548156738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7.317659854888916</v>
      </c>
      <c r="P35" s="1">
        <v>13.032391548156738</v>
      </c>
      <c r="Q35" s="1">
        <v>5.1208896636962891</v>
      </c>
      <c r="R35" s="1">
        <v>400.18560791015625</v>
      </c>
      <c r="S35" s="1">
        <v>387.36822509765625</v>
      </c>
      <c r="T35" s="1">
        <v>1.7471580505371094</v>
      </c>
      <c r="U35" s="1">
        <v>5.0278396606445312</v>
      </c>
      <c r="V35" s="1">
        <v>12.410554885864258</v>
      </c>
      <c r="W35" s="1">
        <v>35.714160919189453</v>
      </c>
      <c r="X35" s="1">
        <v>200.18058776855469</v>
      </c>
      <c r="Y35" s="1">
        <v>1700.152587890625</v>
      </c>
      <c r="Z35" s="1">
        <v>7.7600951194763184</v>
      </c>
      <c r="AA35" s="1">
        <v>73.01312255859375</v>
      </c>
      <c r="AB35" s="1">
        <v>-1.858710765838623</v>
      </c>
      <c r="AC35" s="1">
        <v>0.14889377355575562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0.33363431294759111</v>
      </c>
      <c r="AL35">
        <f t="shared" si="38"/>
        <v>1.1000789756918112E-3</v>
      </c>
      <c r="AM35">
        <f t="shared" si="39"/>
        <v>286.18239154815672</v>
      </c>
      <c r="AN35">
        <f t="shared" si="40"/>
        <v>280.46765985488889</v>
      </c>
      <c r="AO35">
        <f t="shared" si="41"/>
        <v>272.02440798228054</v>
      </c>
      <c r="AP35">
        <f t="shared" si="42"/>
        <v>2.0159035587760878</v>
      </c>
      <c r="AQ35">
        <f t="shared" si="43"/>
        <v>1.5063124962704273</v>
      </c>
      <c r="AR35">
        <f t="shared" si="44"/>
        <v>20.630709158639213</v>
      </c>
      <c r="AS35">
        <f t="shared" si="45"/>
        <v>15.602869497994682</v>
      </c>
      <c r="AT35">
        <f t="shared" si="46"/>
        <v>10.175025701522827</v>
      </c>
      <c r="AU35">
        <f t="shared" si="47"/>
        <v>1.2470178348709244</v>
      </c>
      <c r="AV35">
        <f t="shared" si="48"/>
        <v>6.9600387337723627E-2</v>
      </c>
      <c r="AW35">
        <f t="shared" si="49"/>
        <v>0.36709827334759759</v>
      </c>
      <c r="AX35">
        <f t="shared" si="50"/>
        <v>0.87991956152332684</v>
      </c>
      <c r="AY35">
        <f t="shared" si="51"/>
        <v>4.3654031173190694E-2</v>
      </c>
      <c r="AZ35">
        <f t="shared" si="52"/>
        <v>21.219646282876525</v>
      </c>
      <c r="BA35">
        <f t="shared" si="53"/>
        <v>0.75026247292139059</v>
      </c>
      <c r="BB35">
        <f t="shared" si="54"/>
        <v>25.265328584552659</v>
      </c>
      <c r="BC35">
        <f t="shared" si="55"/>
        <v>385.5380324635301</v>
      </c>
      <c r="BD35">
        <f t="shared" si="56"/>
        <v>2.5231269586039264E-3</v>
      </c>
    </row>
    <row r="36" spans="1:108" x14ac:dyDescent="0.25">
      <c r="A36" s="1">
        <v>22</v>
      </c>
      <c r="B36" s="1" t="s">
        <v>84</v>
      </c>
      <c r="C36" s="1">
        <v>1452.0000004023314</v>
      </c>
      <c r="D36" s="1">
        <v>0</v>
      </c>
      <c r="E36">
        <f t="shared" si="29"/>
        <v>3.8553430236667467</v>
      </c>
      <c r="F36">
        <f t="shared" si="30"/>
        <v>7.1268267069392377E-2</v>
      </c>
      <c r="G36">
        <f t="shared" si="31"/>
        <v>290.39062026977888</v>
      </c>
      <c r="H36">
        <f t="shared" si="32"/>
        <v>1.0996286558310708</v>
      </c>
      <c r="I36">
        <f t="shared" si="33"/>
        <v>1.1400117505648339</v>
      </c>
      <c r="J36">
        <f t="shared" si="34"/>
        <v>13.039521217346191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7.3180632591247559</v>
      </c>
      <c r="P36" s="1">
        <v>13.039521217346191</v>
      </c>
      <c r="Q36" s="1">
        <v>5.1211261749267578</v>
      </c>
      <c r="R36" s="1">
        <v>400.18218994140625</v>
      </c>
      <c r="S36" s="1">
        <v>387.34982299804687</v>
      </c>
      <c r="T36" s="1">
        <v>1.7471163272857666</v>
      </c>
      <c r="U36" s="1">
        <v>5.0264854431152344</v>
      </c>
      <c r="V36" s="1">
        <v>12.410037040710449</v>
      </c>
      <c r="W36" s="1">
        <v>35.703899383544922</v>
      </c>
      <c r="X36" s="1">
        <v>200.17900085449219</v>
      </c>
      <c r="Y36" s="1">
        <v>1700.161865234375</v>
      </c>
      <c r="Z36" s="1">
        <v>7.7812328338623047</v>
      </c>
      <c r="AA36" s="1">
        <v>73.013824462890625</v>
      </c>
      <c r="AB36" s="1">
        <v>-1.858710765838623</v>
      </c>
      <c r="AC36" s="1">
        <v>0.14889377355575562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0.33363166809082029</v>
      </c>
      <c r="AL36">
        <f t="shared" si="38"/>
        <v>1.0996286558310709E-3</v>
      </c>
      <c r="AM36">
        <f t="shared" si="39"/>
        <v>286.18952121734617</v>
      </c>
      <c r="AN36">
        <f t="shared" si="40"/>
        <v>280.46806325912473</v>
      </c>
      <c r="AO36">
        <f t="shared" si="41"/>
        <v>272.02589235724736</v>
      </c>
      <c r="AP36">
        <f t="shared" si="42"/>
        <v>2.0153215777529159</v>
      </c>
      <c r="AQ36">
        <f t="shared" si="43"/>
        <v>1.5070146763737247</v>
      </c>
      <c r="AR36">
        <f t="shared" si="44"/>
        <v>20.640127913579803</v>
      </c>
      <c r="AS36">
        <f t="shared" si="45"/>
        <v>15.613642470464569</v>
      </c>
      <c r="AT36">
        <f t="shared" si="46"/>
        <v>10.178792238235474</v>
      </c>
      <c r="AU36">
        <f t="shared" si="47"/>
        <v>1.2473319324153818</v>
      </c>
      <c r="AV36">
        <f t="shared" si="48"/>
        <v>6.9523609632531388E-2</v>
      </c>
      <c r="AW36">
        <f t="shared" si="49"/>
        <v>0.36700292580889071</v>
      </c>
      <c r="AX36">
        <f t="shared" si="50"/>
        <v>0.88032900660649105</v>
      </c>
      <c r="AY36">
        <f t="shared" si="51"/>
        <v>4.3605705399953544E-2</v>
      </c>
      <c r="AZ36">
        <f t="shared" si="52"/>
        <v>21.202529774047562</v>
      </c>
      <c r="BA36">
        <f t="shared" si="53"/>
        <v>0.74968569243735816</v>
      </c>
      <c r="BB36">
        <f t="shared" si="54"/>
        <v>25.245478554723412</v>
      </c>
      <c r="BC36">
        <f t="shared" si="55"/>
        <v>385.51717756819511</v>
      </c>
      <c r="BD36">
        <f t="shared" si="56"/>
        <v>2.5246599967096001E-3</v>
      </c>
    </row>
    <row r="37" spans="1:108" x14ac:dyDescent="0.25">
      <c r="A37" s="1">
        <v>23</v>
      </c>
      <c r="B37" s="1" t="s">
        <v>84</v>
      </c>
      <c r="C37" s="1">
        <v>1452.5000003911555</v>
      </c>
      <c r="D37" s="1">
        <v>0</v>
      </c>
      <c r="E37">
        <f t="shared" si="29"/>
        <v>3.8696777082953084</v>
      </c>
      <c r="F37">
        <f t="shared" si="30"/>
        <v>7.1214068593587393E-2</v>
      </c>
      <c r="G37">
        <f t="shared" si="31"/>
        <v>289.98319455984796</v>
      </c>
      <c r="H37">
        <f t="shared" si="32"/>
        <v>1.0992936539704097</v>
      </c>
      <c r="I37">
        <f t="shared" si="33"/>
        <v>1.1404969820470781</v>
      </c>
      <c r="J37">
        <f t="shared" si="34"/>
        <v>13.043266296386719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7.3185725212097168</v>
      </c>
      <c r="P37" s="1">
        <v>13.043266296386719</v>
      </c>
      <c r="Q37" s="1">
        <v>5.120326042175293</v>
      </c>
      <c r="R37" s="1">
        <v>400.21072387695312</v>
      </c>
      <c r="S37" s="1">
        <v>387.335693359375</v>
      </c>
      <c r="T37" s="1">
        <v>1.7465342283248901</v>
      </c>
      <c r="U37" s="1">
        <v>5.0249433517456055</v>
      </c>
      <c r="V37" s="1">
        <v>12.405343055725098</v>
      </c>
      <c r="W37" s="1">
        <v>35.691341400146484</v>
      </c>
      <c r="X37" s="1">
        <v>200.17692565917969</v>
      </c>
      <c r="Y37" s="1">
        <v>1700.163818359375</v>
      </c>
      <c r="Z37" s="1">
        <v>7.7378320693969727</v>
      </c>
      <c r="AA37" s="1">
        <v>73.013092041015625</v>
      </c>
      <c r="AB37" s="1">
        <v>-1.858710765838623</v>
      </c>
      <c r="AC37" s="1">
        <v>0.14889377355575562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0.33362820943196608</v>
      </c>
      <c r="AL37">
        <f t="shared" si="38"/>
        <v>1.0992936539704096E-3</v>
      </c>
      <c r="AM37">
        <f t="shared" si="39"/>
        <v>286.1932662963867</v>
      </c>
      <c r="AN37">
        <f t="shared" si="40"/>
        <v>280.46857252120969</v>
      </c>
      <c r="AO37">
        <f t="shared" si="41"/>
        <v>272.02620485724037</v>
      </c>
      <c r="AP37">
        <f t="shared" si="42"/>
        <v>2.0150965101931733</v>
      </c>
      <c r="AQ37">
        <f t="shared" si="43"/>
        <v>1.5073836334889694</v>
      </c>
      <c r="AR37">
        <f t="shared" si="44"/>
        <v>20.645388263274565</v>
      </c>
      <c r="AS37">
        <f t="shared" si="45"/>
        <v>15.62044491152896</v>
      </c>
      <c r="AT37">
        <f t="shared" si="46"/>
        <v>10.180919408798218</v>
      </c>
      <c r="AU37">
        <f t="shared" si="47"/>
        <v>1.2475093513760138</v>
      </c>
      <c r="AV37">
        <f t="shared" si="48"/>
        <v>6.9472031289557937E-2</v>
      </c>
      <c r="AW37">
        <f t="shared" si="49"/>
        <v>0.36688665144189142</v>
      </c>
      <c r="AX37">
        <f t="shared" si="50"/>
        <v>0.88062269993412245</v>
      </c>
      <c r="AY37">
        <f t="shared" si="51"/>
        <v>4.3573240935833715E-2</v>
      </c>
      <c r="AZ37">
        <f t="shared" si="52"/>
        <v>21.172569674745919</v>
      </c>
      <c r="BA37">
        <f t="shared" si="53"/>
        <v>0.74866117306363977</v>
      </c>
      <c r="BB37">
        <f t="shared" si="54"/>
        <v>25.230432660073209</v>
      </c>
      <c r="BC37">
        <f t="shared" si="55"/>
        <v>385.49623390698059</v>
      </c>
      <c r="BD37">
        <f t="shared" si="56"/>
        <v>2.5326743622322906E-3</v>
      </c>
    </row>
    <row r="38" spans="1:108" x14ac:dyDescent="0.25">
      <c r="A38" s="1">
        <v>24</v>
      </c>
      <c r="B38" s="1" t="s">
        <v>85</v>
      </c>
      <c r="C38" s="1">
        <v>1453.0000003799796</v>
      </c>
      <c r="D38" s="1">
        <v>0</v>
      </c>
      <c r="E38">
        <f t="shared" si="29"/>
        <v>3.8742194463687487</v>
      </c>
      <c r="F38">
        <f t="shared" si="30"/>
        <v>7.1172863272072118E-2</v>
      </c>
      <c r="G38">
        <f t="shared" si="31"/>
        <v>289.82568599987667</v>
      </c>
      <c r="H38">
        <f t="shared" si="32"/>
        <v>1.0993360056079686</v>
      </c>
      <c r="I38">
        <f t="shared" si="33"/>
        <v>1.1411747899149303</v>
      </c>
      <c r="J38">
        <f t="shared" si="34"/>
        <v>13.050204277038574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7.3190593719482422</v>
      </c>
      <c r="P38" s="1">
        <v>13.050204277038574</v>
      </c>
      <c r="Q38" s="1">
        <v>5.1195096969604492</v>
      </c>
      <c r="R38" s="1">
        <v>400.22344970703125</v>
      </c>
      <c r="S38" s="1">
        <v>387.33599853515625</v>
      </c>
      <c r="T38" s="1">
        <v>1.7468264102935791</v>
      </c>
      <c r="U38" s="1">
        <v>5.0250453948974609</v>
      </c>
      <c r="V38" s="1">
        <v>12.406953811645508</v>
      </c>
      <c r="W38" s="1">
        <v>35.690727233886719</v>
      </c>
      <c r="X38" s="1">
        <v>200.19622802734375</v>
      </c>
      <c r="Y38" s="1">
        <v>1700.2552490234375</v>
      </c>
      <c r="Z38" s="1">
        <v>7.7368068695068359</v>
      </c>
      <c r="AA38" s="1">
        <v>73.012786865234375</v>
      </c>
      <c r="AB38" s="1">
        <v>-1.858710765838623</v>
      </c>
      <c r="AC38" s="1">
        <v>0.14889377355575562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0.33366038004557286</v>
      </c>
      <c r="AL38">
        <f t="shared" si="38"/>
        <v>1.0993360056079685E-3</v>
      </c>
      <c r="AM38">
        <f t="shared" si="39"/>
        <v>286.20020427703855</v>
      </c>
      <c r="AN38">
        <f t="shared" si="40"/>
        <v>280.46905937194822</v>
      </c>
      <c r="AO38">
        <f t="shared" si="41"/>
        <v>272.04083376316339</v>
      </c>
      <c r="AP38">
        <f t="shared" si="42"/>
        <v>2.0144445011838155</v>
      </c>
      <c r="AQ38">
        <f t="shared" si="43"/>
        <v>1.508067358320706</v>
      </c>
      <c r="AR38">
        <f t="shared" si="44"/>
        <v>20.654839009285705</v>
      </c>
      <c r="AS38">
        <f t="shared" si="45"/>
        <v>15.629793614388245</v>
      </c>
      <c r="AT38">
        <f t="shared" si="46"/>
        <v>10.184631824493408</v>
      </c>
      <c r="AU38">
        <f t="shared" si="47"/>
        <v>1.2478190426748892</v>
      </c>
      <c r="AV38">
        <f t="shared" si="48"/>
        <v>6.9432816683917542E-2</v>
      </c>
      <c r="AW38">
        <f t="shared" si="49"/>
        <v>0.36689256840577583</v>
      </c>
      <c r="AX38">
        <f t="shared" si="50"/>
        <v>0.88092647426911341</v>
      </c>
      <c r="AY38">
        <f t="shared" si="51"/>
        <v>4.35485585747264E-2</v>
      </c>
      <c r="AZ38">
        <f t="shared" si="52"/>
        <v>21.16098103997934</v>
      </c>
      <c r="BA38">
        <f t="shared" si="53"/>
        <v>0.74825393739789681</v>
      </c>
      <c r="BB38">
        <f t="shared" si="54"/>
        <v>25.218495171398423</v>
      </c>
      <c r="BC38">
        <f t="shared" si="55"/>
        <v>385.49438015799882</v>
      </c>
      <c r="BD38">
        <f t="shared" si="56"/>
        <v>2.5344593703582395E-3</v>
      </c>
    </row>
    <row r="39" spans="1:108" x14ac:dyDescent="0.25">
      <c r="A39" s="1">
        <v>25</v>
      </c>
      <c r="B39" s="1" t="s">
        <v>85</v>
      </c>
      <c r="C39" s="1">
        <v>1453.5000003688037</v>
      </c>
      <c r="D39" s="1">
        <v>0</v>
      </c>
      <c r="E39">
        <f t="shared" si="29"/>
        <v>3.8835522375542206</v>
      </c>
      <c r="F39">
        <f t="shared" si="30"/>
        <v>7.1150307837881621E-2</v>
      </c>
      <c r="G39">
        <f t="shared" si="31"/>
        <v>289.574493032779</v>
      </c>
      <c r="H39">
        <f t="shared" si="32"/>
        <v>1.0995291721815386</v>
      </c>
      <c r="I39">
        <f t="shared" si="33"/>
        <v>1.1417237337236503</v>
      </c>
      <c r="J39">
        <f t="shared" si="34"/>
        <v>13.055829048156738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7.3189907073974609</v>
      </c>
      <c r="P39" s="1">
        <v>13.055829048156738</v>
      </c>
      <c r="Q39" s="1">
        <v>5.1192340850830078</v>
      </c>
      <c r="R39" s="1">
        <v>400.24307250976562</v>
      </c>
      <c r="S39" s="1">
        <v>387.32766723632812</v>
      </c>
      <c r="T39" s="1">
        <v>1.7463816404342651</v>
      </c>
      <c r="U39" s="1">
        <v>5.0251221656799316</v>
      </c>
      <c r="V39" s="1">
        <v>12.403851509094238</v>
      </c>
      <c r="W39" s="1">
        <v>35.691432952880859</v>
      </c>
      <c r="X39" s="1">
        <v>200.19953918457031</v>
      </c>
      <c r="Y39" s="1">
        <v>1700.234619140625</v>
      </c>
      <c r="Z39" s="1">
        <v>7.7229952812194824</v>
      </c>
      <c r="AA39" s="1">
        <v>73.012779235839844</v>
      </c>
      <c r="AB39" s="1">
        <v>-1.858710765838623</v>
      </c>
      <c r="AC39" s="1">
        <v>0.14889377355575562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0.33366589864095048</v>
      </c>
      <c r="AL39">
        <f t="shared" si="38"/>
        <v>1.0995291721815385E-3</v>
      </c>
      <c r="AM39">
        <f t="shared" si="39"/>
        <v>286.20582904815672</v>
      </c>
      <c r="AN39">
        <f t="shared" si="40"/>
        <v>280.46899070739744</v>
      </c>
      <c r="AO39">
        <f t="shared" si="41"/>
        <v>272.03753298198717</v>
      </c>
      <c r="AP39">
        <f t="shared" si="42"/>
        <v>2.0135960887521285</v>
      </c>
      <c r="AQ39">
        <f t="shared" si="43"/>
        <v>1.5086218690395645</v>
      </c>
      <c r="AR39">
        <f t="shared" si="44"/>
        <v>20.662435875321755</v>
      </c>
      <c r="AS39">
        <f t="shared" si="45"/>
        <v>15.637313709641823</v>
      </c>
      <c r="AT39">
        <f t="shared" si="46"/>
        <v>10.1874098777771</v>
      </c>
      <c r="AU39">
        <f t="shared" si="47"/>
        <v>1.248050833362284</v>
      </c>
      <c r="AV39">
        <f t="shared" si="48"/>
        <v>6.9411350480114278E-2</v>
      </c>
      <c r="AW39">
        <f t="shared" si="49"/>
        <v>0.36689813531591425</v>
      </c>
      <c r="AX39">
        <f t="shared" si="50"/>
        <v>0.88115269804636975</v>
      </c>
      <c r="AY39">
        <f t="shared" si="51"/>
        <v>4.3535047410910556E-2</v>
      </c>
      <c r="AZ39">
        <f t="shared" si="52"/>
        <v>21.142638532132537</v>
      </c>
      <c r="BA39">
        <f t="shared" si="53"/>
        <v>0.7476215037747227</v>
      </c>
      <c r="BB39">
        <f t="shared" si="54"/>
        <v>25.209152563749136</v>
      </c>
      <c r="BC39">
        <f t="shared" si="55"/>
        <v>385.48161249721562</v>
      </c>
      <c r="BD39">
        <f t="shared" si="56"/>
        <v>2.5397076714392137E-3</v>
      </c>
    </row>
    <row r="40" spans="1:108" x14ac:dyDescent="0.25">
      <c r="A40" s="1">
        <v>26</v>
      </c>
      <c r="B40" s="1" t="s">
        <v>86</v>
      </c>
      <c r="C40" s="1">
        <v>1454.0000003576279</v>
      </c>
      <c r="D40" s="1">
        <v>0</v>
      </c>
      <c r="E40">
        <f t="shared" si="29"/>
        <v>3.8961081223602956</v>
      </c>
      <c r="F40">
        <f t="shared" si="30"/>
        <v>7.117219655695281E-2</v>
      </c>
      <c r="G40">
        <f t="shared" si="31"/>
        <v>289.29311275829406</v>
      </c>
      <c r="H40">
        <f t="shared" si="32"/>
        <v>1.0998367049342228</v>
      </c>
      <c r="I40">
        <f t="shared" si="33"/>
        <v>1.1416948500648967</v>
      </c>
      <c r="J40">
        <f t="shared" si="34"/>
        <v>13.055845260620117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7.3189616203308105</v>
      </c>
      <c r="P40" s="1">
        <v>13.055845260620117</v>
      </c>
      <c r="Q40" s="1">
        <v>5.118931770324707</v>
      </c>
      <c r="R40" s="1">
        <v>400.257568359375</v>
      </c>
      <c r="S40" s="1">
        <v>387.3037109375</v>
      </c>
      <c r="T40" s="1">
        <v>1.7457689046859741</v>
      </c>
      <c r="U40" s="1">
        <v>5.0255627632141113</v>
      </c>
      <c r="V40" s="1">
        <v>12.399467468261719</v>
      </c>
      <c r="W40" s="1">
        <v>35.694473266601563</v>
      </c>
      <c r="X40" s="1">
        <v>200.19113159179687</v>
      </c>
      <c r="Y40" s="1">
        <v>1700.1822509765625</v>
      </c>
      <c r="Z40" s="1">
        <v>7.672215461730957</v>
      </c>
      <c r="AA40" s="1">
        <v>73.012443542480469</v>
      </c>
      <c r="AB40" s="1">
        <v>-1.858710765838623</v>
      </c>
      <c r="AC40" s="1">
        <v>0.14889377355575562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0.33365188598632811</v>
      </c>
      <c r="AL40">
        <f t="shared" si="38"/>
        <v>1.0998367049342228E-3</v>
      </c>
      <c r="AM40">
        <f t="shared" si="39"/>
        <v>286.20584526062009</v>
      </c>
      <c r="AN40">
        <f t="shared" si="40"/>
        <v>280.46896162033079</v>
      </c>
      <c r="AO40">
        <f t="shared" si="41"/>
        <v>272.02915407592445</v>
      </c>
      <c r="AP40">
        <f t="shared" si="42"/>
        <v>2.0133266853927565</v>
      </c>
      <c r="AQ40">
        <f t="shared" si="43"/>
        <v>1.508623467583259</v>
      </c>
      <c r="AR40">
        <f t="shared" si="44"/>
        <v>20.66255277027544</v>
      </c>
      <c r="AS40">
        <f t="shared" si="45"/>
        <v>15.636990007061328</v>
      </c>
      <c r="AT40">
        <f t="shared" si="46"/>
        <v>10.187403440475464</v>
      </c>
      <c r="AU40">
        <f t="shared" si="47"/>
        <v>1.2480502962133506</v>
      </c>
      <c r="AV40">
        <f t="shared" si="48"/>
        <v>6.9432182170083762E-2</v>
      </c>
      <c r="AW40">
        <f t="shared" si="49"/>
        <v>0.36692861751836242</v>
      </c>
      <c r="AX40">
        <f t="shared" si="50"/>
        <v>0.88112167869498825</v>
      </c>
      <c r="AY40">
        <f t="shared" si="51"/>
        <v>4.3548159201390449E-2</v>
      </c>
      <c r="AZ40">
        <f t="shared" si="52"/>
        <v>21.121997062493381</v>
      </c>
      <c r="BA40">
        <f t="shared" si="53"/>
        <v>0.74694123652478472</v>
      </c>
      <c r="BB40">
        <f t="shared" si="54"/>
        <v>25.211665100492176</v>
      </c>
      <c r="BC40">
        <f t="shared" si="55"/>
        <v>385.45168773208854</v>
      </c>
      <c r="BD40">
        <f t="shared" si="56"/>
        <v>2.5483705559626174E-3</v>
      </c>
    </row>
    <row r="41" spans="1:108" x14ac:dyDescent="0.25">
      <c r="A41" s="1">
        <v>27</v>
      </c>
      <c r="B41" s="1" t="s">
        <v>86</v>
      </c>
      <c r="C41" s="1">
        <v>1454.500000346452</v>
      </c>
      <c r="D41" s="1">
        <v>0</v>
      </c>
      <c r="E41">
        <f t="shared" si="29"/>
        <v>3.8984138052650303</v>
      </c>
      <c r="F41">
        <f t="shared" si="30"/>
        <v>7.1248122299964481E-2</v>
      </c>
      <c r="G41">
        <f t="shared" si="31"/>
        <v>289.34335810938808</v>
      </c>
      <c r="H41">
        <f t="shared" si="32"/>
        <v>1.1002195665977439</v>
      </c>
      <c r="I41">
        <f t="shared" si="33"/>
        <v>1.140913470466991</v>
      </c>
      <c r="J41">
        <f t="shared" si="34"/>
        <v>13.048288345336914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7.3193931579589844</v>
      </c>
      <c r="P41" s="1">
        <v>13.048288345336914</v>
      </c>
      <c r="Q41" s="1">
        <v>5.1188597679138184</v>
      </c>
      <c r="R41" s="1">
        <v>400.26852416992187</v>
      </c>
      <c r="S41" s="1">
        <v>387.30825805664062</v>
      </c>
      <c r="T41" s="1">
        <v>1.7453584671020508</v>
      </c>
      <c r="U41" s="1">
        <v>5.0260491371154785</v>
      </c>
      <c r="V41" s="1">
        <v>12.396218299865723</v>
      </c>
      <c r="W41" s="1">
        <v>35.696964263916016</v>
      </c>
      <c r="X41" s="1">
        <v>200.20597839355469</v>
      </c>
      <c r="Y41" s="1">
        <v>1700.194091796875</v>
      </c>
      <c r="Z41" s="1">
        <v>7.6986432075500488</v>
      </c>
      <c r="AA41" s="1">
        <v>73.012626647949219</v>
      </c>
      <c r="AB41" s="1">
        <v>-1.858710765838623</v>
      </c>
      <c r="AC41" s="1">
        <v>0.14889377355575562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0.33367663065592446</v>
      </c>
      <c r="AL41">
        <f t="shared" si="38"/>
        <v>1.1002195665977439E-3</v>
      </c>
      <c r="AM41">
        <f t="shared" si="39"/>
        <v>286.19828834533689</v>
      </c>
      <c r="AN41">
        <f t="shared" si="40"/>
        <v>280.46939315795896</v>
      </c>
      <c r="AO41">
        <f t="shared" si="41"/>
        <v>272.03104860713211</v>
      </c>
      <c r="AP41">
        <f t="shared" si="42"/>
        <v>2.0141338295901998</v>
      </c>
      <c r="AQ41">
        <f t="shared" si="43"/>
        <v>1.5078785196294506</v>
      </c>
      <c r="AR41">
        <f t="shared" si="44"/>
        <v>20.652297949779403</v>
      </c>
      <c r="AS41">
        <f t="shared" si="45"/>
        <v>15.626248812663924</v>
      </c>
      <c r="AT41">
        <f t="shared" si="46"/>
        <v>10.183840751647949</v>
      </c>
      <c r="AU41">
        <f t="shared" si="47"/>
        <v>1.2477530453637009</v>
      </c>
      <c r="AV41">
        <f t="shared" si="48"/>
        <v>6.9504438951855152E-2</v>
      </c>
      <c r="AW41">
        <f t="shared" si="49"/>
        <v>0.36696504916245976</v>
      </c>
      <c r="AX41">
        <f t="shared" si="50"/>
        <v>0.88078799620124115</v>
      </c>
      <c r="AY41">
        <f t="shared" si="51"/>
        <v>4.3593638961530144E-2</v>
      </c>
      <c r="AZ41">
        <f t="shared" si="52"/>
        <v>21.125718578704621</v>
      </c>
      <c r="BA41">
        <f t="shared" si="53"/>
        <v>0.74706219681759023</v>
      </c>
      <c r="BB41">
        <f t="shared" si="54"/>
        <v>25.22824762125747</v>
      </c>
      <c r="BC41">
        <f t="shared" si="55"/>
        <v>385.45513884000218</v>
      </c>
      <c r="BD41">
        <f t="shared" si="56"/>
        <v>2.5515329515474108E-3</v>
      </c>
    </row>
    <row r="42" spans="1:108" x14ac:dyDescent="0.25">
      <c r="A42" s="1">
        <v>28</v>
      </c>
      <c r="B42" s="1" t="s">
        <v>87</v>
      </c>
      <c r="C42" s="1">
        <v>1455.0000003352761</v>
      </c>
      <c r="D42" s="1">
        <v>0</v>
      </c>
      <c r="E42">
        <f t="shared" si="29"/>
        <v>3.9035445238801922</v>
      </c>
      <c r="F42">
        <f t="shared" si="30"/>
        <v>7.1305346100344891E-2</v>
      </c>
      <c r="G42">
        <f t="shared" si="31"/>
        <v>289.31442135826052</v>
      </c>
      <c r="H42">
        <f t="shared" si="32"/>
        <v>1.1002072738313586</v>
      </c>
      <c r="I42">
        <f t="shared" si="33"/>
        <v>1.1400019947402242</v>
      </c>
      <c r="J42">
        <f t="shared" si="34"/>
        <v>13.03901195526123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7.3201727867126465</v>
      </c>
      <c r="P42" s="1">
        <v>13.03901195526123</v>
      </c>
      <c r="Q42" s="1">
        <v>5.1193513870239258</v>
      </c>
      <c r="R42" s="1">
        <v>400.29464721679687</v>
      </c>
      <c r="S42" s="1">
        <v>387.31964111328125</v>
      </c>
      <c r="T42" s="1">
        <v>1.7455829381942749</v>
      </c>
      <c r="U42" s="1">
        <v>5.0260701179504395</v>
      </c>
      <c r="V42" s="1">
        <v>12.397013664245605</v>
      </c>
      <c r="W42" s="1">
        <v>35.694812774658203</v>
      </c>
      <c r="X42" s="1">
        <v>200.21615600585937</v>
      </c>
      <c r="Y42" s="1">
        <v>1700.1873779296875</v>
      </c>
      <c r="Z42" s="1">
        <v>7.6850109100341797</v>
      </c>
      <c r="AA42" s="1">
        <v>73.011817932128906</v>
      </c>
      <c r="AB42" s="1">
        <v>-1.858710765838623</v>
      </c>
      <c r="AC42" s="1">
        <v>0.14889377355575562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0.33369359334309895</v>
      </c>
      <c r="AL42">
        <f t="shared" si="38"/>
        <v>1.1002072738313586E-3</v>
      </c>
      <c r="AM42">
        <f t="shared" si="39"/>
        <v>286.18901195526121</v>
      </c>
      <c r="AN42">
        <f t="shared" si="40"/>
        <v>280.47017278671262</v>
      </c>
      <c r="AO42">
        <f t="shared" si="41"/>
        <v>272.02997438840612</v>
      </c>
      <c r="AP42">
        <f t="shared" si="42"/>
        <v>2.015368193845005</v>
      </c>
      <c r="AQ42">
        <f t="shared" si="43"/>
        <v>1.5069645111061354</v>
      </c>
      <c r="AR42">
        <f t="shared" si="44"/>
        <v>20.640008067009035</v>
      </c>
      <c r="AS42">
        <f t="shared" si="45"/>
        <v>15.613937949058595</v>
      </c>
      <c r="AT42">
        <f t="shared" si="46"/>
        <v>10.179592370986938</v>
      </c>
      <c r="AU42">
        <f t="shared" si="47"/>
        <v>1.2473986657445126</v>
      </c>
      <c r="AV42">
        <f t="shared" si="48"/>
        <v>6.9558895034672094E-2</v>
      </c>
      <c r="AW42">
        <f t="shared" si="49"/>
        <v>0.36696251636591115</v>
      </c>
      <c r="AX42">
        <f t="shared" si="50"/>
        <v>0.88043614937860148</v>
      </c>
      <c r="AY42">
        <f t="shared" si="51"/>
        <v>4.3627914851828806E-2</v>
      </c>
      <c r="AZ42">
        <f t="shared" si="52"/>
        <v>21.123371857348541</v>
      </c>
      <c r="BA42">
        <f t="shared" si="53"/>
        <v>0.74696553091570006</v>
      </c>
      <c r="BB42">
        <f t="shared" si="54"/>
        <v>25.244602176902966</v>
      </c>
      <c r="BC42">
        <f t="shared" si="55"/>
        <v>385.46408299873815</v>
      </c>
      <c r="BD42">
        <f t="shared" si="56"/>
        <v>2.5564879565058243E-3</v>
      </c>
    </row>
    <row r="43" spans="1:108" x14ac:dyDescent="0.25">
      <c r="A43" s="1">
        <v>29</v>
      </c>
      <c r="B43" s="1" t="s">
        <v>87</v>
      </c>
      <c r="C43" s="1">
        <v>1455.5000003241003</v>
      </c>
      <c r="D43" s="1">
        <v>0</v>
      </c>
      <c r="E43">
        <f t="shared" si="29"/>
        <v>3.9076801892372472</v>
      </c>
      <c r="F43">
        <f t="shared" si="30"/>
        <v>7.1367912016570181E-2</v>
      </c>
      <c r="G43">
        <f t="shared" si="31"/>
        <v>289.29363310883087</v>
      </c>
      <c r="H43">
        <f t="shared" si="32"/>
        <v>1.1005717157588621</v>
      </c>
      <c r="I43">
        <f t="shared" si="33"/>
        <v>1.1394092988525184</v>
      </c>
      <c r="J43">
        <f t="shared" si="34"/>
        <v>13.03345775604248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7.320824146270752</v>
      </c>
      <c r="P43" s="1">
        <v>13.03345775604248</v>
      </c>
      <c r="Q43" s="1">
        <v>5.1197247505187988</v>
      </c>
      <c r="R43" s="1">
        <v>400.29983520507812</v>
      </c>
      <c r="S43" s="1">
        <v>387.31192016601562</v>
      </c>
      <c r="T43" s="1">
        <v>1.7450898885726929</v>
      </c>
      <c r="U43" s="1">
        <v>5.0266914367675781</v>
      </c>
      <c r="V43" s="1">
        <v>12.392971038818359</v>
      </c>
      <c r="W43" s="1">
        <v>35.697669982910156</v>
      </c>
      <c r="X43" s="1">
        <v>200.21434020996094</v>
      </c>
      <c r="Y43" s="1">
        <v>1700.28125</v>
      </c>
      <c r="Z43" s="1">
        <v>7.6628603935241699</v>
      </c>
      <c r="AA43" s="1">
        <v>73.011878967285156</v>
      </c>
      <c r="AB43" s="1">
        <v>-1.858710765838623</v>
      </c>
      <c r="AC43" s="1">
        <v>0.14889377355575562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0.33369056701660149</v>
      </c>
      <c r="AL43">
        <f t="shared" si="38"/>
        <v>1.1005717157588622E-3</v>
      </c>
      <c r="AM43">
        <f t="shared" si="39"/>
        <v>286.18345775604246</v>
      </c>
      <c r="AN43">
        <f t="shared" si="40"/>
        <v>280.47082414627073</v>
      </c>
      <c r="AO43">
        <f t="shared" si="41"/>
        <v>272.0449939193204</v>
      </c>
      <c r="AP43">
        <f t="shared" si="42"/>
        <v>2.0161195124461275</v>
      </c>
      <c r="AQ43">
        <f t="shared" si="43"/>
        <v>1.5064174856396815</v>
      </c>
      <c r="AR43">
        <f t="shared" si="44"/>
        <v>20.632498532391839</v>
      </c>
      <c r="AS43">
        <f t="shared" si="45"/>
        <v>15.605807095624261</v>
      </c>
      <c r="AT43">
        <f t="shared" si="46"/>
        <v>10.177140951156616</v>
      </c>
      <c r="AU43">
        <f t="shared" si="47"/>
        <v>1.2471942203560924</v>
      </c>
      <c r="AV43">
        <f t="shared" si="48"/>
        <v>6.9618432403846908E-2</v>
      </c>
      <c r="AW43">
        <f t="shared" si="49"/>
        <v>0.36700818678716313</v>
      </c>
      <c r="AX43">
        <f t="shared" si="50"/>
        <v>0.88018603356892933</v>
      </c>
      <c r="AY43">
        <f t="shared" si="51"/>
        <v>4.3665389235685054E-2</v>
      </c>
      <c r="AZ43">
        <f t="shared" si="52"/>
        <v>21.121871726548157</v>
      </c>
      <c r="BA43">
        <f t="shared" si="53"/>
        <v>0.74692674830361372</v>
      </c>
      <c r="BB43">
        <f t="shared" si="54"/>
        <v>25.258203292616532</v>
      </c>
      <c r="BC43">
        <f t="shared" si="55"/>
        <v>385.45439615423084</v>
      </c>
      <c r="BD43">
        <f t="shared" si="56"/>
        <v>2.5606396400468519E-3</v>
      </c>
    </row>
    <row r="44" spans="1:108" x14ac:dyDescent="0.25">
      <c r="A44" s="1">
        <v>30</v>
      </c>
      <c r="B44" s="1" t="s">
        <v>88</v>
      </c>
      <c r="C44" s="1">
        <v>1456.0000003129244</v>
      </c>
      <c r="D44" s="1">
        <v>0</v>
      </c>
      <c r="E44">
        <f t="shared" si="29"/>
        <v>3.9047759324751898</v>
      </c>
      <c r="F44">
        <f t="shared" si="30"/>
        <v>7.1355477546327914E-2</v>
      </c>
      <c r="G44">
        <f t="shared" si="31"/>
        <v>289.36179161873889</v>
      </c>
      <c r="H44">
        <f t="shared" si="32"/>
        <v>1.1002424105587298</v>
      </c>
      <c r="I44">
        <f t="shared" si="33"/>
        <v>1.1392553519017405</v>
      </c>
      <c r="J44">
        <f t="shared" si="34"/>
        <v>13.031680107116699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7.3218812942504883</v>
      </c>
      <c r="P44" s="1">
        <v>13.031680107116699</v>
      </c>
      <c r="Q44" s="1">
        <v>5.1194405555725098</v>
      </c>
      <c r="R44" s="1">
        <v>400.30804443359375</v>
      </c>
      <c r="S44" s="1">
        <v>387.32879638671875</v>
      </c>
      <c r="T44" s="1">
        <v>1.7457259893417358</v>
      </c>
      <c r="U44" s="1">
        <v>5.0264382362365723</v>
      </c>
      <c r="V44" s="1">
        <v>12.396502494812012</v>
      </c>
      <c r="W44" s="1">
        <v>35.693035125732422</v>
      </c>
      <c r="X44" s="1">
        <v>200.208740234375</v>
      </c>
      <c r="Y44" s="1">
        <v>1700.2843017578125</v>
      </c>
      <c r="Z44" s="1">
        <v>7.660799503326416</v>
      </c>
      <c r="AA44" s="1">
        <v>73.011360168457031</v>
      </c>
      <c r="AB44" s="1">
        <v>-1.858710765838623</v>
      </c>
      <c r="AC44" s="1">
        <v>0.14889377355575562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0.3336812337239583</v>
      </c>
      <c r="AL44">
        <f t="shared" si="38"/>
        <v>1.1002424105587298E-3</v>
      </c>
      <c r="AM44">
        <f t="shared" si="39"/>
        <v>286.18168010711668</v>
      </c>
      <c r="AN44">
        <f t="shared" si="40"/>
        <v>280.47188129425047</v>
      </c>
      <c r="AO44">
        <f t="shared" si="41"/>
        <v>272.04548220055949</v>
      </c>
      <c r="AP44">
        <f t="shared" si="42"/>
        <v>2.016641793432286</v>
      </c>
      <c r="AQ44">
        <f t="shared" si="43"/>
        <v>1.5062424443321127</v>
      </c>
      <c r="AR44">
        <f t="shared" si="44"/>
        <v>20.630247688261147</v>
      </c>
      <c r="AS44">
        <f t="shared" si="45"/>
        <v>15.603809452024574</v>
      </c>
      <c r="AT44">
        <f t="shared" si="46"/>
        <v>10.176780700683594</v>
      </c>
      <c r="AU44">
        <f t="shared" si="47"/>
        <v>1.2471641783989802</v>
      </c>
      <c r="AV44">
        <f t="shared" si="48"/>
        <v>6.9606600036604988E-2</v>
      </c>
      <c r="AW44">
        <f t="shared" si="49"/>
        <v>0.36698709243037231</v>
      </c>
      <c r="AX44">
        <f t="shared" si="50"/>
        <v>0.88017708596860789</v>
      </c>
      <c r="AY44">
        <f t="shared" si="51"/>
        <v>4.3657941614929176E-2</v>
      </c>
      <c r="AZ44">
        <f t="shared" si="52"/>
        <v>21.126697986865757</v>
      </c>
      <c r="BA44">
        <f t="shared" si="53"/>
        <v>0.74707017479235616</v>
      </c>
      <c r="BB44">
        <f t="shared" si="54"/>
        <v>25.259392707106933</v>
      </c>
      <c r="BC44">
        <f t="shared" si="55"/>
        <v>385.47265291950538</v>
      </c>
      <c r="BD44">
        <f t="shared" si="56"/>
        <v>2.5587358263842114E-3</v>
      </c>
      <c r="BE44">
        <f>AVERAGE(E30:E44)</f>
        <v>3.8786610824709578</v>
      </c>
      <c r="BF44">
        <f t="shared" ref="BF44:DD44" si="57">AVERAGE(F30:F44)</f>
        <v>7.134188179894059E-2</v>
      </c>
      <c r="BG44">
        <f t="shared" si="57"/>
        <v>289.92592837656423</v>
      </c>
      <c r="BH44">
        <f t="shared" si="57"/>
        <v>1.1003806441334392</v>
      </c>
      <c r="BI44">
        <f t="shared" si="57"/>
        <v>1.1396267886591447</v>
      </c>
      <c r="BJ44">
        <f t="shared" si="57"/>
        <v>13.036439323425293</v>
      </c>
      <c r="BK44">
        <f t="shared" si="57"/>
        <v>6</v>
      </c>
      <c r="BL44">
        <f t="shared" si="57"/>
        <v>1.4200000166893005</v>
      </c>
      <c r="BM44">
        <f t="shared" si="57"/>
        <v>1</v>
      </c>
      <c r="BN44">
        <f t="shared" si="57"/>
        <v>2.8400000333786011</v>
      </c>
      <c r="BO44">
        <f t="shared" si="57"/>
        <v>7.3185496966044106</v>
      </c>
      <c r="BP44">
        <f t="shared" si="57"/>
        <v>13.036439323425293</v>
      </c>
      <c r="BQ44">
        <f t="shared" si="57"/>
        <v>5.1198354085286457</v>
      </c>
      <c r="BR44">
        <f t="shared" si="57"/>
        <v>400.22340901692706</v>
      </c>
      <c r="BS44">
        <f t="shared" si="57"/>
        <v>387.3215393066406</v>
      </c>
      <c r="BT44">
        <f t="shared" si="57"/>
        <v>1.7463840246200562</v>
      </c>
      <c r="BU44">
        <f t="shared" si="57"/>
        <v>5.0276952107747395</v>
      </c>
      <c r="BV44">
        <f t="shared" si="57"/>
        <v>12.40420093536377</v>
      </c>
      <c r="BW44">
        <f t="shared" si="57"/>
        <v>35.710668690999348</v>
      </c>
      <c r="BX44">
        <f t="shared" si="57"/>
        <v>200.19708862304688</v>
      </c>
      <c r="BY44">
        <f t="shared" si="57"/>
        <v>1700.245654296875</v>
      </c>
      <c r="BZ44">
        <f t="shared" si="57"/>
        <v>7.7281454404195147</v>
      </c>
      <c r="CA44">
        <f t="shared" si="57"/>
        <v>73.012525431315098</v>
      </c>
      <c r="CB44">
        <f t="shared" si="57"/>
        <v>-1.858710765838623</v>
      </c>
      <c r="CC44">
        <f t="shared" si="57"/>
        <v>0.14889377355575562</v>
      </c>
      <c r="CD44">
        <f t="shared" si="57"/>
        <v>1</v>
      </c>
      <c r="CE44">
        <f t="shared" si="57"/>
        <v>-0.21956524252891541</v>
      </c>
      <c r="CF44">
        <f t="shared" si="57"/>
        <v>2.737391471862793</v>
      </c>
      <c r="CG44">
        <f t="shared" si="57"/>
        <v>1</v>
      </c>
      <c r="CH44">
        <f t="shared" si="57"/>
        <v>0</v>
      </c>
      <c r="CI44">
        <f t="shared" si="57"/>
        <v>0.15999999642372131</v>
      </c>
      <c r="CJ44">
        <f t="shared" si="57"/>
        <v>111115</v>
      </c>
      <c r="CK44">
        <f t="shared" si="57"/>
        <v>0.33366181437174469</v>
      </c>
      <c r="CL44">
        <f t="shared" si="57"/>
        <v>1.1003806441334393E-3</v>
      </c>
      <c r="CM44">
        <f t="shared" si="57"/>
        <v>286.18643932342536</v>
      </c>
      <c r="CN44">
        <f t="shared" si="57"/>
        <v>280.4685496966045</v>
      </c>
      <c r="CO44">
        <f t="shared" si="57"/>
        <v>272.03929860694768</v>
      </c>
      <c r="CP44">
        <f t="shared" si="57"/>
        <v>2.0155219545096279</v>
      </c>
      <c r="CQ44">
        <f t="shared" si="57"/>
        <v>1.5067115128154824</v>
      </c>
      <c r="CR44">
        <f t="shared" si="57"/>
        <v>20.636342890665869</v>
      </c>
      <c r="CS44">
        <f t="shared" si="57"/>
        <v>15.608647679891135</v>
      </c>
      <c r="CT44">
        <f t="shared" si="57"/>
        <v>10.177494510014851</v>
      </c>
      <c r="CU44">
        <f t="shared" si="57"/>
        <v>1.247223802708894</v>
      </c>
      <c r="CV44">
        <f t="shared" si="57"/>
        <v>6.959365645060886E-2</v>
      </c>
      <c r="CW44">
        <f t="shared" si="57"/>
        <v>0.36708472415633758</v>
      </c>
      <c r="CX44">
        <f t="shared" si="57"/>
        <v>0.88013907855255646</v>
      </c>
      <c r="CY44">
        <f t="shared" si="57"/>
        <v>4.3649795108989968E-2</v>
      </c>
      <c r="CZ44">
        <f t="shared" si="57"/>
        <v>21.168224387902011</v>
      </c>
      <c r="DA44">
        <f t="shared" si="57"/>
        <v>0.74854065994778984</v>
      </c>
      <c r="DB44">
        <f t="shared" si="57"/>
        <v>25.257694135632804</v>
      </c>
      <c r="DC44">
        <f t="shared" si="57"/>
        <v>385.47780958840315</v>
      </c>
      <c r="DD44">
        <f t="shared" si="57"/>
        <v>2.5414134015728177E-3</v>
      </c>
    </row>
    <row r="45" spans="1:108" x14ac:dyDescent="0.25">
      <c r="A45" s="1" t="s">
        <v>9</v>
      </c>
      <c r="B45" s="1" t="s">
        <v>89</v>
      </c>
    </row>
    <row r="46" spans="1:108" x14ac:dyDescent="0.25">
      <c r="A46" s="1" t="s">
        <v>9</v>
      </c>
      <c r="B46" s="1" t="s">
        <v>90</v>
      </c>
    </row>
    <row r="47" spans="1:108" x14ac:dyDescent="0.25">
      <c r="A47" s="1">
        <v>31</v>
      </c>
      <c r="B47" s="1" t="s">
        <v>91</v>
      </c>
      <c r="C47" s="1">
        <v>1814.5000003688037</v>
      </c>
      <c r="D47" s="1">
        <v>0</v>
      </c>
      <c r="E47">
        <f t="shared" ref="E47:E61" si="58">(R47-S47*(1000-T47)/(1000-U47))*AK47</f>
        <v>4.234442584725671</v>
      </c>
      <c r="F47">
        <f t="shared" ref="F47:F61" si="59">IF(AV47&lt;&gt;0,1/(1/AV47-1/N47),0)</f>
        <v>6.6648547446760506E-2</v>
      </c>
      <c r="G47">
        <f t="shared" ref="G47:G61" si="60">((AY47-AL47/2)*S47-E47)/(AY47+AL47/2)</f>
        <v>272.47726089252257</v>
      </c>
      <c r="H47">
        <f t="shared" ref="H47:H61" si="61">AL47*1000</f>
        <v>1.1603901653196524</v>
      </c>
      <c r="I47">
        <f t="shared" ref="I47:I61" si="62">(AQ47-AW47)</f>
        <v>1.2809092487767997</v>
      </c>
      <c r="J47">
        <f t="shared" ref="J47:J61" si="63">(P47+AP47*D47)</f>
        <v>15.843476295471191</v>
      </c>
      <c r="K47" s="1">
        <v>6</v>
      </c>
      <c r="L47">
        <f t="shared" ref="L47:L61" si="64">(K47*AE47+AF47)</f>
        <v>1.4200000166893005</v>
      </c>
      <c r="M47" s="1">
        <v>1</v>
      </c>
      <c r="N47">
        <f t="shared" ref="N47:N61" si="65">L47*(M47+1)*(M47+1)/(M47*M47+1)</f>
        <v>2.8400000333786011</v>
      </c>
      <c r="O47" s="1">
        <v>11.509854316711426</v>
      </c>
      <c r="P47" s="1">
        <v>15.843476295471191</v>
      </c>
      <c r="Q47" s="1">
        <v>10.023818969726562</v>
      </c>
      <c r="R47" s="1">
        <v>399.55426025390625</v>
      </c>
      <c r="S47" s="1">
        <v>385.52328491210937</v>
      </c>
      <c r="T47" s="1">
        <v>3.7429084777832031</v>
      </c>
      <c r="U47" s="1">
        <v>7.1954808235168457</v>
      </c>
      <c r="V47" s="1">
        <v>20.063114166259766</v>
      </c>
      <c r="W47" s="1">
        <v>38.569938659667969</v>
      </c>
      <c r="X47" s="1">
        <v>200.20561218261719</v>
      </c>
      <c r="Y47" s="1">
        <v>1699.5223388671875</v>
      </c>
      <c r="Z47" s="1">
        <v>5.6464462280273437</v>
      </c>
      <c r="AA47" s="1">
        <v>73.049850463867187</v>
      </c>
      <c r="AB47" s="1">
        <v>-2.068427562713623</v>
      </c>
      <c r="AC47" s="1">
        <v>0.13887685537338257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ref="AK47:AK61" si="66">X47*0.000001/(K47*0.0001)</f>
        <v>0.33367602030436189</v>
      </c>
      <c r="AL47">
        <f t="shared" ref="AL47:AL61" si="67">(U47-T47)/(1000-U47)*AK47</f>
        <v>1.1603901653196524E-3</v>
      </c>
      <c r="AM47">
        <f t="shared" ref="AM47:AM61" si="68">(P47+273.15)</f>
        <v>288.99347629547117</v>
      </c>
      <c r="AN47">
        <f t="shared" ref="AN47:AN61" si="69">(O47+273.15)</f>
        <v>284.6598543167114</v>
      </c>
      <c r="AO47">
        <f t="shared" ref="AO47:AO61" si="70">(Y47*AG47+Z47*AH47)*AI47</f>
        <v>271.92356814078448</v>
      </c>
      <c r="AP47">
        <f t="shared" ref="AP47:AP61" si="71">((AO47+0.00000010773*(AN47^4-AM47^4))-AL47*44100)/(L47*51.4+0.00000043092*AM47^3)</f>
        <v>2.118772339595651</v>
      </c>
      <c r="AQ47">
        <f t="shared" ref="AQ47:AQ61" si="72">0.61365*EXP(17.502*J47/(240.97+J47))</f>
        <v>1.8065380469503292</v>
      </c>
      <c r="AR47">
        <f t="shared" ref="AR47:AR61" si="73">AQ47*1000/AA47</f>
        <v>24.730208692814518</v>
      </c>
      <c r="AS47">
        <f t="shared" ref="AS47:AS61" si="74">(AR47-U47)</f>
        <v>17.534727869297672</v>
      </c>
      <c r="AT47">
        <f t="shared" ref="AT47:AT61" si="75">IF(D47,P47,(O47+P47)/2)</f>
        <v>13.676665306091309</v>
      </c>
      <c r="AU47">
        <f t="shared" ref="AU47:AU61" si="76">0.61365*EXP(17.502*AT47/(240.97+AT47))</f>
        <v>1.5709395733521729</v>
      </c>
      <c r="AV47">
        <f t="shared" ref="AV47:AV61" si="77">IF(AS47&lt;&gt;0,(1000-(AR47+U47)/2)/AS47*AL47,0)</f>
        <v>6.5120316993975011E-2</v>
      </c>
      <c r="AW47">
        <f t="shared" ref="AW47:AW61" si="78">U47*AA47/1000</f>
        <v>0.52562879817352948</v>
      </c>
      <c r="AX47">
        <f t="shared" ref="AX47:AX61" si="79">(AU47-AW47)</f>
        <v>1.0453107751786435</v>
      </c>
      <c r="AY47">
        <f t="shared" ref="AY47:AY61" si="80">1/(1.6/F47+1.37/N47)</f>
        <v>4.0834795436849473E-2</v>
      </c>
      <c r="AZ47">
        <f t="shared" ref="AZ47:AZ61" si="81">G47*AA47*0.001</f>
        <v>19.9044231630029</v>
      </c>
      <c r="BA47">
        <f t="shared" ref="BA47:BA61" si="82">G47/S47</f>
        <v>0.70677251298748722</v>
      </c>
      <c r="BB47">
        <f t="shared" ref="BB47:BB61" si="83">(1-AL47*AA47/AQ47/F47)*100</f>
        <v>29.597907202518236</v>
      </c>
      <c r="BC47">
        <f t="shared" ref="BC47:BC61" si="84">(S47-E47/(N47/1.35))</f>
        <v>383.51043370711164</v>
      </c>
      <c r="BD47">
        <f t="shared" ref="BD47:BD61" si="85">E47*BB47/100/BC47</f>
        <v>3.2679851097041431E-3</v>
      </c>
    </row>
    <row r="48" spans="1:108" x14ac:dyDescent="0.25">
      <c r="A48" s="1">
        <v>32</v>
      </c>
      <c r="B48" s="1" t="s">
        <v>91</v>
      </c>
      <c r="C48" s="1">
        <v>1815.0000003576279</v>
      </c>
      <c r="D48" s="1">
        <v>0</v>
      </c>
      <c r="E48">
        <f t="shared" si="58"/>
        <v>4.225159636539531</v>
      </c>
      <c r="F48">
        <f t="shared" si="59"/>
        <v>6.6609397001431633E-2</v>
      </c>
      <c r="G48">
        <f t="shared" si="60"/>
        <v>272.63365442593289</v>
      </c>
      <c r="H48">
        <f t="shared" si="61"/>
        <v>1.1598800046924098</v>
      </c>
      <c r="I48">
        <f t="shared" si="62"/>
        <v>1.2810903273021861</v>
      </c>
      <c r="J48">
        <f t="shared" si="63"/>
        <v>15.84427547454834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11.509832382202148</v>
      </c>
      <c r="P48" s="1">
        <v>15.84427547454834</v>
      </c>
      <c r="Q48" s="1">
        <v>10.023775100708008</v>
      </c>
      <c r="R48" s="1">
        <v>399.51947021484375</v>
      </c>
      <c r="S48" s="1">
        <v>385.51535034179687</v>
      </c>
      <c r="T48" s="1">
        <v>3.7427675724029541</v>
      </c>
      <c r="U48" s="1">
        <v>7.194216251373291</v>
      </c>
      <c r="V48" s="1">
        <v>20.062526702880859</v>
      </c>
      <c r="W48" s="1">
        <v>38.563484191894531</v>
      </c>
      <c r="X48" s="1">
        <v>200.18299865722656</v>
      </c>
      <c r="Y48" s="1">
        <v>1699.5108642578125</v>
      </c>
      <c r="Z48" s="1">
        <v>5.5891752243041992</v>
      </c>
      <c r="AA48" s="1">
        <v>73.05035400390625</v>
      </c>
      <c r="AB48" s="1">
        <v>-2.068427562713623</v>
      </c>
      <c r="AC48" s="1">
        <v>0.13887685537338257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0.33363833109537755</v>
      </c>
      <c r="AL48">
        <f t="shared" si="67"/>
        <v>1.1598800046924097E-3</v>
      </c>
      <c r="AM48">
        <f t="shared" si="68"/>
        <v>288.99427547454832</v>
      </c>
      <c r="AN48">
        <f t="shared" si="69"/>
        <v>284.65983238220213</v>
      </c>
      <c r="AO48">
        <f t="shared" si="70"/>
        <v>271.92173220332552</v>
      </c>
      <c r="AP48">
        <f t="shared" si="71"/>
        <v>2.1189156356857399</v>
      </c>
      <c r="AQ48">
        <f t="shared" si="72"/>
        <v>1.8066303712456604</v>
      </c>
      <c r="AR48">
        <f t="shared" si="73"/>
        <v>24.731302070747716</v>
      </c>
      <c r="AS48">
        <f t="shared" si="74"/>
        <v>17.537085819374425</v>
      </c>
      <c r="AT48">
        <f t="shared" si="75"/>
        <v>13.677053928375244</v>
      </c>
      <c r="AU48">
        <f t="shared" si="76"/>
        <v>1.5709792803156328</v>
      </c>
      <c r="AV48">
        <f t="shared" si="77"/>
        <v>6.5082940876119252E-2</v>
      </c>
      <c r="AW48">
        <f t="shared" si="78"/>
        <v>0.52554004394347431</v>
      </c>
      <c r="AX48">
        <f t="shared" si="79"/>
        <v>1.0454392363721585</v>
      </c>
      <c r="AY48">
        <f t="shared" si="80"/>
        <v>4.0811280646796635E-2</v>
      </c>
      <c r="AZ48">
        <f t="shared" si="81"/>
        <v>19.91598496919304</v>
      </c>
      <c r="BA48">
        <f t="shared" si="82"/>
        <v>0.70719273352984935</v>
      </c>
      <c r="BB48">
        <f t="shared" si="83"/>
        <v>29.590610687769058</v>
      </c>
      <c r="BC48">
        <f t="shared" si="84"/>
        <v>383.50691180577945</v>
      </c>
      <c r="BD48">
        <f t="shared" si="85"/>
        <v>3.2600469522133121E-3</v>
      </c>
    </row>
    <row r="49" spans="1:108" x14ac:dyDescent="0.25">
      <c r="A49" s="1">
        <v>33</v>
      </c>
      <c r="B49" s="1" t="s">
        <v>92</v>
      </c>
      <c r="C49" s="1">
        <v>1815.0000003576279</v>
      </c>
      <c r="D49" s="1">
        <v>0</v>
      </c>
      <c r="E49">
        <f t="shared" si="58"/>
        <v>4.225159636539531</v>
      </c>
      <c r="F49">
        <f t="shared" si="59"/>
        <v>6.6609397001431633E-2</v>
      </c>
      <c r="G49">
        <f t="shared" si="60"/>
        <v>272.63365442593289</v>
      </c>
      <c r="H49">
        <f t="shared" si="61"/>
        <v>1.1598800046924098</v>
      </c>
      <c r="I49">
        <f t="shared" si="62"/>
        <v>1.2810903273021861</v>
      </c>
      <c r="J49">
        <f t="shared" si="63"/>
        <v>15.84427547454834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11.509832382202148</v>
      </c>
      <c r="P49" s="1">
        <v>15.84427547454834</v>
      </c>
      <c r="Q49" s="1">
        <v>10.023775100708008</v>
      </c>
      <c r="R49" s="1">
        <v>399.51947021484375</v>
      </c>
      <c r="S49" s="1">
        <v>385.51535034179687</v>
      </c>
      <c r="T49" s="1">
        <v>3.7427675724029541</v>
      </c>
      <c r="U49" s="1">
        <v>7.194216251373291</v>
      </c>
      <c r="V49" s="1">
        <v>20.062526702880859</v>
      </c>
      <c r="W49" s="1">
        <v>38.563484191894531</v>
      </c>
      <c r="X49" s="1">
        <v>200.18299865722656</v>
      </c>
      <c r="Y49" s="1">
        <v>1699.5108642578125</v>
      </c>
      <c r="Z49" s="1">
        <v>5.5891752243041992</v>
      </c>
      <c r="AA49" s="1">
        <v>73.05035400390625</v>
      </c>
      <c r="AB49" s="1">
        <v>-2.068427562713623</v>
      </c>
      <c r="AC49" s="1">
        <v>0.13887685537338257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0.33363833109537755</v>
      </c>
      <c r="AL49">
        <f t="shared" si="67"/>
        <v>1.1598800046924097E-3</v>
      </c>
      <c r="AM49">
        <f t="shared" si="68"/>
        <v>288.99427547454832</v>
      </c>
      <c r="AN49">
        <f t="shared" si="69"/>
        <v>284.65983238220213</v>
      </c>
      <c r="AO49">
        <f t="shared" si="70"/>
        <v>271.92173220332552</v>
      </c>
      <c r="AP49">
        <f t="shared" si="71"/>
        <v>2.1189156356857399</v>
      </c>
      <c r="AQ49">
        <f t="shared" si="72"/>
        <v>1.8066303712456604</v>
      </c>
      <c r="AR49">
        <f t="shared" si="73"/>
        <v>24.731302070747716</v>
      </c>
      <c r="AS49">
        <f t="shared" si="74"/>
        <v>17.537085819374425</v>
      </c>
      <c r="AT49">
        <f t="shared" si="75"/>
        <v>13.677053928375244</v>
      </c>
      <c r="AU49">
        <f t="shared" si="76"/>
        <v>1.5709792803156328</v>
      </c>
      <c r="AV49">
        <f t="shared" si="77"/>
        <v>6.5082940876119252E-2</v>
      </c>
      <c r="AW49">
        <f t="shared" si="78"/>
        <v>0.52554004394347431</v>
      </c>
      <c r="AX49">
        <f t="shared" si="79"/>
        <v>1.0454392363721585</v>
      </c>
      <c r="AY49">
        <f t="shared" si="80"/>
        <v>4.0811280646796635E-2</v>
      </c>
      <c r="AZ49">
        <f t="shared" si="81"/>
        <v>19.91598496919304</v>
      </c>
      <c r="BA49">
        <f t="shared" si="82"/>
        <v>0.70719273352984935</v>
      </c>
      <c r="BB49">
        <f t="shared" si="83"/>
        <v>29.590610687769058</v>
      </c>
      <c r="BC49">
        <f t="shared" si="84"/>
        <v>383.50691180577945</v>
      </c>
      <c r="BD49">
        <f t="shared" si="85"/>
        <v>3.2600469522133121E-3</v>
      </c>
    </row>
    <row r="50" spans="1:108" x14ac:dyDescent="0.25">
      <c r="A50" s="1">
        <v>34</v>
      </c>
      <c r="B50" s="1" t="s">
        <v>92</v>
      </c>
      <c r="C50" s="1">
        <v>1815.500000346452</v>
      </c>
      <c r="D50" s="1">
        <v>0</v>
      </c>
      <c r="E50">
        <f t="shared" si="58"/>
        <v>4.223341283192406</v>
      </c>
      <c r="F50">
        <f t="shared" si="59"/>
        <v>6.6622236298256629E-2</v>
      </c>
      <c r="G50">
        <f t="shared" si="60"/>
        <v>272.72286578635141</v>
      </c>
      <c r="H50">
        <f t="shared" si="61"/>
        <v>1.1589811472070211</v>
      </c>
      <c r="I50">
        <f t="shared" si="62"/>
        <v>1.2798769109704344</v>
      </c>
      <c r="J50">
        <f t="shared" si="63"/>
        <v>15.832064628601074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11.510917663574219</v>
      </c>
      <c r="P50" s="1">
        <v>15.832064628601074</v>
      </c>
      <c r="Q50" s="1">
        <v>10.024334907531738</v>
      </c>
      <c r="R50" s="1">
        <v>399.53018188476562</v>
      </c>
      <c r="S50" s="1">
        <v>385.532958984375</v>
      </c>
      <c r="T50" s="1">
        <v>3.7428209781646729</v>
      </c>
      <c r="U50" s="1">
        <v>7.1914887428283691</v>
      </c>
      <c r="V50" s="1">
        <v>20.061468124389648</v>
      </c>
      <c r="W50" s="1">
        <v>38.546279907226562</v>
      </c>
      <c r="X50" s="1">
        <v>200.18971252441406</v>
      </c>
      <c r="Y50" s="1">
        <v>1699.4862060546875</v>
      </c>
      <c r="Z50" s="1">
        <v>5.601898193359375</v>
      </c>
      <c r="AA50" s="1">
        <v>73.050697326660156</v>
      </c>
      <c r="AB50" s="1">
        <v>-2.068427562713623</v>
      </c>
      <c r="AC50" s="1">
        <v>0.13887685537338257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0.33364952087402339</v>
      </c>
      <c r="AL50">
        <f t="shared" si="67"/>
        <v>1.158981147207021E-3</v>
      </c>
      <c r="AM50">
        <f t="shared" si="68"/>
        <v>288.98206462860105</v>
      </c>
      <c r="AN50">
        <f t="shared" si="69"/>
        <v>284.6609176635742</v>
      </c>
      <c r="AO50">
        <f t="shared" si="70"/>
        <v>271.9177868909137</v>
      </c>
      <c r="AP50">
        <f t="shared" si="71"/>
        <v>2.1210294919845576</v>
      </c>
      <c r="AQ50">
        <f t="shared" si="72"/>
        <v>1.8052201784508735</v>
      </c>
      <c r="AR50">
        <f t="shared" si="73"/>
        <v>24.711881535893987</v>
      </c>
      <c r="AS50">
        <f t="shared" si="74"/>
        <v>17.520392793065618</v>
      </c>
      <c r="AT50">
        <f t="shared" si="75"/>
        <v>13.671491146087646</v>
      </c>
      <c r="AU50">
        <f t="shared" si="76"/>
        <v>1.5704109945343903</v>
      </c>
      <c r="AV50">
        <f t="shared" si="77"/>
        <v>6.5095198397362067E-2</v>
      </c>
      <c r="AW50">
        <f t="shared" si="78"/>
        <v>0.52534326748043891</v>
      </c>
      <c r="AX50">
        <f t="shared" si="79"/>
        <v>1.0450677270539512</v>
      </c>
      <c r="AY50">
        <f t="shared" si="80"/>
        <v>4.0818992327074193E-2</v>
      </c>
      <c r="AZ50">
        <f t="shared" si="81"/>
        <v>19.922595522618117</v>
      </c>
      <c r="BA50">
        <f t="shared" si="82"/>
        <v>0.70739183105069992</v>
      </c>
      <c r="BB50">
        <f t="shared" si="83"/>
        <v>29.603453907432097</v>
      </c>
      <c r="BC50">
        <f t="shared" si="84"/>
        <v>383.52538480645256</v>
      </c>
      <c r="BD50">
        <f t="shared" si="85"/>
        <v>3.2599012729088604E-3</v>
      </c>
    </row>
    <row r="51" spans="1:108" x14ac:dyDescent="0.25">
      <c r="A51" s="1">
        <v>35</v>
      </c>
      <c r="B51" s="1" t="s">
        <v>93</v>
      </c>
      <c r="C51" s="1">
        <v>1816.0000003352761</v>
      </c>
      <c r="D51" s="1">
        <v>0</v>
      </c>
      <c r="E51">
        <f t="shared" si="58"/>
        <v>4.2180227021356345</v>
      </c>
      <c r="F51">
        <f t="shared" si="59"/>
        <v>6.6664711986803848E-2</v>
      </c>
      <c r="G51">
        <f t="shared" si="60"/>
        <v>272.93605359492631</v>
      </c>
      <c r="H51">
        <f t="shared" si="61"/>
        <v>1.1588453761528319</v>
      </c>
      <c r="I51">
        <f t="shared" si="62"/>
        <v>1.2789464125626138</v>
      </c>
      <c r="J51">
        <f t="shared" si="63"/>
        <v>15.823946952819824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11.510802268981934</v>
      </c>
      <c r="P51" s="1">
        <v>15.823946952819824</v>
      </c>
      <c r="Q51" s="1">
        <v>10.024224281311035</v>
      </c>
      <c r="R51" s="1">
        <v>399.5291748046875</v>
      </c>
      <c r="S51" s="1">
        <v>385.547607421875</v>
      </c>
      <c r="T51" s="1">
        <v>3.7429969310760498</v>
      </c>
      <c r="U51" s="1">
        <v>7.1913576126098633</v>
      </c>
      <c r="V51" s="1">
        <v>20.06268310546875</v>
      </c>
      <c r="W51" s="1">
        <v>38.546096801757813</v>
      </c>
      <c r="X51" s="1">
        <v>200.18411254882812</v>
      </c>
      <c r="Y51" s="1">
        <v>1699.4761962890625</v>
      </c>
      <c r="Z51" s="1">
        <v>5.5828003883361816</v>
      </c>
      <c r="AA51" s="1">
        <v>73.051132202148438</v>
      </c>
      <c r="AB51" s="1">
        <v>-2.068427562713623</v>
      </c>
      <c r="AC51" s="1">
        <v>0.13887685537338257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0.33364018758138014</v>
      </c>
      <c r="AL51">
        <f t="shared" si="67"/>
        <v>1.1588453761528319E-3</v>
      </c>
      <c r="AM51">
        <f t="shared" si="68"/>
        <v>288.9739469528198</v>
      </c>
      <c r="AN51">
        <f t="shared" si="69"/>
        <v>284.66080226898191</v>
      </c>
      <c r="AO51">
        <f t="shared" si="70"/>
        <v>271.9161853284495</v>
      </c>
      <c r="AP51">
        <f t="shared" si="71"/>
        <v>2.1221029661794022</v>
      </c>
      <c r="AQ51">
        <f t="shared" si="72"/>
        <v>1.8042832282343033</v>
      </c>
      <c r="AR51">
        <f t="shared" si="73"/>
        <v>24.698908474703138</v>
      </c>
      <c r="AS51">
        <f t="shared" si="74"/>
        <v>17.507550862093275</v>
      </c>
      <c r="AT51">
        <f t="shared" si="75"/>
        <v>13.667374610900879</v>
      </c>
      <c r="AU51">
        <f t="shared" si="76"/>
        <v>1.5699905716383984</v>
      </c>
      <c r="AV51">
        <f t="shared" si="77"/>
        <v>6.5135748651293748E-2</v>
      </c>
      <c r="AW51">
        <f t="shared" si="78"/>
        <v>0.52533681567168966</v>
      </c>
      <c r="AX51">
        <f t="shared" si="79"/>
        <v>1.0446537559667086</v>
      </c>
      <c r="AY51">
        <f t="shared" si="80"/>
        <v>4.0844504127210468E-2</v>
      </c>
      <c r="AZ51">
        <f t="shared" si="81"/>
        <v>19.938287733895631</v>
      </c>
      <c r="BA51">
        <f t="shared" si="82"/>
        <v>0.70791790259062204</v>
      </c>
      <c r="BB51">
        <f t="shared" si="83"/>
        <v>29.619601049667498</v>
      </c>
      <c r="BC51">
        <f t="shared" si="84"/>
        <v>383.54256144266463</v>
      </c>
      <c r="BD51">
        <f t="shared" si="85"/>
        <v>3.2574259603878287E-3</v>
      </c>
    </row>
    <row r="52" spans="1:108" x14ac:dyDescent="0.25">
      <c r="A52" s="1">
        <v>36</v>
      </c>
      <c r="B52" s="1" t="s">
        <v>93</v>
      </c>
      <c r="C52" s="1">
        <v>1816.5000003241003</v>
      </c>
      <c r="D52" s="1">
        <v>0</v>
      </c>
      <c r="E52">
        <f t="shared" si="58"/>
        <v>4.2126983179738149</v>
      </c>
      <c r="F52">
        <f t="shared" si="59"/>
        <v>6.6702172911393395E-2</v>
      </c>
      <c r="G52">
        <f t="shared" si="60"/>
        <v>273.1280233447078</v>
      </c>
      <c r="H52">
        <f t="shared" si="61"/>
        <v>1.1591252508263929</v>
      </c>
      <c r="I52">
        <f t="shared" si="62"/>
        <v>1.2785584988231276</v>
      </c>
      <c r="J52">
        <f t="shared" si="63"/>
        <v>15.820867538452148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11.511736869812012</v>
      </c>
      <c r="P52" s="1">
        <v>15.820867538452148</v>
      </c>
      <c r="Q52" s="1">
        <v>10.02367115020752</v>
      </c>
      <c r="R52" s="1">
        <v>399.51837158203125</v>
      </c>
      <c r="S52" s="1">
        <v>385.55233764648437</v>
      </c>
      <c r="T52" s="1">
        <v>3.7425780296325684</v>
      </c>
      <c r="U52" s="1">
        <v>7.1917910575866699</v>
      </c>
      <c r="V52" s="1">
        <v>20.059230804443359</v>
      </c>
      <c r="W52" s="1">
        <v>38.546104431152344</v>
      </c>
      <c r="X52" s="1">
        <v>200.18289184570312</v>
      </c>
      <c r="Y52" s="1">
        <v>1699.476318359375</v>
      </c>
      <c r="Z52" s="1">
        <v>5.5044054985046387</v>
      </c>
      <c r="AA52" s="1">
        <v>73.051261901855469</v>
      </c>
      <c r="AB52" s="1">
        <v>-2.068427562713623</v>
      </c>
      <c r="AC52" s="1">
        <v>0.13887685537338257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0.33363815307617184</v>
      </c>
      <c r="AL52">
        <f t="shared" si="67"/>
        <v>1.1591252508263929E-3</v>
      </c>
      <c r="AM52">
        <f t="shared" si="68"/>
        <v>288.97086753845213</v>
      </c>
      <c r="AN52">
        <f t="shared" si="69"/>
        <v>284.66173686981199</v>
      </c>
      <c r="AO52">
        <f t="shared" si="70"/>
        <v>271.91620485969906</v>
      </c>
      <c r="AP52">
        <f t="shared" si="71"/>
        <v>2.1224590594220931</v>
      </c>
      <c r="AQ52">
        <f t="shared" si="72"/>
        <v>1.8039279109143136</v>
      </c>
      <c r="AR52">
        <f t="shared" si="73"/>
        <v>24.694000677741812</v>
      </c>
      <c r="AS52">
        <f t="shared" si="74"/>
        <v>17.502209620155142</v>
      </c>
      <c r="AT52">
        <f t="shared" si="75"/>
        <v>13.66630220413208</v>
      </c>
      <c r="AU52">
        <f t="shared" si="76"/>
        <v>1.5698810626834685</v>
      </c>
      <c r="AV52">
        <f t="shared" si="77"/>
        <v>6.5171510478388192E-2</v>
      </c>
      <c r="AW52">
        <f t="shared" si="78"/>
        <v>0.52536941209118593</v>
      </c>
      <c r="AX52">
        <f t="shared" si="79"/>
        <v>1.0445116505922827</v>
      </c>
      <c r="AY52">
        <f t="shared" si="80"/>
        <v>4.0867003422100333E-2</v>
      </c>
      <c r="AZ52">
        <f t="shared" si="81"/>
        <v>19.952346766090344</v>
      </c>
      <c r="BA52">
        <f t="shared" si="82"/>
        <v>0.70840712576651732</v>
      </c>
      <c r="BB52">
        <f t="shared" si="83"/>
        <v>29.628156341060919</v>
      </c>
      <c r="BC52">
        <f t="shared" si="84"/>
        <v>383.54982262450426</v>
      </c>
      <c r="BD52">
        <f t="shared" si="85"/>
        <v>3.2541922071189712E-3</v>
      </c>
    </row>
    <row r="53" spans="1:108" x14ac:dyDescent="0.25">
      <c r="A53" s="1">
        <v>37</v>
      </c>
      <c r="B53" s="1" t="s">
        <v>94</v>
      </c>
      <c r="C53" s="1">
        <v>1817.0000003129244</v>
      </c>
      <c r="D53" s="1">
        <v>0</v>
      </c>
      <c r="E53">
        <f t="shared" si="58"/>
        <v>4.2265462186042431</v>
      </c>
      <c r="F53">
        <f t="shared" si="59"/>
        <v>6.6711138820859703E-2</v>
      </c>
      <c r="G53">
        <f t="shared" si="60"/>
        <v>272.79607118918415</v>
      </c>
      <c r="H53">
        <f t="shared" si="61"/>
        <v>1.158923166178603</v>
      </c>
      <c r="I53">
        <f t="shared" si="62"/>
        <v>1.2781767844992715</v>
      </c>
      <c r="J53">
        <f t="shared" si="63"/>
        <v>15.817046165466309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11.512497901916504</v>
      </c>
      <c r="P53" s="1">
        <v>15.817046165466309</v>
      </c>
      <c r="Q53" s="1">
        <v>10.023917198181152</v>
      </c>
      <c r="R53" s="1">
        <v>399.54495239257812</v>
      </c>
      <c r="S53" s="1">
        <v>385.537841796875</v>
      </c>
      <c r="T53" s="1">
        <v>3.7423772811889648</v>
      </c>
      <c r="U53" s="1">
        <v>7.1909561157226562</v>
      </c>
      <c r="V53" s="1">
        <v>20.057216644287109</v>
      </c>
      <c r="W53" s="1">
        <v>38.539825439453125</v>
      </c>
      <c r="X53" s="1">
        <v>200.18496704101562</v>
      </c>
      <c r="Y53" s="1">
        <v>1699.49169921875</v>
      </c>
      <c r="Z53" s="1">
        <v>5.3941354751586914</v>
      </c>
      <c r="AA53" s="1">
        <v>73.051521301269531</v>
      </c>
      <c r="AB53" s="1">
        <v>-2.068427562713623</v>
      </c>
      <c r="AC53" s="1">
        <v>0.13887685537338257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0.33364161173502599</v>
      </c>
      <c r="AL53">
        <f t="shared" si="67"/>
        <v>1.1589231661786031E-3</v>
      </c>
      <c r="AM53">
        <f t="shared" si="68"/>
        <v>288.96704616546629</v>
      </c>
      <c r="AN53">
        <f t="shared" si="69"/>
        <v>284.66249790191648</v>
      </c>
      <c r="AO53">
        <f t="shared" si="70"/>
        <v>271.91866579714406</v>
      </c>
      <c r="AP53">
        <f t="shared" si="71"/>
        <v>2.1231731826171774</v>
      </c>
      <c r="AQ53">
        <f t="shared" si="72"/>
        <v>1.8034870683634796</v>
      </c>
      <c r="AR53">
        <f t="shared" si="73"/>
        <v>24.6878783116066</v>
      </c>
      <c r="AS53">
        <f t="shared" si="74"/>
        <v>17.496922195883943</v>
      </c>
      <c r="AT53">
        <f t="shared" si="75"/>
        <v>13.664772033691406</v>
      </c>
      <c r="AU53">
        <f t="shared" si="76"/>
        <v>1.5697248207604628</v>
      </c>
      <c r="AV53">
        <f t="shared" si="77"/>
        <v>6.5180069588615178E-2</v>
      </c>
      <c r="AW53">
        <f t="shared" si="78"/>
        <v>0.52531028386420808</v>
      </c>
      <c r="AX53">
        <f t="shared" si="79"/>
        <v>1.0444145368962547</v>
      </c>
      <c r="AY53">
        <f t="shared" si="80"/>
        <v>4.0872388336521098E-2</v>
      </c>
      <c r="AZ53">
        <f t="shared" si="81"/>
        <v>19.928168005379323</v>
      </c>
      <c r="BA53">
        <f t="shared" si="82"/>
        <v>0.70757275062225888</v>
      </c>
      <c r="BB53">
        <f t="shared" si="83"/>
        <v>29.632435210303843</v>
      </c>
      <c r="BC53">
        <f t="shared" si="84"/>
        <v>383.52874414615144</v>
      </c>
      <c r="BD53">
        <f t="shared" si="85"/>
        <v>3.2655402990712629E-3</v>
      </c>
    </row>
    <row r="54" spans="1:108" x14ac:dyDescent="0.25">
      <c r="A54" s="1">
        <v>38</v>
      </c>
      <c r="B54" s="1" t="s">
        <v>94</v>
      </c>
      <c r="C54" s="1">
        <v>1817.5000003017485</v>
      </c>
      <c r="D54" s="1">
        <v>0</v>
      </c>
      <c r="E54">
        <f t="shared" si="58"/>
        <v>4.2435432672408915</v>
      </c>
      <c r="F54">
        <f t="shared" si="59"/>
        <v>6.6721625372467744E-2</v>
      </c>
      <c r="G54">
        <f t="shared" si="60"/>
        <v>272.40164782845096</v>
      </c>
      <c r="H54">
        <f t="shared" si="61"/>
        <v>1.1586574297257346</v>
      </c>
      <c r="I54">
        <f t="shared" si="62"/>
        <v>1.2776985138069128</v>
      </c>
      <c r="J54">
        <f t="shared" si="63"/>
        <v>15.812561988830566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11.512770652770996</v>
      </c>
      <c r="P54" s="1">
        <v>15.812561988830566</v>
      </c>
      <c r="Q54" s="1">
        <v>10.023541450500488</v>
      </c>
      <c r="R54" s="1">
        <v>399.59182739257812</v>
      </c>
      <c r="S54" s="1">
        <v>385.5340576171875</v>
      </c>
      <c r="T54" s="1">
        <v>3.7425909042358398</v>
      </c>
      <c r="U54" s="1">
        <v>7.1903896331787109</v>
      </c>
      <c r="V54" s="1">
        <v>20.058094024658203</v>
      </c>
      <c r="W54" s="1">
        <v>38.536273956298828</v>
      </c>
      <c r="X54" s="1">
        <v>200.18446350097656</v>
      </c>
      <c r="Y54" s="1">
        <v>1699.54541015625</v>
      </c>
      <c r="Z54" s="1">
        <v>5.4164042472839355</v>
      </c>
      <c r="AA54" s="1">
        <v>73.051864624023437</v>
      </c>
      <c r="AB54" s="1">
        <v>-2.068427562713623</v>
      </c>
      <c r="AC54" s="1">
        <v>0.13887685537338257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0.3336407725016276</v>
      </c>
      <c r="AL54">
        <f t="shared" si="67"/>
        <v>1.1586574297257346E-3</v>
      </c>
      <c r="AM54">
        <f t="shared" si="68"/>
        <v>288.96256198883054</v>
      </c>
      <c r="AN54">
        <f t="shared" si="69"/>
        <v>284.66277065277097</v>
      </c>
      <c r="AO54">
        <f t="shared" si="70"/>
        <v>271.92725954695197</v>
      </c>
      <c r="AP54">
        <f t="shared" si="71"/>
        <v>2.1240207671316251</v>
      </c>
      <c r="AQ54">
        <f t="shared" si="72"/>
        <v>1.8029698838838655</v>
      </c>
      <c r="AR54">
        <f t="shared" si="73"/>
        <v>24.680682596717055</v>
      </c>
      <c r="AS54">
        <f t="shared" si="74"/>
        <v>17.490292963538344</v>
      </c>
      <c r="AT54">
        <f t="shared" si="75"/>
        <v>13.662666320800781</v>
      </c>
      <c r="AU54">
        <f t="shared" si="76"/>
        <v>1.5695098339731408</v>
      </c>
      <c r="AV54">
        <f t="shared" si="77"/>
        <v>6.5190080279754356E-2</v>
      </c>
      <c r="AW54">
        <f t="shared" si="78"/>
        <v>0.52527137007695268</v>
      </c>
      <c r="AX54">
        <f t="shared" si="79"/>
        <v>1.0442384638961881</v>
      </c>
      <c r="AY54">
        <f t="shared" si="80"/>
        <v>4.0878686510570042E-2</v>
      </c>
      <c r="AZ54">
        <f t="shared" si="81"/>
        <v>19.899448300524909</v>
      </c>
      <c r="BA54">
        <f t="shared" si="82"/>
        <v>0.70655663863276552</v>
      </c>
      <c r="BB54">
        <f t="shared" si="83"/>
        <v>29.63911934308522</v>
      </c>
      <c r="BC54">
        <f t="shared" si="84"/>
        <v>383.5168803835802</v>
      </c>
      <c r="BD54">
        <f t="shared" si="85"/>
        <v>3.2795136738049944E-3</v>
      </c>
    </row>
    <row r="55" spans="1:108" x14ac:dyDescent="0.25">
      <c r="A55" s="1">
        <v>39</v>
      </c>
      <c r="B55" s="1" t="s">
        <v>95</v>
      </c>
      <c r="C55" s="1">
        <v>1818.0000002905726</v>
      </c>
      <c r="D55" s="1">
        <v>0</v>
      </c>
      <c r="E55">
        <f t="shared" si="58"/>
        <v>4.2710113378166685</v>
      </c>
      <c r="F55">
        <f t="shared" si="59"/>
        <v>6.6766086230934718E-2</v>
      </c>
      <c r="G55">
        <f t="shared" si="60"/>
        <v>271.7826332982844</v>
      </c>
      <c r="H55">
        <f t="shared" si="61"/>
        <v>1.1585544418081639</v>
      </c>
      <c r="I55">
        <f t="shared" si="62"/>
        <v>1.2767618356297019</v>
      </c>
      <c r="J55">
        <f t="shared" si="63"/>
        <v>15.804396629333496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11.513779640197754</v>
      </c>
      <c r="P55" s="1">
        <v>15.804396629333496</v>
      </c>
      <c r="Q55" s="1">
        <v>10.023412704467773</v>
      </c>
      <c r="R55" s="1">
        <v>399.6424560546875</v>
      </c>
      <c r="S55" s="1">
        <v>385.50265502929687</v>
      </c>
      <c r="T55" s="1">
        <v>3.7428505420684814</v>
      </c>
      <c r="U55" s="1">
        <v>7.1903262138366699</v>
      </c>
      <c r="V55" s="1">
        <v>20.058143615722656</v>
      </c>
      <c r="W55" s="1">
        <v>38.533355712890625</v>
      </c>
      <c r="X55" s="1">
        <v>200.18544006347656</v>
      </c>
      <c r="Y55" s="1">
        <v>1699.570068359375</v>
      </c>
      <c r="Z55" s="1">
        <v>5.5223970413208008</v>
      </c>
      <c r="AA55" s="1">
        <v>73.051849365234375</v>
      </c>
      <c r="AB55" s="1">
        <v>-2.068427562713623</v>
      </c>
      <c r="AC55" s="1">
        <v>0.13887685537338257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0.33364240010579427</v>
      </c>
      <c r="AL55">
        <f t="shared" si="67"/>
        <v>1.1585544418081638E-3</v>
      </c>
      <c r="AM55">
        <f t="shared" si="68"/>
        <v>288.95439662933347</v>
      </c>
      <c r="AN55">
        <f t="shared" si="69"/>
        <v>284.66377964019773</v>
      </c>
      <c r="AO55">
        <f t="shared" si="70"/>
        <v>271.93120485936379</v>
      </c>
      <c r="AP55">
        <f t="shared" si="71"/>
        <v>2.1252833869707941</v>
      </c>
      <c r="AQ55">
        <f t="shared" si="72"/>
        <v>1.8020284630897945</v>
      </c>
      <c r="AR55">
        <f t="shared" si="73"/>
        <v>24.667800729866066</v>
      </c>
      <c r="AS55">
        <f t="shared" si="74"/>
        <v>17.477474516029396</v>
      </c>
      <c r="AT55">
        <f t="shared" si="75"/>
        <v>13.659088134765625</v>
      </c>
      <c r="AU55">
        <f t="shared" si="76"/>
        <v>1.5691445715952568</v>
      </c>
      <c r="AV55">
        <f t="shared" si="77"/>
        <v>6.5232522783733329E-2</v>
      </c>
      <c r="AW55">
        <f t="shared" si="78"/>
        <v>0.52526662746009245</v>
      </c>
      <c r="AX55">
        <f t="shared" si="79"/>
        <v>1.0438779441351644</v>
      </c>
      <c r="AY55">
        <f t="shared" si="80"/>
        <v>4.0905389061420036E-2</v>
      </c>
      <c r="AZ55">
        <f t="shared" si="81"/>
        <v>19.854223987793006</v>
      </c>
      <c r="BA55">
        <f t="shared" si="82"/>
        <v>0.70500846038953957</v>
      </c>
      <c r="BB55">
        <f t="shared" si="83"/>
        <v>29.655508254629492</v>
      </c>
      <c r="BC55">
        <f t="shared" si="84"/>
        <v>383.47242079046373</v>
      </c>
      <c r="BD55">
        <f t="shared" si="85"/>
        <v>3.3029497068694583E-3</v>
      </c>
    </row>
    <row r="56" spans="1:108" x14ac:dyDescent="0.25">
      <c r="A56" s="1">
        <v>40</v>
      </c>
      <c r="B56" s="1" t="s">
        <v>95</v>
      </c>
      <c r="C56" s="1">
        <v>1818.5000002793968</v>
      </c>
      <c r="D56" s="1">
        <v>0</v>
      </c>
      <c r="E56">
        <f t="shared" si="58"/>
        <v>4.268813496188204</v>
      </c>
      <c r="F56">
        <f t="shared" si="59"/>
        <v>6.6762775717203168E-2</v>
      </c>
      <c r="G56">
        <f t="shared" si="60"/>
        <v>271.83088421317979</v>
      </c>
      <c r="H56">
        <f t="shared" si="61"/>
        <v>1.158003122203048</v>
      </c>
      <c r="I56">
        <f t="shared" si="62"/>
        <v>1.2762251680016554</v>
      </c>
      <c r="J56">
        <f t="shared" si="63"/>
        <v>15.798955917358398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11.514403343200684</v>
      </c>
      <c r="P56" s="1">
        <v>15.798955917358398</v>
      </c>
      <c r="Q56" s="1">
        <v>10.022993087768555</v>
      </c>
      <c r="R56" s="1">
        <v>399.63217163085937</v>
      </c>
      <c r="S56" s="1">
        <v>385.4989013671875</v>
      </c>
      <c r="T56" s="1">
        <v>3.7430622577667236</v>
      </c>
      <c r="U56" s="1">
        <v>7.1890740394592285</v>
      </c>
      <c r="V56" s="1">
        <v>20.058490753173828</v>
      </c>
      <c r="W56" s="1">
        <v>38.525138854980469</v>
      </c>
      <c r="X56" s="1">
        <v>200.17543029785156</v>
      </c>
      <c r="Y56" s="1">
        <v>1699.6888427734375</v>
      </c>
      <c r="Z56" s="1">
        <v>5.44818115234375</v>
      </c>
      <c r="AA56" s="1">
        <v>73.052001953125</v>
      </c>
      <c r="AB56" s="1">
        <v>-2.068427562713623</v>
      </c>
      <c r="AC56" s="1">
        <v>0.13887685537338257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0.33362571716308587</v>
      </c>
      <c r="AL56">
        <f t="shared" si="67"/>
        <v>1.1580031222030479E-3</v>
      </c>
      <c r="AM56">
        <f t="shared" si="68"/>
        <v>288.94895591735838</v>
      </c>
      <c r="AN56">
        <f t="shared" si="69"/>
        <v>284.66440334320066</v>
      </c>
      <c r="AO56">
        <f t="shared" si="70"/>
        <v>271.95020876518902</v>
      </c>
      <c r="AP56">
        <f t="shared" si="71"/>
        <v>2.1265705346421293</v>
      </c>
      <c r="AQ56">
        <f t="shared" si="72"/>
        <v>1.8014014187733911</v>
      </c>
      <c r="AR56">
        <f t="shared" si="73"/>
        <v>24.659165671178858</v>
      </c>
      <c r="AS56">
        <f t="shared" si="74"/>
        <v>17.47009163171963</v>
      </c>
      <c r="AT56">
        <f t="shared" si="75"/>
        <v>13.656679630279541</v>
      </c>
      <c r="AU56">
        <f t="shared" si="76"/>
        <v>1.5688987527728677</v>
      </c>
      <c r="AV56">
        <f t="shared" si="77"/>
        <v>6.5229362599518462E-2</v>
      </c>
      <c r="AW56">
        <f t="shared" si="78"/>
        <v>0.5251762507717358</v>
      </c>
      <c r="AX56">
        <f t="shared" si="79"/>
        <v>1.043722502001132</v>
      </c>
      <c r="AY56">
        <f t="shared" si="80"/>
        <v>4.0903400838762975E-2</v>
      </c>
      <c r="AZ56">
        <f t="shared" si="81"/>
        <v>19.857790284460904</v>
      </c>
      <c r="BA56">
        <f t="shared" si="82"/>
        <v>0.70514049002246315</v>
      </c>
      <c r="BB56">
        <f t="shared" si="83"/>
        <v>29.660874045216989</v>
      </c>
      <c r="BC56">
        <f t="shared" si="84"/>
        <v>383.46971187700348</v>
      </c>
      <c r="BD56">
        <f t="shared" si="85"/>
        <v>3.3018706696077357E-3</v>
      </c>
    </row>
    <row r="57" spans="1:108" x14ac:dyDescent="0.25">
      <c r="A57" s="1">
        <v>41</v>
      </c>
      <c r="B57" s="1" t="s">
        <v>96</v>
      </c>
      <c r="C57" s="1">
        <v>1819.0000002682209</v>
      </c>
      <c r="D57" s="1">
        <v>0</v>
      </c>
      <c r="E57">
        <f t="shared" si="58"/>
        <v>4.2712206434254485</v>
      </c>
      <c r="F57">
        <f t="shared" si="59"/>
        <v>6.6788618205641054E-2</v>
      </c>
      <c r="G57">
        <f t="shared" si="60"/>
        <v>271.84033762275362</v>
      </c>
      <c r="H57">
        <f t="shared" si="61"/>
        <v>1.15826173343335</v>
      </c>
      <c r="I57">
        <f t="shared" si="62"/>
        <v>1.2760292309938062</v>
      </c>
      <c r="J57">
        <f t="shared" si="63"/>
        <v>15.797245025634766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11.515476226806641</v>
      </c>
      <c r="P57" s="1">
        <v>15.797245025634766</v>
      </c>
      <c r="Q57" s="1">
        <v>10.023055076599121</v>
      </c>
      <c r="R57" s="1">
        <v>399.66519165039062</v>
      </c>
      <c r="S57" s="1">
        <v>385.52667236328125</v>
      </c>
      <c r="T57" s="1">
        <v>3.7428524494171143</v>
      </c>
      <c r="U57" s="1">
        <v>7.1890583038330078</v>
      </c>
      <c r="V57" s="1">
        <v>20.055942535400391</v>
      </c>
      <c r="W57" s="1">
        <v>38.522312164306641</v>
      </c>
      <c r="X57" s="1">
        <v>200.2088623046875</v>
      </c>
      <c r="Y57" s="1">
        <v>1699.70361328125</v>
      </c>
      <c r="Z57" s="1">
        <v>5.490562915802002</v>
      </c>
      <c r="AA57" s="1">
        <v>73.051994323730469</v>
      </c>
      <c r="AB57" s="1">
        <v>-2.068427562713623</v>
      </c>
      <c r="AC57" s="1">
        <v>0.13887685537338257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0.33368143717447912</v>
      </c>
      <c r="AL57">
        <f t="shared" si="67"/>
        <v>1.1582617334333501E-3</v>
      </c>
      <c r="AM57">
        <f t="shared" si="68"/>
        <v>288.94724502563474</v>
      </c>
      <c r="AN57">
        <f t="shared" si="69"/>
        <v>284.66547622680662</v>
      </c>
      <c r="AO57">
        <f t="shared" si="70"/>
        <v>271.95257204638619</v>
      </c>
      <c r="AP57">
        <f t="shared" si="71"/>
        <v>2.1268080152644817</v>
      </c>
      <c r="AQ57">
        <f t="shared" si="72"/>
        <v>1.8012042773983823</v>
      </c>
      <c r="AR57">
        <f t="shared" si="73"/>
        <v>24.656469601860998</v>
      </c>
      <c r="AS57">
        <f t="shared" si="74"/>
        <v>17.46741129802799</v>
      </c>
      <c r="AT57">
        <f t="shared" si="75"/>
        <v>13.656360626220703</v>
      </c>
      <c r="AU57">
        <f t="shared" si="76"/>
        <v>1.5688661968502013</v>
      </c>
      <c r="AV57">
        <f t="shared" si="77"/>
        <v>6.5254031396452944E-2</v>
      </c>
      <c r="AW57">
        <f t="shared" si="78"/>
        <v>0.52517504640457624</v>
      </c>
      <c r="AX57">
        <f t="shared" si="79"/>
        <v>1.0436911504456252</v>
      </c>
      <c r="AY57">
        <f t="shared" si="80"/>
        <v>4.0918921172777165E-2</v>
      </c>
      <c r="AZ57">
        <f t="shared" si="81"/>
        <v>19.858478800978375</v>
      </c>
      <c r="BA57">
        <f t="shared" si="82"/>
        <v>0.70511421675800123</v>
      </c>
      <c r="BB57">
        <f t="shared" si="83"/>
        <v>29.664697917035689</v>
      </c>
      <c r="BC57">
        <f t="shared" si="84"/>
        <v>383.49633863058597</v>
      </c>
      <c r="BD57">
        <f t="shared" si="85"/>
        <v>3.3039290694838815E-3</v>
      </c>
    </row>
    <row r="58" spans="1:108" x14ac:dyDescent="0.25">
      <c r="A58" s="1">
        <v>42</v>
      </c>
      <c r="B58" s="1" t="s">
        <v>96</v>
      </c>
      <c r="C58" s="1">
        <v>1819.500000257045</v>
      </c>
      <c r="D58" s="1">
        <v>0</v>
      </c>
      <c r="E58">
        <f t="shared" si="58"/>
        <v>4.2554357468933741</v>
      </c>
      <c r="F58">
        <f t="shared" si="59"/>
        <v>6.6782106647042538E-2</v>
      </c>
      <c r="G58">
        <f t="shared" si="60"/>
        <v>272.21481992966056</v>
      </c>
      <c r="H58">
        <f t="shared" si="61"/>
        <v>1.1588558549571955</v>
      </c>
      <c r="I58">
        <f t="shared" si="62"/>
        <v>1.2767956094751125</v>
      </c>
      <c r="J58">
        <f t="shared" si="63"/>
        <v>15.804682731628418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11.515500068664551</v>
      </c>
      <c r="P58" s="1">
        <v>15.804682731628418</v>
      </c>
      <c r="Q58" s="1">
        <v>10.022895812988281</v>
      </c>
      <c r="R58" s="1">
        <v>399.62823486328125</v>
      </c>
      <c r="S58" s="1">
        <v>385.53643798828125</v>
      </c>
      <c r="T58" s="1">
        <v>3.742372989654541</v>
      </c>
      <c r="U58" s="1">
        <v>7.1903085708618164</v>
      </c>
      <c r="V58" s="1">
        <v>20.053319931030273</v>
      </c>
      <c r="W58" s="1">
        <v>38.528911590576172</v>
      </c>
      <c r="X58" s="1">
        <v>200.2108154296875</v>
      </c>
      <c r="Y58" s="1">
        <v>1699.73046875</v>
      </c>
      <c r="Z58" s="1">
        <v>5.4471054077148437</v>
      </c>
      <c r="AA58" s="1">
        <v>73.051918029785156</v>
      </c>
      <c r="AB58" s="1">
        <v>-2.068427562713623</v>
      </c>
      <c r="AC58" s="1">
        <v>0.13887685537338257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0.33368469238281245</v>
      </c>
      <c r="AL58">
        <f t="shared" si="67"/>
        <v>1.1588558549571954E-3</v>
      </c>
      <c r="AM58">
        <f t="shared" si="68"/>
        <v>288.9546827316284</v>
      </c>
      <c r="AN58">
        <f t="shared" si="69"/>
        <v>284.66550006866453</v>
      </c>
      <c r="AO58">
        <f t="shared" si="70"/>
        <v>271.95686892129015</v>
      </c>
      <c r="AP58">
        <f t="shared" si="71"/>
        <v>2.1256003902053666</v>
      </c>
      <c r="AQ58">
        <f t="shared" si="72"/>
        <v>1.8020614418025716</v>
      </c>
      <c r="AR58">
        <f t="shared" si="73"/>
        <v>24.668228985689666</v>
      </c>
      <c r="AS58">
        <f t="shared" si="74"/>
        <v>17.47792041482785</v>
      </c>
      <c r="AT58">
        <f t="shared" si="75"/>
        <v>13.660091400146484</v>
      </c>
      <c r="AU58">
        <f t="shared" si="76"/>
        <v>1.5692469777060922</v>
      </c>
      <c r="AV58">
        <f t="shared" si="77"/>
        <v>6.5247815615456117E-2</v>
      </c>
      <c r="AW58">
        <f t="shared" si="78"/>
        <v>0.52526583232745905</v>
      </c>
      <c r="AX58">
        <f t="shared" si="79"/>
        <v>1.0439811453786332</v>
      </c>
      <c r="AY58">
        <f t="shared" si="80"/>
        <v>4.0915010520470502E-2</v>
      </c>
      <c r="AZ58">
        <f t="shared" si="81"/>
        <v>19.885814711994293</v>
      </c>
      <c r="BA58">
        <f t="shared" si="82"/>
        <v>0.70606768415994647</v>
      </c>
      <c r="BB58">
        <f t="shared" si="83"/>
        <v>29.655307850349256</v>
      </c>
      <c r="BC58">
        <f t="shared" si="84"/>
        <v>383.51360763941267</v>
      </c>
      <c r="BD58">
        <f t="shared" si="85"/>
        <v>3.2905287999625875E-3</v>
      </c>
    </row>
    <row r="59" spans="1:108" x14ac:dyDescent="0.25">
      <c r="A59" s="1">
        <v>43</v>
      </c>
      <c r="B59" s="1" t="s">
        <v>97</v>
      </c>
      <c r="C59" s="1">
        <v>1820.0000002458692</v>
      </c>
      <c r="D59" s="1">
        <v>0</v>
      </c>
      <c r="E59">
        <f t="shared" si="58"/>
        <v>4.2533950382279411</v>
      </c>
      <c r="F59">
        <f t="shared" si="59"/>
        <v>6.6734986508921595E-2</v>
      </c>
      <c r="G59">
        <f t="shared" si="60"/>
        <v>272.20291053417708</v>
      </c>
      <c r="H59">
        <f t="shared" si="61"/>
        <v>1.1588385592386183</v>
      </c>
      <c r="I59">
        <f t="shared" si="62"/>
        <v>1.2776465574224019</v>
      </c>
      <c r="J59">
        <f t="shared" si="63"/>
        <v>15.811653137207031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11.516543388366699</v>
      </c>
      <c r="P59" s="1">
        <v>15.811653137207031</v>
      </c>
      <c r="Q59" s="1">
        <v>10.023154258728027</v>
      </c>
      <c r="R59" s="1">
        <v>399.63800048828125</v>
      </c>
      <c r="S59" s="1">
        <v>385.552978515625</v>
      </c>
      <c r="T59" s="1">
        <v>3.7419676780700684</v>
      </c>
      <c r="U59" s="1">
        <v>7.1896834373474121</v>
      </c>
      <c r="V59" s="1">
        <v>20.049701690673828</v>
      </c>
      <c r="W59" s="1">
        <v>38.522785186767578</v>
      </c>
      <c r="X59" s="1">
        <v>200.22071838378906</v>
      </c>
      <c r="Y59" s="1">
        <v>1699.7490234375</v>
      </c>
      <c r="Z59" s="1">
        <v>5.5033364295959473</v>
      </c>
      <c r="AA59" s="1">
        <v>73.051689147949219</v>
      </c>
      <c r="AB59" s="1">
        <v>-2.068427562713623</v>
      </c>
      <c r="AC59" s="1">
        <v>0.13887685537338257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0.33370119730631509</v>
      </c>
      <c r="AL59">
        <f t="shared" si="67"/>
        <v>1.1588385592386182E-3</v>
      </c>
      <c r="AM59">
        <f t="shared" si="68"/>
        <v>288.96165313720701</v>
      </c>
      <c r="AN59">
        <f t="shared" si="69"/>
        <v>284.66654338836668</v>
      </c>
      <c r="AO59">
        <f t="shared" si="70"/>
        <v>271.9598376712238</v>
      </c>
      <c r="AP59">
        <f t="shared" si="71"/>
        <v>2.1248812337614038</v>
      </c>
      <c r="AQ59">
        <f t="shared" si="72"/>
        <v>1.8028650769596639</v>
      </c>
      <c r="AR59">
        <f t="shared" si="73"/>
        <v>24.679307186290785</v>
      </c>
      <c r="AS59">
        <f t="shared" si="74"/>
        <v>17.489623748943373</v>
      </c>
      <c r="AT59">
        <f t="shared" si="75"/>
        <v>13.664098262786865</v>
      </c>
      <c r="AU59">
        <f t="shared" si="76"/>
        <v>1.5696560280137715</v>
      </c>
      <c r="AV59">
        <f t="shared" si="77"/>
        <v>6.5202835007709667E-2</v>
      </c>
      <c r="AW59">
        <f t="shared" si="78"/>
        <v>0.52521851953726217</v>
      </c>
      <c r="AX59">
        <f t="shared" si="79"/>
        <v>1.0444375084765092</v>
      </c>
      <c r="AY59">
        <f t="shared" si="80"/>
        <v>4.0886711090328334E-2</v>
      </c>
      <c r="AZ59">
        <f t="shared" si="81"/>
        <v>19.884882405509735</v>
      </c>
      <c r="BA59">
        <f t="shared" si="82"/>
        <v>0.70600650417007671</v>
      </c>
      <c r="BB59">
        <f t="shared" si="83"/>
        <v>29.638288186246186</v>
      </c>
      <c r="BC59">
        <f t="shared" si="84"/>
        <v>383.53111822192045</v>
      </c>
      <c r="BD59">
        <f t="shared" si="85"/>
        <v>3.2869131583739184E-3</v>
      </c>
    </row>
    <row r="60" spans="1:108" x14ac:dyDescent="0.25">
      <c r="A60" s="1">
        <v>44</v>
      </c>
      <c r="B60" s="1" t="s">
        <v>97</v>
      </c>
      <c r="C60" s="1">
        <v>1820.5000002346933</v>
      </c>
      <c r="D60" s="1">
        <v>0</v>
      </c>
      <c r="E60">
        <f t="shared" si="58"/>
        <v>4.2722632355509473</v>
      </c>
      <c r="F60">
        <f t="shared" si="59"/>
        <v>6.672543170699187E-2</v>
      </c>
      <c r="G60">
        <f t="shared" si="60"/>
        <v>271.73890050678096</v>
      </c>
      <c r="H60">
        <f t="shared" si="61"/>
        <v>1.1591335819086774</v>
      </c>
      <c r="I60">
        <f t="shared" si="62"/>
        <v>1.2781529255508441</v>
      </c>
      <c r="J60">
        <f t="shared" si="63"/>
        <v>15.816563606262207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11.516042709350586</v>
      </c>
      <c r="P60" s="1">
        <v>15.816563606262207</v>
      </c>
      <c r="Q60" s="1">
        <v>10.024402618408203</v>
      </c>
      <c r="R60" s="1">
        <v>399.7037353515625</v>
      </c>
      <c r="S60" s="1">
        <v>385.56234741210937</v>
      </c>
      <c r="T60" s="1">
        <v>3.7420039176940918</v>
      </c>
      <c r="U60" s="1">
        <v>7.1904606819152832</v>
      </c>
      <c r="V60" s="1">
        <v>20.050682067871094</v>
      </c>
      <c r="W60" s="1">
        <v>38.528453826904297</v>
      </c>
      <c r="X60" s="1">
        <v>200.22850036621094</v>
      </c>
      <c r="Y60" s="1">
        <v>1699.707275390625</v>
      </c>
      <c r="Z60" s="1">
        <v>5.6526927947998047</v>
      </c>
      <c r="AA60" s="1">
        <v>73.052131652832031</v>
      </c>
      <c r="AB60" s="1">
        <v>-2.068427562713623</v>
      </c>
      <c r="AC60" s="1">
        <v>0.13887685537338257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0.33371416727701814</v>
      </c>
      <c r="AL60">
        <f t="shared" si="67"/>
        <v>1.1591335819086774E-3</v>
      </c>
      <c r="AM60">
        <f t="shared" si="68"/>
        <v>288.96656360626218</v>
      </c>
      <c r="AN60">
        <f t="shared" si="69"/>
        <v>284.66604270935056</v>
      </c>
      <c r="AO60">
        <f t="shared" si="70"/>
        <v>271.9531579838731</v>
      </c>
      <c r="AP60">
        <f t="shared" si="71"/>
        <v>2.1239596134055869</v>
      </c>
      <c r="AQ60">
        <f t="shared" si="72"/>
        <v>1.8034314059306318</v>
      </c>
      <c r="AR60">
        <f t="shared" si="73"/>
        <v>24.686910089100977</v>
      </c>
      <c r="AS60">
        <f t="shared" si="74"/>
        <v>17.496449407185693</v>
      </c>
      <c r="AT60">
        <f t="shared" si="75"/>
        <v>13.666303157806396</v>
      </c>
      <c r="AU60">
        <f t="shared" si="76"/>
        <v>1.5698811600650604</v>
      </c>
      <c r="AV60">
        <f t="shared" si="77"/>
        <v>6.5193713871935399E-2</v>
      </c>
      <c r="AW60">
        <f t="shared" si="78"/>
        <v>0.52527848037978764</v>
      </c>
      <c r="AX60">
        <f t="shared" si="79"/>
        <v>1.0446026796852728</v>
      </c>
      <c r="AY60">
        <f t="shared" si="80"/>
        <v>4.0880972567698182E-2</v>
      </c>
      <c r="AZ60">
        <f t="shared" si="81"/>
        <v>19.851105935017191</v>
      </c>
      <c r="BA60">
        <f t="shared" si="82"/>
        <v>0.70478588568279488</v>
      </c>
      <c r="BB60">
        <f t="shared" si="83"/>
        <v>29.631975228598495</v>
      </c>
      <c r="BC60">
        <f t="shared" si="84"/>
        <v>383.53151808105036</v>
      </c>
      <c r="BD60">
        <f t="shared" si="85"/>
        <v>3.300787351175262E-3</v>
      </c>
    </row>
    <row r="61" spans="1:108" x14ac:dyDescent="0.25">
      <c r="A61" s="1">
        <v>45</v>
      </c>
      <c r="B61" s="1" t="s">
        <v>98</v>
      </c>
      <c r="C61" s="1">
        <v>1821.0000002235174</v>
      </c>
      <c r="D61" s="1">
        <v>0</v>
      </c>
      <c r="E61">
        <f t="shared" si="58"/>
        <v>4.2687374832685547</v>
      </c>
      <c r="F61">
        <f t="shared" si="59"/>
        <v>6.6745143800184828E-2</v>
      </c>
      <c r="G61">
        <f t="shared" si="60"/>
        <v>271.8443210232673</v>
      </c>
      <c r="H61">
        <f t="shared" si="61"/>
        <v>1.1592699536479711</v>
      </c>
      <c r="I61">
        <f t="shared" si="62"/>
        <v>1.2779377506944991</v>
      </c>
      <c r="J61">
        <f t="shared" si="63"/>
        <v>15.814413070678711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11.516596794128418</v>
      </c>
      <c r="P61" s="1">
        <v>15.814413070678711</v>
      </c>
      <c r="Q61" s="1">
        <v>10.024194717407227</v>
      </c>
      <c r="R61" s="1">
        <v>399.68267822265625</v>
      </c>
      <c r="S61" s="1">
        <v>385.551025390625</v>
      </c>
      <c r="T61" s="1">
        <v>3.7409684658050537</v>
      </c>
      <c r="U61" s="1">
        <v>7.1900062561035156</v>
      </c>
      <c r="V61" s="1">
        <v>20.044410705566406</v>
      </c>
      <c r="W61" s="1">
        <v>38.524631500244141</v>
      </c>
      <c r="X61" s="1">
        <v>200.21841430664062</v>
      </c>
      <c r="Y61" s="1">
        <v>1699.76220703125</v>
      </c>
      <c r="Z61" s="1">
        <v>5.6559677124023437</v>
      </c>
      <c r="AA61" s="1">
        <v>73.052177429199219</v>
      </c>
      <c r="AB61" s="1">
        <v>-2.068427562713623</v>
      </c>
      <c r="AC61" s="1">
        <v>0.13887685537338257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0.33369735717773436</v>
      </c>
      <c r="AL61">
        <f t="shared" si="67"/>
        <v>1.1592699536479712E-3</v>
      </c>
      <c r="AM61">
        <f t="shared" si="68"/>
        <v>288.96441307067869</v>
      </c>
      <c r="AN61">
        <f t="shared" si="69"/>
        <v>284.6665967941284</v>
      </c>
      <c r="AO61">
        <f t="shared" si="70"/>
        <v>271.96194704617665</v>
      </c>
      <c r="AP61">
        <f t="shared" si="71"/>
        <v>2.1243330170182149</v>
      </c>
      <c r="AQ61">
        <f t="shared" si="72"/>
        <v>1.8031833634324257</v>
      </c>
      <c r="AR61">
        <f t="shared" si="73"/>
        <v>24.683499204113893</v>
      </c>
      <c r="AS61">
        <f t="shared" si="74"/>
        <v>17.493492948010378</v>
      </c>
      <c r="AT61">
        <f t="shared" si="75"/>
        <v>13.665504932403564</v>
      </c>
      <c r="AU61">
        <f t="shared" si="76"/>
        <v>1.5697996535310532</v>
      </c>
      <c r="AV61">
        <f t="shared" si="77"/>
        <v>6.5212531221729916E-2</v>
      </c>
      <c r="AW61">
        <f t="shared" si="78"/>
        <v>0.52524561273792647</v>
      </c>
      <c r="AX61">
        <f t="shared" si="79"/>
        <v>1.0445540407931269</v>
      </c>
      <c r="AY61">
        <f t="shared" si="80"/>
        <v>4.08928114267482E-2</v>
      </c>
      <c r="AZ61">
        <f t="shared" si="81"/>
        <v>19.858819572511916</v>
      </c>
      <c r="BA61">
        <f t="shared" si="82"/>
        <v>0.70508001048070201</v>
      </c>
      <c r="BB61">
        <f t="shared" si="83"/>
        <v>29.634758882507839</v>
      </c>
      <c r="BC61">
        <f t="shared" si="84"/>
        <v>383.5218720333425</v>
      </c>
      <c r="BD61">
        <f t="shared" si="85"/>
        <v>3.2984561057417105E-3</v>
      </c>
      <c r="BE61">
        <f>AVERAGE(E47:E61)</f>
        <v>4.2446527085548569</v>
      </c>
      <c r="BF61">
        <f t="shared" ref="BF61:DD61" si="86">AVERAGE(F47:F61)</f>
        <v>6.6706291710421667E-2</v>
      </c>
      <c r="BG61">
        <f t="shared" si="86"/>
        <v>272.34560257440751</v>
      </c>
      <c r="BH61">
        <f t="shared" si="86"/>
        <v>1.1590399861328051</v>
      </c>
      <c r="BI61">
        <f t="shared" si="86"/>
        <v>1.2783930734541036</v>
      </c>
      <c r="BJ61">
        <f t="shared" si="86"/>
        <v>15.819094975789389</v>
      </c>
      <c r="BK61">
        <f t="shared" si="86"/>
        <v>6</v>
      </c>
      <c r="BL61">
        <f t="shared" si="86"/>
        <v>1.4200000166893005</v>
      </c>
      <c r="BM61">
        <f t="shared" si="86"/>
        <v>1</v>
      </c>
      <c r="BN61">
        <f t="shared" si="86"/>
        <v>2.8400000333786011</v>
      </c>
      <c r="BO61">
        <f t="shared" si="86"/>
        <v>11.513105773925782</v>
      </c>
      <c r="BP61">
        <f t="shared" si="86"/>
        <v>15.819094975789389</v>
      </c>
      <c r="BQ61">
        <f t="shared" si="86"/>
        <v>10.023677762349447</v>
      </c>
      <c r="BR61">
        <f t="shared" si="86"/>
        <v>399.59334513346352</v>
      </c>
      <c r="BS61">
        <f t="shared" si="86"/>
        <v>385.53265380859375</v>
      </c>
      <c r="BT61">
        <f t="shared" si="86"/>
        <v>3.7425257364908853</v>
      </c>
      <c r="BU61">
        <f t="shared" si="86"/>
        <v>7.1912542661031091</v>
      </c>
      <c r="BV61">
        <f t="shared" si="86"/>
        <v>20.057170104980468</v>
      </c>
      <c r="BW61">
        <f t="shared" si="86"/>
        <v>38.539805094401039</v>
      </c>
      <c r="BX61">
        <f t="shared" si="86"/>
        <v>200.19639587402344</v>
      </c>
      <c r="BY61">
        <f t="shared" si="86"/>
        <v>1699.5954264322916</v>
      </c>
      <c r="BZ61">
        <f t="shared" si="86"/>
        <v>5.5363122622172041</v>
      </c>
      <c r="CA61">
        <f t="shared" si="86"/>
        <v>73.051386515299484</v>
      </c>
      <c r="CB61">
        <f t="shared" si="86"/>
        <v>-2.068427562713623</v>
      </c>
      <c r="CC61">
        <f t="shared" si="86"/>
        <v>0.13887685537338257</v>
      </c>
      <c r="CD61">
        <f t="shared" si="86"/>
        <v>1</v>
      </c>
      <c r="CE61">
        <f t="shared" si="86"/>
        <v>-0.21956524252891541</v>
      </c>
      <c r="CF61">
        <f t="shared" si="86"/>
        <v>2.737391471862793</v>
      </c>
      <c r="CG61">
        <f t="shared" si="86"/>
        <v>1</v>
      </c>
      <c r="CH61">
        <f t="shared" si="86"/>
        <v>0</v>
      </c>
      <c r="CI61">
        <f t="shared" si="86"/>
        <v>0.15999999642372131</v>
      </c>
      <c r="CJ61">
        <f t="shared" si="86"/>
        <v>111115</v>
      </c>
      <c r="CK61">
        <f t="shared" si="86"/>
        <v>0.333660659790039</v>
      </c>
      <c r="CL61">
        <f t="shared" si="86"/>
        <v>1.1590399861328051E-3</v>
      </c>
      <c r="CM61">
        <f t="shared" si="86"/>
        <v>288.96909497578946</v>
      </c>
      <c r="CN61">
        <f t="shared" si="86"/>
        <v>284.66310577392585</v>
      </c>
      <c r="CO61">
        <f t="shared" si="86"/>
        <v>271.93526215093976</v>
      </c>
      <c r="CP61">
        <f t="shared" si="86"/>
        <v>2.1231216846379981</v>
      </c>
      <c r="CQ61">
        <f t="shared" si="86"/>
        <v>1.8037241671116897</v>
      </c>
      <c r="CR61">
        <f t="shared" si="86"/>
        <v>24.691169726604919</v>
      </c>
      <c r="CS61">
        <f t="shared" si="86"/>
        <v>17.499915460501814</v>
      </c>
      <c r="CT61">
        <f t="shared" si="86"/>
        <v>13.666100374857585</v>
      </c>
      <c r="CU61">
        <f t="shared" si="86"/>
        <v>1.56986058387384</v>
      </c>
      <c r="CV61">
        <f t="shared" si="86"/>
        <v>6.5175441242544194E-2</v>
      </c>
      <c r="CW61">
        <f t="shared" si="86"/>
        <v>0.52533109365758612</v>
      </c>
      <c r="CX61">
        <f t="shared" si="86"/>
        <v>1.0445294902162539</v>
      </c>
      <c r="CY61">
        <f t="shared" si="86"/>
        <v>4.0869476542141618E-2</v>
      </c>
      <c r="CZ61">
        <f t="shared" si="86"/>
        <v>19.895223675210847</v>
      </c>
      <c r="DA61">
        <f t="shared" si="86"/>
        <v>0.70641383202490493</v>
      </c>
      <c r="DB61">
        <f t="shared" si="86"/>
        <v>29.629553652945994</v>
      </c>
      <c r="DC61">
        <f t="shared" si="86"/>
        <v>383.51494919972021</v>
      </c>
      <c r="DD61">
        <f t="shared" si="86"/>
        <v>3.2793391525758166E-3</v>
      </c>
    </row>
    <row r="62" spans="1:108" x14ac:dyDescent="0.25">
      <c r="A62" s="1" t="s">
        <v>9</v>
      </c>
      <c r="B62" s="1" t="s">
        <v>99</v>
      </c>
    </row>
    <row r="63" spans="1:108" x14ac:dyDescent="0.25">
      <c r="A63" s="1" t="s">
        <v>9</v>
      </c>
      <c r="B63" s="1" t="s">
        <v>100</v>
      </c>
    </row>
    <row r="64" spans="1:108" x14ac:dyDescent="0.25">
      <c r="A64" s="1">
        <v>46</v>
      </c>
      <c r="B64" s="1" t="s">
        <v>101</v>
      </c>
      <c r="C64" s="1">
        <v>2117.0000003799796</v>
      </c>
      <c r="D64" s="1">
        <v>0</v>
      </c>
      <c r="E64">
        <f t="shared" ref="E64:E78" si="87">(R64-S64*(1000-T64)/(1000-U64))*AK64</f>
        <v>4.4125305763632801</v>
      </c>
      <c r="F64">
        <f t="shared" ref="F64:F78" si="88">IF(AV64&lt;&gt;0,1/(1/AV64-1/N64),0)</f>
        <v>6.0250539954084095E-2</v>
      </c>
      <c r="G64">
        <f t="shared" ref="G64:G78" si="89">((AY64-AL64/2)*S64-E64)/(AY64+AL64/2)</f>
        <v>256.15176691350814</v>
      </c>
      <c r="H64">
        <f t="shared" ref="H64:H78" si="90">AL64*1000</f>
        <v>1.228843181666851</v>
      </c>
      <c r="I64">
        <f t="shared" ref="I64:I78" si="91">(AQ64-AW64)</f>
        <v>1.4933904066720389</v>
      </c>
      <c r="J64">
        <f t="shared" ref="J64:J78" si="92">(P64+AP64*D64)</f>
        <v>18.366825103759766</v>
      </c>
      <c r="K64" s="1">
        <v>6</v>
      </c>
      <c r="L64">
        <f t="shared" ref="L64:L78" si="93">(K64*AE64+AF64)</f>
        <v>1.4200000166893005</v>
      </c>
      <c r="M64" s="1">
        <v>1</v>
      </c>
      <c r="N64">
        <f t="shared" ref="N64:N78" si="94">L64*(M64+1)*(M64+1)/(M64*M64+1)</f>
        <v>2.8400000333786011</v>
      </c>
      <c r="O64" s="1">
        <v>15.837162017822266</v>
      </c>
      <c r="P64" s="1">
        <v>18.366825103759766</v>
      </c>
      <c r="Q64" s="1">
        <v>15.091717720031738</v>
      </c>
      <c r="R64" s="1">
        <v>400.77407836914062</v>
      </c>
      <c r="S64" s="1">
        <v>386.12863159179687</v>
      </c>
      <c r="T64" s="1">
        <v>4.9178204536437988</v>
      </c>
      <c r="U64" s="1">
        <v>8.5688667297363281</v>
      </c>
      <c r="V64" s="1">
        <v>19.900245666503906</v>
      </c>
      <c r="W64" s="1">
        <v>34.674415588378906</v>
      </c>
      <c r="X64" s="1">
        <v>200.21330261230469</v>
      </c>
      <c r="Y64" s="1">
        <v>1699.81640625</v>
      </c>
      <c r="Z64" s="1">
        <v>3.8424348831176758</v>
      </c>
      <c r="AA64" s="1">
        <v>73.073097229003906</v>
      </c>
      <c r="AB64" s="1">
        <v>-2.304877758026123</v>
      </c>
      <c r="AC64" s="1">
        <v>0.12596696615219116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ref="AK64:AK78" si="95">X64*0.000001/(K64*0.0001)</f>
        <v>0.33368883768717444</v>
      </c>
      <c r="AL64">
        <f t="shared" ref="AL64:AL78" si="96">(U64-T64)/(1000-U64)*AK64</f>
        <v>1.2288431816668511E-3</v>
      </c>
      <c r="AM64">
        <f t="shared" ref="AM64:AM78" si="97">(P64+273.15)</f>
        <v>291.51682510375974</v>
      </c>
      <c r="AN64">
        <f t="shared" ref="AN64:AN78" si="98">(O64+273.15)</f>
        <v>288.98716201782224</v>
      </c>
      <c r="AO64">
        <f t="shared" ref="AO64:AO78" si="99">(Y64*AG64+Z64*AH64)*AI64</f>
        <v>271.97061892098282</v>
      </c>
      <c r="AP64">
        <f t="shared" ref="AP64:AP78" si="100">((AO64+0.00000010773*(AN64^4-AM64^4))-AL64*44100)/(L64*51.4+0.00000043092*AM64^3)</f>
        <v>2.2844224792936623</v>
      </c>
      <c r="AQ64">
        <f t="shared" ref="AQ64:AQ78" si="101">0.61365*EXP(17.502*J64/(240.97+J64))</f>
        <v>2.1195440383564383</v>
      </c>
      <c r="AR64">
        <f t="shared" ref="AR64:AR78" si="102">AQ64*1000/AA64</f>
        <v>29.005805402144041</v>
      </c>
      <c r="AS64">
        <f t="shared" ref="AS64:AS78" si="103">(AR64-U64)</f>
        <v>20.436938672407713</v>
      </c>
      <c r="AT64">
        <f t="shared" ref="AT64:AT78" si="104">IF(D64,P64,(O64+P64)/2)</f>
        <v>17.101993560791016</v>
      </c>
      <c r="AU64">
        <f t="shared" ref="AU64:AU78" si="105">0.61365*EXP(17.502*AT64/(240.97+AT64))</f>
        <v>1.9571656443005454</v>
      </c>
      <c r="AV64">
        <f t="shared" ref="AV64:AV78" si="106">IF(AS64&lt;&gt;0,(1000-(AR64+U64)/2)/AS64*AL64,0)</f>
        <v>5.8998879977481704E-2</v>
      </c>
      <c r="AW64">
        <f t="shared" ref="AW64:AW78" si="107">U64*AA64/1000</f>
        <v>0.62615363168439941</v>
      </c>
      <c r="AX64">
        <f t="shared" ref="AX64:AX78" si="108">(AU64-AW64)</f>
        <v>1.331012012616146</v>
      </c>
      <c r="AY64">
        <f t="shared" ref="AY64:AY78" si="109">1/(1.6/F64+1.37/N64)</f>
        <v>3.6984747496967611E-2</v>
      </c>
      <c r="AZ64">
        <f t="shared" ref="AZ64:AZ78" si="110">G64*AA64*0.001</f>
        <v>18.717802969051924</v>
      </c>
      <c r="BA64">
        <f t="shared" ref="BA64:BA78" si="111">G64/S64</f>
        <v>0.66338454586373119</v>
      </c>
      <c r="BB64">
        <f t="shared" ref="BB64:BB78" si="112">(1-AL64*AA64/AQ64/F64)*100</f>
        <v>29.684577313082329</v>
      </c>
      <c r="BC64">
        <f t="shared" ref="BC64:BC78" si="113">(S64-E64/(N64/1.35))</f>
        <v>384.03112588472692</v>
      </c>
      <c r="BD64">
        <f t="shared" ref="BD64:BD78" si="114">E64*BB64/100/BC64</f>
        <v>3.4107679355061572E-3</v>
      </c>
    </row>
    <row r="65" spans="1:108" x14ac:dyDescent="0.25">
      <c r="A65" s="1">
        <v>47</v>
      </c>
      <c r="B65" s="1" t="s">
        <v>102</v>
      </c>
      <c r="C65" s="1">
        <v>2117.0000003799796</v>
      </c>
      <c r="D65" s="1">
        <v>0</v>
      </c>
      <c r="E65">
        <f t="shared" si="87"/>
        <v>4.4125305763632801</v>
      </c>
      <c r="F65">
        <f t="shared" si="88"/>
        <v>6.0250539954084095E-2</v>
      </c>
      <c r="G65">
        <f t="shared" si="89"/>
        <v>256.15176691350814</v>
      </c>
      <c r="H65">
        <f t="shared" si="90"/>
        <v>1.228843181666851</v>
      </c>
      <c r="I65">
        <f t="shared" si="91"/>
        <v>1.4933904066720389</v>
      </c>
      <c r="J65">
        <f t="shared" si="92"/>
        <v>18.366825103759766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15.837162017822266</v>
      </c>
      <c r="P65" s="1">
        <v>18.366825103759766</v>
      </c>
      <c r="Q65" s="1">
        <v>15.091717720031738</v>
      </c>
      <c r="R65" s="1">
        <v>400.77407836914062</v>
      </c>
      <c r="S65" s="1">
        <v>386.12863159179687</v>
      </c>
      <c r="T65" s="1">
        <v>4.9178204536437988</v>
      </c>
      <c r="U65" s="1">
        <v>8.5688667297363281</v>
      </c>
      <c r="V65" s="1">
        <v>19.900245666503906</v>
      </c>
      <c r="W65" s="1">
        <v>34.674415588378906</v>
      </c>
      <c r="X65" s="1">
        <v>200.21330261230469</v>
      </c>
      <c r="Y65" s="1">
        <v>1699.81640625</v>
      </c>
      <c r="Z65" s="1">
        <v>3.8424348831176758</v>
      </c>
      <c r="AA65" s="1">
        <v>73.073097229003906</v>
      </c>
      <c r="AB65" s="1">
        <v>-2.304877758026123</v>
      </c>
      <c r="AC65" s="1">
        <v>0.12596696615219116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0.33368883768717444</v>
      </c>
      <c r="AL65">
        <f t="shared" si="96"/>
        <v>1.2288431816668511E-3</v>
      </c>
      <c r="AM65">
        <f t="shared" si="97"/>
        <v>291.51682510375974</v>
      </c>
      <c r="AN65">
        <f t="shared" si="98"/>
        <v>288.98716201782224</v>
      </c>
      <c r="AO65">
        <f t="shared" si="99"/>
        <v>271.97061892098282</v>
      </c>
      <c r="AP65">
        <f t="shared" si="100"/>
        <v>2.2844224792936623</v>
      </c>
      <c r="AQ65">
        <f t="shared" si="101"/>
        <v>2.1195440383564383</v>
      </c>
      <c r="AR65">
        <f t="shared" si="102"/>
        <v>29.005805402144041</v>
      </c>
      <c r="AS65">
        <f t="shared" si="103"/>
        <v>20.436938672407713</v>
      </c>
      <c r="AT65">
        <f t="shared" si="104"/>
        <v>17.101993560791016</v>
      </c>
      <c r="AU65">
        <f t="shared" si="105"/>
        <v>1.9571656443005454</v>
      </c>
      <c r="AV65">
        <f t="shared" si="106"/>
        <v>5.8998879977481704E-2</v>
      </c>
      <c r="AW65">
        <f t="shared" si="107"/>
        <v>0.62615363168439941</v>
      </c>
      <c r="AX65">
        <f t="shared" si="108"/>
        <v>1.331012012616146</v>
      </c>
      <c r="AY65">
        <f t="shared" si="109"/>
        <v>3.6984747496967611E-2</v>
      </c>
      <c r="AZ65">
        <f t="shared" si="110"/>
        <v>18.717802969051924</v>
      </c>
      <c r="BA65">
        <f t="shared" si="111"/>
        <v>0.66338454586373119</v>
      </c>
      <c r="BB65">
        <f t="shared" si="112"/>
        <v>29.684577313082329</v>
      </c>
      <c r="BC65">
        <f t="shared" si="113"/>
        <v>384.03112588472692</v>
      </c>
      <c r="BD65">
        <f t="shared" si="114"/>
        <v>3.4107679355061572E-3</v>
      </c>
    </row>
    <row r="66" spans="1:108" x14ac:dyDescent="0.25">
      <c r="A66" s="1">
        <v>48</v>
      </c>
      <c r="B66" s="1" t="s">
        <v>102</v>
      </c>
      <c r="C66" s="1">
        <v>2117.0000003799796</v>
      </c>
      <c r="D66" s="1">
        <v>0</v>
      </c>
      <c r="E66">
        <f t="shared" si="87"/>
        <v>4.4125305763632801</v>
      </c>
      <c r="F66">
        <f t="shared" si="88"/>
        <v>6.0250539954084095E-2</v>
      </c>
      <c r="G66">
        <f t="shared" si="89"/>
        <v>256.15176691350814</v>
      </c>
      <c r="H66">
        <f t="shared" si="90"/>
        <v>1.228843181666851</v>
      </c>
      <c r="I66">
        <f t="shared" si="91"/>
        <v>1.4933904066720389</v>
      </c>
      <c r="J66">
        <f t="shared" si="92"/>
        <v>18.366825103759766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15.837162017822266</v>
      </c>
      <c r="P66" s="1">
        <v>18.366825103759766</v>
      </c>
      <c r="Q66" s="1">
        <v>15.091717720031738</v>
      </c>
      <c r="R66" s="1">
        <v>400.77407836914062</v>
      </c>
      <c r="S66" s="1">
        <v>386.12863159179687</v>
      </c>
      <c r="T66" s="1">
        <v>4.9178204536437988</v>
      </c>
      <c r="U66" s="1">
        <v>8.5688667297363281</v>
      </c>
      <c r="V66" s="1">
        <v>19.900245666503906</v>
      </c>
      <c r="W66" s="1">
        <v>34.674415588378906</v>
      </c>
      <c r="X66" s="1">
        <v>200.21330261230469</v>
      </c>
      <c r="Y66" s="1">
        <v>1699.81640625</v>
      </c>
      <c r="Z66" s="1">
        <v>3.8424348831176758</v>
      </c>
      <c r="AA66" s="1">
        <v>73.073097229003906</v>
      </c>
      <c r="AB66" s="1">
        <v>-2.304877758026123</v>
      </c>
      <c r="AC66" s="1">
        <v>0.12596696615219116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0.33368883768717444</v>
      </c>
      <c r="AL66">
        <f t="shared" si="96"/>
        <v>1.2288431816668511E-3</v>
      </c>
      <c r="AM66">
        <f t="shared" si="97"/>
        <v>291.51682510375974</v>
      </c>
      <c r="AN66">
        <f t="shared" si="98"/>
        <v>288.98716201782224</v>
      </c>
      <c r="AO66">
        <f t="shared" si="99"/>
        <v>271.97061892098282</v>
      </c>
      <c r="AP66">
        <f t="shared" si="100"/>
        <v>2.2844224792936623</v>
      </c>
      <c r="AQ66">
        <f t="shared" si="101"/>
        <v>2.1195440383564383</v>
      </c>
      <c r="AR66">
        <f t="shared" si="102"/>
        <v>29.005805402144041</v>
      </c>
      <c r="AS66">
        <f t="shared" si="103"/>
        <v>20.436938672407713</v>
      </c>
      <c r="AT66">
        <f t="shared" si="104"/>
        <v>17.101993560791016</v>
      </c>
      <c r="AU66">
        <f t="shared" si="105"/>
        <v>1.9571656443005454</v>
      </c>
      <c r="AV66">
        <f t="shared" si="106"/>
        <v>5.8998879977481704E-2</v>
      </c>
      <c r="AW66">
        <f t="shared" si="107"/>
        <v>0.62615363168439941</v>
      </c>
      <c r="AX66">
        <f t="shared" si="108"/>
        <v>1.331012012616146</v>
      </c>
      <c r="AY66">
        <f t="shared" si="109"/>
        <v>3.6984747496967611E-2</v>
      </c>
      <c r="AZ66">
        <f t="shared" si="110"/>
        <v>18.717802969051924</v>
      </c>
      <c r="BA66">
        <f t="shared" si="111"/>
        <v>0.66338454586373119</v>
      </c>
      <c r="BB66">
        <f t="shared" si="112"/>
        <v>29.684577313082329</v>
      </c>
      <c r="BC66">
        <f t="shared" si="113"/>
        <v>384.03112588472692</v>
      </c>
      <c r="BD66">
        <f t="shared" si="114"/>
        <v>3.4107679355061572E-3</v>
      </c>
    </row>
    <row r="67" spans="1:108" x14ac:dyDescent="0.25">
      <c r="A67" s="1">
        <v>49</v>
      </c>
      <c r="B67" s="1" t="s">
        <v>103</v>
      </c>
      <c r="C67" s="1">
        <v>2117.5000003688037</v>
      </c>
      <c r="D67" s="1">
        <v>0</v>
      </c>
      <c r="E67">
        <f t="shared" si="87"/>
        <v>4.4123654854301364</v>
      </c>
      <c r="F67">
        <f t="shared" si="88"/>
        <v>6.0277270854421895E-2</v>
      </c>
      <c r="G67">
        <f t="shared" si="89"/>
        <v>256.20482395702618</v>
      </c>
      <c r="H67">
        <f t="shared" si="90"/>
        <v>1.2292365360802118</v>
      </c>
      <c r="I67">
        <f t="shared" si="91"/>
        <v>1.4932230246518121</v>
      </c>
      <c r="J67">
        <f t="shared" si="92"/>
        <v>18.366151809692383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15.838070869445801</v>
      </c>
      <c r="P67" s="1">
        <v>18.366151809692383</v>
      </c>
      <c r="Q67" s="1">
        <v>15.092013359069824</v>
      </c>
      <c r="R67" s="1">
        <v>400.7694091796875</v>
      </c>
      <c r="S67" s="1">
        <v>386.12484741210937</v>
      </c>
      <c r="T67" s="1">
        <v>4.9179110527038574</v>
      </c>
      <c r="U67" s="1">
        <v>8.5699148178100586</v>
      </c>
      <c r="V67" s="1">
        <v>19.899497985839844</v>
      </c>
      <c r="W67" s="1">
        <v>34.676715850830078</v>
      </c>
      <c r="X67" s="1">
        <v>200.22467041015625</v>
      </c>
      <c r="Y67" s="1">
        <v>1699.7530517578125</v>
      </c>
      <c r="Z67" s="1">
        <v>3.7989671230316162</v>
      </c>
      <c r="AA67" s="1">
        <v>73.073249816894531</v>
      </c>
      <c r="AB67" s="1">
        <v>-2.304877758026123</v>
      </c>
      <c r="AC67" s="1">
        <v>0.12596696615219116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0.33370778401692702</v>
      </c>
      <c r="AL67">
        <f t="shared" si="96"/>
        <v>1.2292365360802118E-3</v>
      </c>
      <c r="AM67">
        <f t="shared" si="97"/>
        <v>291.51615180969236</v>
      </c>
      <c r="AN67">
        <f t="shared" si="98"/>
        <v>288.98807086944578</v>
      </c>
      <c r="AO67">
        <f t="shared" si="99"/>
        <v>271.96048220245939</v>
      </c>
      <c r="AP67">
        <f t="shared" si="100"/>
        <v>2.2842948861344192</v>
      </c>
      <c r="AQ67">
        <f t="shared" si="101"/>
        <v>2.1194545510431526</v>
      </c>
      <c r="AR67">
        <f t="shared" si="102"/>
        <v>29.00452020888682</v>
      </c>
      <c r="AS67">
        <f t="shared" si="103"/>
        <v>20.434605391076762</v>
      </c>
      <c r="AT67">
        <f t="shared" si="104"/>
        <v>17.102111339569092</v>
      </c>
      <c r="AU67">
        <f t="shared" si="105"/>
        <v>1.9571802413457551</v>
      </c>
      <c r="AV67">
        <f t="shared" si="106"/>
        <v>5.9024511548836062E-2</v>
      </c>
      <c r="AW67">
        <f t="shared" si="107"/>
        <v>0.62623152639134061</v>
      </c>
      <c r="AX67">
        <f t="shared" si="108"/>
        <v>1.3309487149544146</v>
      </c>
      <c r="AY67">
        <f t="shared" si="109"/>
        <v>3.7000863359755831E-2</v>
      </c>
      <c r="AZ67">
        <f t="shared" si="110"/>
        <v>18.721719105305258</v>
      </c>
      <c r="BA67">
        <f t="shared" si="111"/>
        <v>0.66352845633780178</v>
      </c>
      <c r="BB67">
        <f t="shared" si="112"/>
        <v>29.69014640724059</v>
      </c>
      <c r="BC67">
        <f t="shared" si="113"/>
        <v>384.02742018136234</v>
      </c>
      <c r="BD67">
        <f t="shared" si="114"/>
        <v>3.4113131089130973E-3</v>
      </c>
    </row>
    <row r="68" spans="1:108" x14ac:dyDescent="0.25">
      <c r="A68" s="1">
        <v>50</v>
      </c>
      <c r="B68" s="1" t="s">
        <v>103</v>
      </c>
      <c r="C68" s="1">
        <v>2118.0000003576279</v>
      </c>
      <c r="D68" s="1">
        <v>0</v>
      </c>
      <c r="E68">
        <f t="shared" si="87"/>
        <v>4.4169161901135929</v>
      </c>
      <c r="F68">
        <f t="shared" si="88"/>
        <v>6.0261389908365409E-2</v>
      </c>
      <c r="G68">
        <f t="shared" si="89"/>
        <v>256.07062254874506</v>
      </c>
      <c r="H68">
        <f t="shared" si="90"/>
        <v>1.2289542024669149</v>
      </c>
      <c r="I68">
        <f t="shared" si="91"/>
        <v>1.4932627248654047</v>
      </c>
      <c r="J68">
        <f t="shared" si="92"/>
        <v>18.365856170654297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15.838190078735352</v>
      </c>
      <c r="P68" s="1">
        <v>18.365856170654297</v>
      </c>
      <c r="Q68" s="1">
        <v>15.092062950134277</v>
      </c>
      <c r="R68" s="1">
        <v>400.80026245117187</v>
      </c>
      <c r="S68" s="1">
        <v>386.14291381835937</v>
      </c>
      <c r="T68" s="1">
        <v>4.9178333282470703</v>
      </c>
      <c r="U68" s="1">
        <v>8.5688552856445313</v>
      </c>
      <c r="V68" s="1">
        <v>19.898981094360352</v>
      </c>
      <c r="W68" s="1">
        <v>34.672073364257812</v>
      </c>
      <c r="X68" s="1">
        <v>200.23272705078125</v>
      </c>
      <c r="Y68" s="1">
        <v>1699.837158203125</v>
      </c>
      <c r="Z68" s="1">
        <v>3.824434757232666</v>
      </c>
      <c r="AA68" s="1">
        <v>73.073066711425781</v>
      </c>
      <c r="AB68" s="1">
        <v>-2.304877758026123</v>
      </c>
      <c r="AC68" s="1">
        <v>0.12596696615219116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0.33372121175130204</v>
      </c>
      <c r="AL68">
        <f t="shared" si="96"/>
        <v>1.228954202466915E-3</v>
      </c>
      <c r="AM68">
        <f t="shared" si="97"/>
        <v>291.51585617065427</v>
      </c>
      <c r="AN68">
        <f t="shared" si="98"/>
        <v>288.98819007873533</v>
      </c>
      <c r="AO68">
        <f t="shared" si="99"/>
        <v>271.9739392334086</v>
      </c>
      <c r="AP68">
        <f t="shared" si="100"/>
        <v>2.2846579838857002</v>
      </c>
      <c r="AQ68">
        <f t="shared" si="101"/>
        <v>2.1194152587938611</v>
      </c>
      <c r="AR68">
        <f t="shared" si="102"/>
        <v>29.004055176220859</v>
      </c>
      <c r="AS68">
        <f t="shared" si="103"/>
        <v>20.435199890576328</v>
      </c>
      <c r="AT68">
        <f t="shared" si="104"/>
        <v>17.102023124694824</v>
      </c>
      <c r="AU68">
        <f t="shared" si="105"/>
        <v>1.9571693083272039</v>
      </c>
      <c r="AV68">
        <f t="shared" si="106"/>
        <v>5.900928377595601E-2</v>
      </c>
      <c r="AW68">
        <f t="shared" si="107"/>
        <v>0.62615253392845627</v>
      </c>
      <c r="AX68">
        <f t="shared" si="108"/>
        <v>1.3310167743987478</v>
      </c>
      <c r="AY68">
        <f t="shared" si="109"/>
        <v>3.6991288885193506E-2</v>
      </c>
      <c r="AZ68">
        <f t="shared" si="110"/>
        <v>18.711865684340783</v>
      </c>
      <c r="BA68">
        <f t="shared" si="111"/>
        <v>0.66314986857223546</v>
      </c>
      <c r="BB68">
        <f t="shared" si="112"/>
        <v>29.686643173793069</v>
      </c>
      <c r="BC68">
        <f t="shared" si="113"/>
        <v>384.04332340055237</v>
      </c>
      <c r="BD68">
        <f t="shared" si="114"/>
        <v>3.4142870576008349E-3</v>
      </c>
    </row>
    <row r="69" spans="1:108" x14ac:dyDescent="0.25">
      <c r="A69" s="1">
        <v>51</v>
      </c>
      <c r="B69" s="1" t="s">
        <v>104</v>
      </c>
      <c r="C69" s="1">
        <v>2118.500000346452</v>
      </c>
      <c r="D69" s="1">
        <v>0</v>
      </c>
      <c r="E69">
        <f t="shared" si="87"/>
        <v>4.4253850852020005</v>
      </c>
      <c r="F69">
        <f t="shared" si="88"/>
        <v>6.024097249617659E-2</v>
      </c>
      <c r="G69">
        <f t="shared" si="89"/>
        <v>255.78516609291958</v>
      </c>
      <c r="H69">
        <f t="shared" si="90"/>
        <v>1.2289433525988687</v>
      </c>
      <c r="I69">
        <f t="shared" si="91"/>
        <v>1.4937393410288724</v>
      </c>
      <c r="J69">
        <f t="shared" si="92"/>
        <v>18.36956787109375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15.839441299438477</v>
      </c>
      <c r="P69" s="1">
        <v>18.36956787109375</v>
      </c>
      <c r="Q69" s="1">
        <v>15.092206954956055</v>
      </c>
      <c r="R69" s="1">
        <v>400.80889892578125</v>
      </c>
      <c r="S69" s="1">
        <v>386.1246337890625</v>
      </c>
      <c r="T69" s="1">
        <v>4.9176955223083496</v>
      </c>
      <c r="U69" s="1">
        <v>8.569087028503418</v>
      </c>
      <c r="V69" s="1">
        <v>19.896823883056641</v>
      </c>
      <c r="W69" s="1">
        <v>34.67022705078125</v>
      </c>
      <c r="X69" s="1">
        <v>200.21064758300781</v>
      </c>
      <c r="Y69" s="1">
        <v>1699.8934326171875</v>
      </c>
      <c r="Z69" s="1">
        <v>3.8032329082489014</v>
      </c>
      <c r="AA69" s="1">
        <v>73.073043823242188</v>
      </c>
      <c r="AB69" s="1">
        <v>-2.304877758026123</v>
      </c>
      <c r="AC69" s="1">
        <v>0.12596696615219116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0.33368441263834631</v>
      </c>
      <c r="AL69">
        <f t="shared" si="96"/>
        <v>1.2289433525988686E-3</v>
      </c>
      <c r="AM69">
        <f t="shared" si="97"/>
        <v>291.51956787109373</v>
      </c>
      <c r="AN69">
        <f t="shared" si="98"/>
        <v>288.98944129943845</v>
      </c>
      <c r="AO69">
        <f t="shared" si="99"/>
        <v>271.98294313945735</v>
      </c>
      <c r="AP69">
        <f t="shared" si="100"/>
        <v>2.2844421090014273</v>
      </c>
      <c r="AQ69">
        <f t="shared" si="101"/>
        <v>2.1199086129878788</v>
      </c>
      <c r="AR69">
        <f t="shared" si="102"/>
        <v>29.010815782024451</v>
      </c>
      <c r="AS69">
        <f t="shared" si="103"/>
        <v>20.441728753521033</v>
      </c>
      <c r="AT69">
        <f t="shared" si="104"/>
        <v>17.104504585266113</v>
      </c>
      <c r="AU69">
        <f t="shared" si="105"/>
        <v>1.957476871636997</v>
      </c>
      <c r="AV69">
        <f t="shared" si="106"/>
        <v>5.8989705873873755E-2</v>
      </c>
      <c r="AW69">
        <f t="shared" si="107"/>
        <v>0.6261692719590064</v>
      </c>
      <c r="AX69">
        <f t="shared" si="108"/>
        <v>1.3313075996779906</v>
      </c>
      <c r="AY69">
        <f t="shared" si="109"/>
        <v>3.6978979285114462E-2</v>
      </c>
      <c r="AZ69">
        <f t="shared" si="110"/>
        <v>18.691000651243193</v>
      </c>
      <c r="BA69">
        <f t="shared" si="111"/>
        <v>0.66244197782173475</v>
      </c>
      <c r="BB69">
        <f t="shared" si="112"/>
        <v>29.679823965478057</v>
      </c>
      <c r="BC69">
        <f t="shared" si="113"/>
        <v>384.02101766413045</v>
      </c>
      <c r="BD69">
        <f t="shared" si="114"/>
        <v>3.4202463997197972E-3</v>
      </c>
    </row>
    <row r="70" spans="1:108" x14ac:dyDescent="0.25">
      <c r="A70" s="1">
        <v>52</v>
      </c>
      <c r="B70" s="1" t="s">
        <v>104</v>
      </c>
      <c r="C70" s="1">
        <v>2119.0000003352761</v>
      </c>
      <c r="D70" s="1">
        <v>0</v>
      </c>
      <c r="E70">
        <f t="shared" si="87"/>
        <v>4.4252326934263992</v>
      </c>
      <c r="F70">
        <f t="shared" si="88"/>
        <v>6.0225787023727627E-2</v>
      </c>
      <c r="G70">
        <f t="shared" si="89"/>
        <v>255.7791688406551</v>
      </c>
      <c r="H70">
        <f t="shared" si="90"/>
        <v>1.2288637029308074</v>
      </c>
      <c r="I70">
        <f t="shared" si="91"/>
        <v>1.4940147057047728</v>
      </c>
      <c r="J70">
        <f t="shared" si="92"/>
        <v>18.371503829956055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15.839935302734375</v>
      </c>
      <c r="P70" s="1">
        <v>18.371503829956055</v>
      </c>
      <c r="Q70" s="1">
        <v>15.092548370361328</v>
      </c>
      <c r="R70" s="1">
        <v>400.83074951171875</v>
      </c>
      <c r="S70" s="1">
        <v>386.1463623046875</v>
      </c>
      <c r="T70" s="1">
        <v>4.9175047874450684</v>
      </c>
      <c r="U70" s="1">
        <v>8.5688076019287109</v>
      </c>
      <c r="V70" s="1">
        <v>19.895502090454102</v>
      </c>
      <c r="W70" s="1">
        <v>34.668136596679688</v>
      </c>
      <c r="X70" s="1">
        <v>200.20259094238281</v>
      </c>
      <c r="Y70" s="1">
        <v>1699.884521484375</v>
      </c>
      <c r="Z70" s="1">
        <v>3.8710649013519287</v>
      </c>
      <c r="AA70" s="1">
        <v>73.073326110839844</v>
      </c>
      <c r="AB70" s="1">
        <v>-2.304877758026123</v>
      </c>
      <c r="AC70" s="1">
        <v>0.12596696615219116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0.33367098490397129</v>
      </c>
      <c r="AL70">
        <f t="shared" si="96"/>
        <v>1.2288637029308073E-3</v>
      </c>
      <c r="AM70">
        <f t="shared" si="97"/>
        <v>291.52150382995603</v>
      </c>
      <c r="AN70">
        <f t="shared" si="98"/>
        <v>288.98993530273435</v>
      </c>
      <c r="AO70">
        <f t="shared" si="99"/>
        <v>271.98151735823922</v>
      </c>
      <c r="AP70">
        <f t="shared" si="100"/>
        <v>2.2842756163251696</v>
      </c>
      <c r="AQ70">
        <f t="shared" si="101"/>
        <v>2.1201659779815532</v>
      </c>
      <c r="AR70">
        <f t="shared" si="102"/>
        <v>29.014225721238155</v>
      </c>
      <c r="AS70">
        <f t="shared" si="103"/>
        <v>20.445418119309444</v>
      </c>
      <c r="AT70">
        <f t="shared" si="104"/>
        <v>17.105719566345215</v>
      </c>
      <c r="AU70">
        <f t="shared" si="105"/>
        <v>1.9576274772882876</v>
      </c>
      <c r="AV70">
        <f t="shared" si="106"/>
        <v>5.8975144609226191E-2</v>
      </c>
      <c r="AW70">
        <f t="shared" si="107"/>
        <v>0.62615127227678025</v>
      </c>
      <c r="AX70">
        <f t="shared" si="108"/>
        <v>1.3314762050115072</v>
      </c>
      <c r="AY70">
        <f t="shared" si="109"/>
        <v>3.6969823910189971E-2</v>
      </c>
      <c r="AZ70">
        <f t="shared" si="110"/>
        <v>18.690634617052755</v>
      </c>
      <c r="BA70">
        <f t="shared" si="111"/>
        <v>0.66238917107506867</v>
      </c>
      <c r="BB70">
        <f t="shared" si="112"/>
        <v>29.674918004834339</v>
      </c>
      <c r="BC70">
        <f t="shared" si="113"/>
        <v>384.0428186195071</v>
      </c>
      <c r="BD70">
        <f t="shared" si="114"/>
        <v>3.4193691683073804E-3</v>
      </c>
    </row>
    <row r="71" spans="1:108" x14ac:dyDescent="0.25">
      <c r="A71" s="1">
        <v>53</v>
      </c>
      <c r="B71" s="1" t="s">
        <v>105</v>
      </c>
      <c r="C71" s="1">
        <v>2119.5000003241003</v>
      </c>
      <c r="D71" s="1">
        <v>0</v>
      </c>
      <c r="E71">
        <f t="shared" si="87"/>
        <v>4.4279660899254152</v>
      </c>
      <c r="F71">
        <f t="shared" si="88"/>
        <v>6.0236509234452916E-2</v>
      </c>
      <c r="G71">
        <f t="shared" si="89"/>
        <v>255.72745365362087</v>
      </c>
      <c r="H71">
        <f t="shared" si="90"/>
        <v>1.2291959591159793</v>
      </c>
      <c r="I71">
        <f t="shared" si="91"/>
        <v>1.4941559596525629</v>
      </c>
      <c r="J71">
        <f t="shared" si="92"/>
        <v>18.372659683227539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15.840431213378906</v>
      </c>
      <c r="P71" s="1">
        <v>18.372659683227539</v>
      </c>
      <c r="Q71" s="1">
        <v>15.093044281005859</v>
      </c>
      <c r="R71" s="1">
        <v>400.84002685546875</v>
      </c>
      <c r="S71" s="1">
        <v>386.1478271484375</v>
      </c>
      <c r="T71" s="1">
        <v>4.9168820381164551</v>
      </c>
      <c r="U71" s="1">
        <v>8.5689802169799805</v>
      </c>
      <c r="V71" s="1">
        <v>19.892345428466797</v>
      </c>
      <c r="W71" s="1">
        <v>34.667724609375</v>
      </c>
      <c r="X71" s="1">
        <v>200.21307373046875</v>
      </c>
      <c r="Y71" s="1">
        <v>1699.812255859375</v>
      </c>
      <c r="Z71" s="1">
        <v>3.8382117748260498</v>
      </c>
      <c r="AA71" s="1">
        <v>73.07330322265625</v>
      </c>
      <c r="AB71" s="1">
        <v>-2.304877758026123</v>
      </c>
      <c r="AC71" s="1">
        <v>0.12596696615219116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0.33368845621744792</v>
      </c>
      <c r="AL71">
        <f t="shared" si="96"/>
        <v>1.2291959591159793E-3</v>
      </c>
      <c r="AM71">
        <f t="shared" si="97"/>
        <v>291.52265968322752</v>
      </c>
      <c r="AN71">
        <f t="shared" si="98"/>
        <v>288.99043121337888</v>
      </c>
      <c r="AO71">
        <f t="shared" si="99"/>
        <v>271.96995485849766</v>
      </c>
      <c r="AP71">
        <f t="shared" si="100"/>
        <v>2.2838729656915331</v>
      </c>
      <c r="AQ71">
        <f t="shared" si="101"/>
        <v>2.1203196493568837</v>
      </c>
      <c r="AR71">
        <f t="shared" si="102"/>
        <v>29.016337784761344</v>
      </c>
      <c r="AS71">
        <f t="shared" si="103"/>
        <v>20.447357567781363</v>
      </c>
      <c r="AT71">
        <f t="shared" si="104"/>
        <v>17.106545448303223</v>
      </c>
      <c r="AU71">
        <f t="shared" si="105"/>
        <v>1.9577298571080179</v>
      </c>
      <c r="AV71">
        <f t="shared" si="106"/>
        <v>5.8985426092978126E-2</v>
      </c>
      <c r="AW71">
        <f t="shared" si="107"/>
        <v>0.6261636897043209</v>
      </c>
      <c r="AX71">
        <f t="shared" si="108"/>
        <v>1.3315661674036972</v>
      </c>
      <c r="AY71">
        <f t="shared" si="109"/>
        <v>3.6976288377415518E-2</v>
      </c>
      <c r="AZ71">
        <f t="shared" si="110"/>
        <v>18.68684976318881</v>
      </c>
      <c r="BA71">
        <f t="shared" si="111"/>
        <v>0.66225273243689065</v>
      </c>
      <c r="BB71">
        <f t="shared" si="112"/>
        <v>29.673544465909842</v>
      </c>
      <c r="BC71">
        <f t="shared" si="113"/>
        <v>384.04298413747182</v>
      </c>
      <c r="BD71">
        <f t="shared" si="114"/>
        <v>3.4213214168732011E-3</v>
      </c>
    </row>
    <row r="72" spans="1:108" x14ac:dyDescent="0.25">
      <c r="A72" s="1">
        <v>54</v>
      </c>
      <c r="B72" s="1" t="s">
        <v>105</v>
      </c>
      <c r="C72" s="1">
        <v>2120.0000003129244</v>
      </c>
      <c r="D72" s="1">
        <v>0</v>
      </c>
      <c r="E72">
        <f t="shared" si="87"/>
        <v>4.438892727279713</v>
      </c>
      <c r="F72">
        <f t="shared" si="88"/>
        <v>6.0174696618292771E-2</v>
      </c>
      <c r="G72">
        <f t="shared" si="89"/>
        <v>255.27655541693915</v>
      </c>
      <c r="H72">
        <f t="shared" si="90"/>
        <v>1.2291703211931639</v>
      </c>
      <c r="I72">
        <f t="shared" si="91"/>
        <v>1.495611976298568</v>
      </c>
      <c r="J72">
        <f t="shared" si="92"/>
        <v>18.38311767578125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15.842238426208496</v>
      </c>
      <c r="P72" s="1">
        <v>18.38311767578125</v>
      </c>
      <c r="Q72" s="1">
        <v>15.093770980834961</v>
      </c>
      <c r="R72" s="1">
        <v>400.83944702148437</v>
      </c>
      <c r="S72" s="1">
        <v>386.11605834960937</v>
      </c>
      <c r="T72" s="1">
        <v>4.9164233207702637</v>
      </c>
      <c r="U72" s="1">
        <v>8.5680990219116211</v>
      </c>
      <c r="V72" s="1">
        <v>19.888164520263672</v>
      </c>
      <c r="W72" s="1">
        <v>34.660110473632812</v>
      </c>
      <c r="X72" s="1">
        <v>200.23223876953125</v>
      </c>
      <c r="Y72" s="1">
        <v>1699.856689453125</v>
      </c>
      <c r="Z72" s="1">
        <v>3.8880460262298584</v>
      </c>
      <c r="AA72" s="1">
        <v>73.073211669921875</v>
      </c>
      <c r="AB72" s="1">
        <v>-2.304877758026123</v>
      </c>
      <c r="AC72" s="1">
        <v>0.12596696615219116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0.33372039794921871</v>
      </c>
      <c r="AL72">
        <f t="shared" si="96"/>
        <v>1.229170321193164E-3</v>
      </c>
      <c r="AM72">
        <f t="shared" si="97"/>
        <v>291.53311767578123</v>
      </c>
      <c r="AN72">
        <f t="shared" si="98"/>
        <v>288.99223842620847</v>
      </c>
      <c r="AO72">
        <f t="shared" si="99"/>
        <v>271.97706423333875</v>
      </c>
      <c r="AP72">
        <f t="shared" si="100"/>
        <v>2.2828301764072036</v>
      </c>
      <c r="AQ72">
        <f t="shared" si="101"/>
        <v>2.1217104897355665</v>
      </c>
      <c r="AR72">
        <f t="shared" si="102"/>
        <v>29.035407658274547</v>
      </c>
      <c r="AS72">
        <f t="shared" si="103"/>
        <v>20.467308636362926</v>
      </c>
      <c r="AT72">
        <f t="shared" si="104"/>
        <v>17.112678050994873</v>
      </c>
      <c r="AU72">
        <f t="shared" si="105"/>
        <v>1.958490227473429</v>
      </c>
      <c r="AV72">
        <f t="shared" si="106"/>
        <v>5.8926153185495031E-2</v>
      </c>
      <c r="AW72">
        <f t="shared" si="107"/>
        <v>0.62609851343699852</v>
      </c>
      <c r="AX72">
        <f t="shared" si="108"/>
        <v>1.3323917140364305</v>
      </c>
      <c r="AY72">
        <f t="shared" si="109"/>
        <v>3.693902071994256E-2</v>
      </c>
      <c r="AZ72">
        <f t="shared" si="110"/>
        <v>18.653877768350537</v>
      </c>
      <c r="BA72">
        <f t="shared" si="111"/>
        <v>0.66113944213581144</v>
      </c>
      <c r="BB72">
        <f t="shared" si="112"/>
        <v>29.64900759258936</v>
      </c>
      <c r="BC72">
        <f t="shared" si="113"/>
        <v>384.00602133855392</v>
      </c>
      <c r="BD72">
        <f t="shared" si="114"/>
        <v>3.4272578256728621E-3</v>
      </c>
    </row>
    <row r="73" spans="1:108" x14ac:dyDescent="0.25">
      <c r="A73" s="1">
        <v>55</v>
      </c>
      <c r="B73" s="1" t="s">
        <v>106</v>
      </c>
      <c r="C73" s="1">
        <v>2120.5000003017485</v>
      </c>
      <c r="D73" s="1">
        <v>0</v>
      </c>
      <c r="E73">
        <f t="shared" si="87"/>
        <v>4.4415663985966862</v>
      </c>
      <c r="F73">
        <f t="shared" si="88"/>
        <v>6.0125524250213842E-2</v>
      </c>
      <c r="G73">
        <f t="shared" si="89"/>
        <v>255.07778965700089</v>
      </c>
      <c r="H73">
        <f t="shared" si="90"/>
        <v>1.2288341884967919</v>
      </c>
      <c r="I73">
        <f t="shared" si="91"/>
        <v>1.4964024863338468</v>
      </c>
      <c r="J73">
        <f t="shared" si="92"/>
        <v>18.388845443725586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15.842896461486816</v>
      </c>
      <c r="P73" s="1">
        <v>18.388845443725586</v>
      </c>
      <c r="Q73" s="1">
        <v>15.093335151672363</v>
      </c>
      <c r="R73" s="1">
        <v>400.8209228515625</v>
      </c>
      <c r="S73" s="1">
        <v>386.088134765625</v>
      </c>
      <c r="T73" s="1">
        <v>4.916511058807373</v>
      </c>
      <c r="U73" s="1">
        <v>8.5676555633544922</v>
      </c>
      <c r="V73" s="1">
        <v>19.887809753417969</v>
      </c>
      <c r="W73" s="1">
        <v>34.657077789306641</v>
      </c>
      <c r="X73" s="1">
        <v>200.20669555664062</v>
      </c>
      <c r="Y73" s="1">
        <v>1699.8634033203125</v>
      </c>
      <c r="Z73" s="1">
        <v>3.9441492557525635</v>
      </c>
      <c r="AA73" s="1">
        <v>73.073677062988281</v>
      </c>
      <c r="AB73" s="1">
        <v>-2.304877758026123</v>
      </c>
      <c r="AC73" s="1">
        <v>0.12596696615219116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0.33367782592773432</v>
      </c>
      <c r="AL73">
        <f t="shared" si="96"/>
        <v>1.228834188496792E-3</v>
      </c>
      <c r="AM73">
        <f t="shared" si="97"/>
        <v>291.53884544372556</v>
      </c>
      <c r="AN73">
        <f t="shared" si="98"/>
        <v>288.99289646148679</v>
      </c>
      <c r="AO73">
        <f t="shared" si="99"/>
        <v>271.97813845206474</v>
      </c>
      <c r="AP73">
        <f t="shared" si="100"/>
        <v>2.2823538315520171</v>
      </c>
      <c r="AQ73">
        <f t="shared" si="101"/>
        <v>2.1224725821573278</v>
      </c>
      <c r="AR73">
        <f t="shared" si="102"/>
        <v>29.04565183339265</v>
      </c>
      <c r="AS73">
        <f t="shared" si="103"/>
        <v>20.477996270038158</v>
      </c>
      <c r="AT73">
        <f t="shared" si="104"/>
        <v>17.115870952606201</v>
      </c>
      <c r="AU73">
        <f t="shared" si="105"/>
        <v>1.9588862121833643</v>
      </c>
      <c r="AV73">
        <f t="shared" si="106"/>
        <v>5.8878999368953598E-2</v>
      </c>
      <c r="AW73">
        <f t="shared" si="107"/>
        <v>0.62607009582348105</v>
      </c>
      <c r="AX73">
        <f t="shared" si="108"/>
        <v>1.3328161163598833</v>
      </c>
      <c r="AY73">
        <f t="shared" si="109"/>
        <v>3.6909373063648318E-2</v>
      </c>
      <c r="AZ73">
        <f t="shared" si="110"/>
        <v>18.639472027336534</v>
      </c>
      <c r="BA73">
        <f t="shared" si="111"/>
        <v>0.66067243898040529</v>
      </c>
      <c r="BB73">
        <f t="shared" si="112"/>
        <v>29.635552425880419</v>
      </c>
      <c r="BC73">
        <f t="shared" si="113"/>
        <v>383.97682681927535</v>
      </c>
      <c r="BD73">
        <f t="shared" si="114"/>
        <v>3.4280265022501965E-3</v>
      </c>
    </row>
    <row r="74" spans="1:108" x14ac:dyDescent="0.25">
      <c r="A74" s="1">
        <v>56</v>
      </c>
      <c r="B74" s="1" t="s">
        <v>106</v>
      </c>
      <c r="C74" s="1">
        <v>2121.0000002905726</v>
      </c>
      <c r="D74" s="1">
        <v>0</v>
      </c>
      <c r="E74">
        <f t="shared" si="87"/>
        <v>4.4422804557936155</v>
      </c>
      <c r="F74">
        <f t="shared" si="88"/>
        <v>6.0084228225177616E-2</v>
      </c>
      <c r="G74">
        <f t="shared" si="89"/>
        <v>254.98389491744064</v>
      </c>
      <c r="H74">
        <f t="shared" si="90"/>
        <v>1.2285950977241948</v>
      </c>
      <c r="I74">
        <f t="shared" si="91"/>
        <v>1.4971147065075905</v>
      </c>
      <c r="J74">
        <f t="shared" si="92"/>
        <v>18.393444061279297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15.843657493591309</v>
      </c>
      <c r="P74" s="1">
        <v>18.393444061279297</v>
      </c>
      <c r="Q74" s="1">
        <v>15.093662261962891</v>
      </c>
      <c r="R74" s="1">
        <v>400.8330078125</v>
      </c>
      <c r="S74" s="1">
        <v>386.09857177734375</v>
      </c>
      <c r="T74" s="1">
        <v>4.915898323059082</v>
      </c>
      <c r="U74" s="1">
        <v>8.5662746429443359</v>
      </c>
      <c r="V74" s="1">
        <v>19.884387969970703</v>
      </c>
      <c r="W74" s="1">
        <v>34.649845123291016</v>
      </c>
      <c r="X74" s="1">
        <v>200.21014404296875</v>
      </c>
      <c r="Y74" s="1">
        <v>1699.859375</v>
      </c>
      <c r="Z74" s="1">
        <v>3.9028294086456299</v>
      </c>
      <c r="AA74" s="1">
        <v>73.073760986328125</v>
      </c>
      <c r="AB74" s="1">
        <v>-2.304877758026123</v>
      </c>
      <c r="AC74" s="1">
        <v>0.12596696615219116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0.33368357340494786</v>
      </c>
      <c r="AL74">
        <f t="shared" si="96"/>
        <v>1.2285950977241949E-3</v>
      </c>
      <c r="AM74">
        <f t="shared" si="97"/>
        <v>291.54344406127927</v>
      </c>
      <c r="AN74">
        <f t="shared" si="98"/>
        <v>288.99365749359129</v>
      </c>
      <c r="AO74">
        <f t="shared" si="99"/>
        <v>271.97749392082915</v>
      </c>
      <c r="AP74">
        <f t="shared" si="100"/>
        <v>2.2819660603598177</v>
      </c>
      <c r="AQ74">
        <f t="shared" si="101"/>
        <v>2.1230846123093481</v>
      </c>
      <c r="AR74">
        <f t="shared" si="102"/>
        <v>29.053993987069727</v>
      </c>
      <c r="AS74">
        <f t="shared" si="103"/>
        <v>20.487719344125392</v>
      </c>
      <c r="AT74">
        <f t="shared" si="104"/>
        <v>17.118550777435303</v>
      </c>
      <c r="AU74">
        <f t="shared" si="105"/>
        <v>1.9592186191752703</v>
      </c>
      <c r="AV74">
        <f t="shared" si="106"/>
        <v>5.8839397332085284E-2</v>
      </c>
      <c r="AW74">
        <f t="shared" si="107"/>
        <v>0.62596990580175771</v>
      </c>
      <c r="AX74">
        <f t="shared" si="108"/>
        <v>1.3332487133735125</v>
      </c>
      <c r="AY74">
        <f t="shared" si="109"/>
        <v>3.6884473649506741E-2</v>
      </c>
      <c r="AZ74">
        <f t="shared" si="110"/>
        <v>18.632632192560063</v>
      </c>
      <c r="BA74">
        <f t="shared" si="111"/>
        <v>0.66041139117314673</v>
      </c>
      <c r="BB74">
        <f t="shared" si="112"/>
        <v>29.621104209377215</v>
      </c>
      <c r="BC74">
        <f t="shared" si="113"/>
        <v>383.98692440240097</v>
      </c>
      <c r="BD74">
        <f t="shared" si="114"/>
        <v>3.4268159654948826E-3</v>
      </c>
    </row>
    <row r="75" spans="1:108" x14ac:dyDescent="0.25">
      <c r="A75" s="1">
        <v>57</v>
      </c>
      <c r="B75" s="1" t="s">
        <v>107</v>
      </c>
      <c r="C75" s="1">
        <v>2121.5000002793968</v>
      </c>
      <c r="D75" s="1">
        <v>0</v>
      </c>
      <c r="E75">
        <f t="shared" si="87"/>
        <v>4.4372257172023479</v>
      </c>
      <c r="F75">
        <f t="shared" si="88"/>
        <v>6.0008135938010194E-2</v>
      </c>
      <c r="G75">
        <f t="shared" si="89"/>
        <v>254.984599080642</v>
      </c>
      <c r="H75">
        <f t="shared" si="90"/>
        <v>1.2279462276525848</v>
      </c>
      <c r="I75">
        <f t="shared" si="91"/>
        <v>1.4981690872565938</v>
      </c>
      <c r="J75">
        <f t="shared" si="92"/>
        <v>18.400476455688477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15.843652725219727</v>
      </c>
      <c r="P75" s="1">
        <v>18.400476455688477</v>
      </c>
      <c r="Q75" s="1">
        <v>15.093597412109375</v>
      </c>
      <c r="R75" s="1">
        <v>400.8392333984375</v>
      </c>
      <c r="S75" s="1">
        <v>386.12008666992187</v>
      </c>
      <c r="T75" s="1">
        <v>4.9160971641540527</v>
      </c>
      <c r="U75" s="1">
        <v>8.5646829605102539</v>
      </c>
      <c r="V75" s="1">
        <v>19.885141372680664</v>
      </c>
      <c r="W75" s="1">
        <v>34.643321990966797</v>
      </c>
      <c r="X75" s="1">
        <v>200.20292663574219</v>
      </c>
      <c r="Y75" s="1">
        <v>1699.8829345703125</v>
      </c>
      <c r="Z75" s="1">
        <v>3.8678436279296875</v>
      </c>
      <c r="AA75" s="1">
        <v>73.07354736328125</v>
      </c>
      <c r="AB75" s="1">
        <v>-2.304877758026123</v>
      </c>
      <c r="AC75" s="1">
        <v>0.12596696615219116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0.33367154439290359</v>
      </c>
      <c r="AL75">
        <f t="shared" si="96"/>
        <v>1.2279462276525847E-3</v>
      </c>
      <c r="AM75">
        <f t="shared" si="97"/>
        <v>291.55047645568845</v>
      </c>
      <c r="AN75">
        <f t="shared" si="98"/>
        <v>288.9936527252197</v>
      </c>
      <c r="AO75">
        <f t="shared" si="99"/>
        <v>271.98126345199489</v>
      </c>
      <c r="AP75">
        <f t="shared" si="100"/>
        <v>2.2814338831233378</v>
      </c>
      <c r="AQ75">
        <f t="shared" si="101"/>
        <v>2.1240208532229277</v>
      </c>
      <c r="AR75">
        <f t="shared" si="102"/>
        <v>29.066891233067842</v>
      </c>
      <c r="AS75">
        <f t="shared" si="103"/>
        <v>20.502208272557588</v>
      </c>
      <c r="AT75">
        <f t="shared" si="104"/>
        <v>17.122064590454102</v>
      </c>
      <c r="AU75">
        <f t="shared" si="105"/>
        <v>1.9596545495438331</v>
      </c>
      <c r="AV75">
        <f t="shared" si="106"/>
        <v>5.8766423443247368E-2</v>
      </c>
      <c r="AW75">
        <f t="shared" si="107"/>
        <v>0.62585176596633396</v>
      </c>
      <c r="AX75">
        <f t="shared" si="108"/>
        <v>1.3338027835774993</v>
      </c>
      <c r="AY75">
        <f t="shared" si="109"/>
        <v>3.6838592254535993E-2</v>
      </c>
      <c r="AZ75">
        <f t="shared" si="110"/>
        <v>18.632629177826573</v>
      </c>
      <c r="BA75">
        <f t="shared" si="111"/>
        <v>0.66037641625885635</v>
      </c>
      <c r="BB75">
        <f t="shared" si="112"/>
        <v>29.600329337863673</v>
      </c>
      <c r="BC75">
        <f t="shared" si="113"/>
        <v>384.01084207561922</v>
      </c>
      <c r="BD75">
        <f t="shared" si="114"/>
        <v>3.4203029754499427E-3</v>
      </c>
    </row>
    <row r="76" spans="1:108" x14ac:dyDescent="0.25">
      <c r="A76" s="1">
        <v>58</v>
      </c>
      <c r="B76" s="1" t="s">
        <v>107</v>
      </c>
      <c r="C76" s="1">
        <v>2122.500000257045</v>
      </c>
      <c r="D76" s="1">
        <v>0</v>
      </c>
      <c r="E76">
        <f t="shared" si="87"/>
        <v>4.4180762349243556</v>
      </c>
      <c r="F76">
        <f t="shared" si="88"/>
        <v>5.9949194628287475E-2</v>
      </c>
      <c r="G76">
        <f t="shared" si="89"/>
        <v>255.40568962090006</v>
      </c>
      <c r="H76">
        <f t="shared" si="90"/>
        <v>1.2272287144025593</v>
      </c>
      <c r="I76">
        <f t="shared" si="91"/>
        <v>1.4987459175630751</v>
      </c>
      <c r="J76">
        <f t="shared" si="92"/>
        <v>18.404169082641602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15.844429969787598</v>
      </c>
      <c r="P76" s="1">
        <v>18.404169082641602</v>
      </c>
      <c r="Q76" s="1">
        <v>15.094347953796387</v>
      </c>
      <c r="R76" s="1">
        <v>400.80816650390625</v>
      </c>
      <c r="S76" s="1">
        <v>386.14874267578125</v>
      </c>
      <c r="T76" s="1">
        <v>4.9173769950866699</v>
      </c>
      <c r="U76" s="1">
        <v>8.5634355545043945</v>
      </c>
      <c r="V76" s="1">
        <v>19.889520645141602</v>
      </c>
      <c r="W76" s="1">
        <v>34.636886596679687</v>
      </c>
      <c r="X76" s="1">
        <v>200.22488403320312</v>
      </c>
      <c r="Y76" s="1">
        <v>1699.844482421875</v>
      </c>
      <c r="Z76" s="1">
        <v>3.954728364944458</v>
      </c>
      <c r="AA76" s="1">
        <v>73.074256896972656</v>
      </c>
      <c r="AB76" s="1">
        <v>-2.304877758026123</v>
      </c>
      <c r="AC76" s="1">
        <v>0.12596696615219116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0.3337081400553385</v>
      </c>
      <c r="AL76">
        <f t="shared" si="96"/>
        <v>1.2272287144025594E-3</v>
      </c>
      <c r="AM76">
        <f t="shared" si="97"/>
        <v>291.55416908264158</v>
      </c>
      <c r="AN76">
        <f t="shared" si="98"/>
        <v>288.99442996978757</v>
      </c>
      <c r="AO76">
        <f t="shared" si="99"/>
        <v>271.97511110838241</v>
      </c>
      <c r="AP76">
        <f t="shared" si="100"/>
        <v>2.2813527664417381</v>
      </c>
      <c r="AQ76">
        <f t="shared" si="101"/>
        <v>2.1245126071935987</v>
      </c>
      <c r="AR76">
        <f t="shared" si="102"/>
        <v>29.073338510837647</v>
      </c>
      <c r="AS76">
        <f t="shared" si="103"/>
        <v>20.509902956333253</v>
      </c>
      <c r="AT76">
        <f t="shared" si="104"/>
        <v>17.1242995262146</v>
      </c>
      <c r="AU76">
        <f t="shared" si="105"/>
        <v>1.9599318642395716</v>
      </c>
      <c r="AV76">
        <f t="shared" si="106"/>
        <v>5.870989502198011E-2</v>
      </c>
      <c r="AW76">
        <f t="shared" si="107"/>
        <v>0.62576668963052362</v>
      </c>
      <c r="AX76">
        <f t="shared" si="108"/>
        <v>1.3341651746090479</v>
      </c>
      <c r="AY76">
        <f t="shared" si="109"/>
        <v>3.6803050969659697E-2</v>
      </c>
      <c r="AZ76">
        <f t="shared" si="110"/>
        <v>18.663580976306115</v>
      </c>
      <c r="BA76">
        <f t="shared" si="111"/>
        <v>0.66141789780562399</v>
      </c>
      <c r="BB76">
        <f t="shared" si="112"/>
        <v>29.587907598720264</v>
      </c>
      <c r="BC76">
        <f t="shared" si="113"/>
        <v>384.0486008282291</v>
      </c>
      <c r="BD76">
        <f t="shared" si="114"/>
        <v>3.4037783530816907E-3</v>
      </c>
    </row>
    <row r="77" spans="1:108" x14ac:dyDescent="0.25">
      <c r="A77" s="1">
        <v>59</v>
      </c>
      <c r="B77" s="1" t="s">
        <v>108</v>
      </c>
      <c r="C77" s="1">
        <v>2123.0000002458692</v>
      </c>
      <c r="D77" s="1">
        <v>0</v>
      </c>
      <c r="E77">
        <f t="shared" si="87"/>
        <v>4.4148102009320702</v>
      </c>
      <c r="F77">
        <f t="shared" si="88"/>
        <v>5.9946283140947305E-2</v>
      </c>
      <c r="G77">
        <f t="shared" si="89"/>
        <v>255.48363501274511</v>
      </c>
      <c r="H77">
        <f t="shared" si="90"/>
        <v>1.2272831712404797</v>
      </c>
      <c r="I77">
        <f t="shared" si="91"/>
        <v>1.4988961744609259</v>
      </c>
      <c r="J77">
        <f t="shared" si="92"/>
        <v>18.405241012573242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15.845150947570801</v>
      </c>
      <c r="P77" s="1">
        <v>18.405241012573242</v>
      </c>
      <c r="Q77" s="1">
        <v>15.094133377075195</v>
      </c>
      <c r="R77" s="1">
        <v>400.79446411132812</v>
      </c>
      <c r="S77" s="1">
        <v>386.14590454101562</v>
      </c>
      <c r="T77" s="1">
        <v>4.9173154830932617</v>
      </c>
      <c r="U77" s="1">
        <v>8.5632553100585937</v>
      </c>
      <c r="V77" s="1">
        <v>19.88853645324707</v>
      </c>
      <c r="W77" s="1">
        <v>34.634876251220703</v>
      </c>
      <c r="X77" s="1">
        <v>200.24032592773437</v>
      </c>
      <c r="Y77" s="1">
        <v>1699.8076171875</v>
      </c>
      <c r="Z77" s="1">
        <v>3.9811363220214844</v>
      </c>
      <c r="AA77" s="1">
        <v>73.074920654296875</v>
      </c>
      <c r="AB77" s="1">
        <v>-2.304877758026123</v>
      </c>
      <c r="AC77" s="1">
        <v>0.12596696615219116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0.33373387654622394</v>
      </c>
      <c r="AL77">
        <f t="shared" si="96"/>
        <v>1.2272831712404797E-3</v>
      </c>
      <c r="AM77">
        <f t="shared" si="97"/>
        <v>291.55524101257322</v>
      </c>
      <c r="AN77">
        <f t="shared" si="98"/>
        <v>288.99515094757078</v>
      </c>
      <c r="AO77">
        <f t="shared" si="99"/>
        <v>271.96921267101425</v>
      </c>
      <c r="AP77">
        <f t="shared" si="100"/>
        <v>2.2812031531513499</v>
      </c>
      <c r="AQ77">
        <f t="shared" si="101"/>
        <v>2.124655376785944</v>
      </c>
      <c r="AR77">
        <f t="shared" si="102"/>
        <v>29.075028173308215</v>
      </c>
      <c r="AS77">
        <f t="shared" si="103"/>
        <v>20.511772863249622</v>
      </c>
      <c r="AT77">
        <f t="shared" si="104"/>
        <v>17.125195980072021</v>
      </c>
      <c r="AU77">
        <f t="shared" si="105"/>
        <v>1.9600431074624256</v>
      </c>
      <c r="AV77">
        <f t="shared" si="106"/>
        <v>5.8707102663038482E-2</v>
      </c>
      <c r="AW77">
        <f t="shared" si="107"/>
        <v>0.62575920232501814</v>
      </c>
      <c r="AX77">
        <f t="shared" si="108"/>
        <v>1.3342839051374074</v>
      </c>
      <c r="AY77">
        <f t="shared" si="109"/>
        <v>3.6801295326683671E-2</v>
      </c>
      <c r="AZ77">
        <f t="shared" si="110"/>
        <v>18.669446357027695</v>
      </c>
      <c r="BA77">
        <f t="shared" si="111"/>
        <v>0.66162461393037553</v>
      </c>
      <c r="BB77">
        <f t="shared" si="112"/>
        <v>29.585455498831202</v>
      </c>
      <c r="BC77">
        <f t="shared" si="113"/>
        <v>384.04731520960354</v>
      </c>
      <c r="BD77">
        <f t="shared" si="114"/>
        <v>3.4009916372980198E-3</v>
      </c>
    </row>
    <row r="78" spans="1:108" x14ac:dyDescent="0.25">
      <c r="A78" s="1">
        <v>60</v>
      </c>
      <c r="B78" s="1" t="s">
        <v>108</v>
      </c>
      <c r="C78" s="1">
        <v>2123.5000002346933</v>
      </c>
      <c r="D78" s="1">
        <v>0</v>
      </c>
      <c r="E78">
        <f t="shared" si="87"/>
        <v>4.421661066704921</v>
      </c>
      <c r="F78">
        <f t="shared" si="88"/>
        <v>5.9936194690277569E-2</v>
      </c>
      <c r="G78">
        <f t="shared" si="89"/>
        <v>255.23847775035483</v>
      </c>
      <c r="H78">
        <f t="shared" si="90"/>
        <v>1.2271984894497512</v>
      </c>
      <c r="I78">
        <f t="shared" si="91"/>
        <v>1.4990427506054231</v>
      </c>
      <c r="J78">
        <f t="shared" si="92"/>
        <v>18.405767440795898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15.845327377319336</v>
      </c>
      <c r="P78" s="1">
        <v>18.405767440795898</v>
      </c>
      <c r="Q78" s="1">
        <v>15.093594551086426</v>
      </c>
      <c r="R78" s="1">
        <v>400.77188110351562</v>
      </c>
      <c r="S78" s="1">
        <v>386.10299682617188</v>
      </c>
      <c r="T78" s="1">
        <v>4.9164876937866211</v>
      </c>
      <c r="U78" s="1">
        <v>8.5621929168701172</v>
      </c>
      <c r="V78" s="1">
        <v>19.885000228881836</v>
      </c>
      <c r="W78" s="1">
        <v>34.630252838134766</v>
      </c>
      <c r="X78" s="1">
        <v>200.23960876464844</v>
      </c>
      <c r="Y78" s="1">
        <v>1699.9122314453125</v>
      </c>
      <c r="Z78" s="1">
        <v>3.9451384544372559</v>
      </c>
      <c r="AA78" s="1">
        <v>73.075057983398438</v>
      </c>
      <c r="AB78" s="1">
        <v>-2.304877758026123</v>
      </c>
      <c r="AC78" s="1">
        <v>0.12596696615219116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0.33373268127441402</v>
      </c>
      <c r="AL78">
        <f t="shared" si="96"/>
        <v>1.2271984894497512E-3</v>
      </c>
      <c r="AM78">
        <f t="shared" si="97"/>
        <v>291.55576744079588</v>
      </c>
      <c r="AN78">
        <f t="shared" si="98"/>
        <v>288.99532737731931</v>
      </c>
      <c r="AO78">
        <f t="shared" si="99"/>
        <v>271.98595095189012</v>
      </c>
      <c r="AP78">
        <f t="shared" si="100"/>
        <v>2.2814010033987464</v>
      </c>
      <c r="AQ78">
        <f t="shared" si="101"/>
        <v>2.1247254944707503</v>
      </c>
      <c r="AR78">
        <f t="shared" si="102"/>
        <v>29.075933062597858</v>
      </c>
      <c r="AS78">
        <f t="shared" si="103"/>
        <v>20.513740145727741</v>
      </c>
      <c r="AT78">
        <f t="shared" si="104"/>
        <v>17.125547409057617</v>
      </c>
      <c r="AU78">
        <f t="shared" si="105"/>
        <v>1.9600867186845667</v>
      </c>
      <c r="AV78">
        <f t="shared" si="106"/>
        <v>5.8697426954911515E-2</v>
      </c>
      <c r="AW78">
        <f t="shared" si="107"/>
        <v>0.62568274386532718</v>
      </c>
      <c r="AX78">
        <f t="shared" si="108"/>
        <v>1.3344039748192396</v>
      </c>
      <c r="AY78">
        <f t="shared" si="109"/>
        <v>3.6795211911687949E-2</v>
      </c>
      <c r="AZ78">
        <f t="shared" si="110"/>
        <v>18.651566561201534</v>
      </c>
      <c r="BA78">
        <f t="shared" si="111"/>
        <v>0.6610631874097217</v>
      </c>
      <c r="BB78">
        <f t="shared" si="112"/>
        <v>29.580654342708879</v>
      </c>
      <c r="BC78">
        <f t="shared" si="113"/>
        <v>384.0011509212793</v>
      </c>
      <c r="BD78">
        <f t="shared" si="114"/>
        <v>3.4061259275138204E-3</v>
      </c>
      <c r="BE78">
        <f>AVERAGE(E64:E78)</f>
        <v>4.4239980049747389</v>
      </c>
      <c r="BF78">
        <f t="shared" ref="BF78:DD78" si="115">AVERAGE(F64:F78)</f>
        <v>6.0147853791373565E-2</v>
      </c>
      <c r="BG78">
        <f t="shared" si="115"/>
        <v>255.63154515263426</v>
      </c>
      <c r="BH78">
        <f t="shared" si="115"/>
        <v>1.2285319672235242</v>
      </c>
      <c r="BI78">
        <f t="shared" si="115"/>
        <v>1.4955033383297043</v>
      </c>
      <c r="BJ78">
        <f t="shared" si="115"/>
        <v>18.38181838989258</v>
      </c>
      <c r="BK78">
        <f t="shared" si="115"/>
        <v>6</v>
      </c>
      <c r="BL78">
        <f t="shared" si="115"/>
        <v>1.4200000166893005</v>
      </c>
      <c r="BM78">
        <f t="shared" si="115"/>
        <v>1</v>
      </c>
      <c r="BN78">
        <f t="shared" si="115"/>
        <v>2.8400000333786011</v>
      </c>
      <c r="BO78">
        <f t="shared" si="115"/>
        <v>15.840993881225586</v>
      </c>
      <c r="BP78">
        <f t="shared" si="115"/>
        <v>18.38181838989258</v>
      </c>
      <c r="BQ78">
        <f t="shared" si="115"/>
        <v>15.09289805094401</v>
      </c>
      <c r="BR78">
        <f t="shared" si="115"/>
        <v>400.80524698893231</v>
      </c>
      <c r="BS78">
        <f t="shared" si="115"/>
        <v>386.12619832356773</v>
      </c>
      <c r="BT78">
        <f t="shared" si="115"/>
        <v>4.9171598752339678</v>
      </c>
      <c r="BU78">
        <f t="shared" si="115"/>
        <v>8.5671894073486321</v>
      </c>
      <c r="BV78">
        <f t="shared" si="115"/>
        <v>19.892829895019531</v>
      </c>
      <c r="BW78">
        <f t="shared" si="115"/>
        <v>34.659366353352866</v>
      </c>
      <c r="BX78">
        <f t="shared" si="115"/>
        <v>200.21869608561198</v>
      </c>
      <c r="BY78">
        <f t="shared" si="115"/>
        <v>1699.8437581380208</v>
      </c>
      <c r="BZ78">
        <f t="shared" si="115"/>
        <v>3.876472504933675</v>
      </c>
      <c r="CA78">
        <f t="shared" si="115"/>
        <v>73.07358093261719</v>
      </c>
      <c r="CB78">
        <f t="shared" si="115"/>
        <v>-2.304877758026123</v>
      </c>
      <c r="CC78">
        <f t="shared" si="115"/>
        <v>0.12596696615219116</v>
      </c>
      <c r="CD78">
        <f t="shared" si="115"/>
        <v>1</v>
      </c>
      <c r="CE78">
        <f t="shared" si="115"/>
        <v>-0.21956524252891541</v>
      </c>
      <c r="CF78">
        <f t="shared" si="115"/>
        <v>2.737391471862793</v>
      </c>
      <c r="CG78">
        <f t="shared" si="115"/>
        <v>1</v>
      </c>
      <c r="CH78">
        <f t="shared" si="115"/>
        <v>0</v>
      </c>
      <c r="CI78">
        <f t="shared" si="115"/>
        <v>0.15999999642372131</v>
      </c>
      <c r="CJ78">
        <f t="shared" si="115"/>
        <v>111115</v>
      </c>
      <c r="CK78">
        <f t="shared" si="115"/>
        <v>0.33369782680935328</v>
      </c>
      <c r="CL78">
        <f t="shared" si="115"/>
        <v>1.2285319672235241E-3</v>
      </c>
      <c r="CM78">
        <f t="shared" si="115"/>
        <v>291.53181838989263</v>
      </c>
      <c r="CN78">
        <f t="shared" si="115"/>
        <v>288.99099388122562</v>
      </c>
      <c r="CO78">
        <f t="shared" si="115"/>
        <v>271.97499522296835</v>
      </c>
      <c r="CP78">
        <f t="shared" si="115"/>
        <v>2.2831567915568964</v>
      </c>
      <c r="CQ78">
        <f t="shared" si="115"/>
        <v>2.1215385454072071</v>
      </c>
      <c r="CR78">
        <f t="shared" si="115"/>
        <v>29.03290768920748</v>
      </c>
      <c r="CS78">
        <f t="shared" si="115"/>
        <v>20.465718281858852</v>
      </c>
      <c r="CT78">
        <f t="shared" si="115"/>
        <v>17.111406135559083</v>
      </c>
      <c r="CU78">
        <f t="shared" si="115"/>
        <v>1.9583327991580242</v>
      </c>
      <c r="CV78">
        <f t="shared" si="115"/>
        <v>5.890040732020177E-2</v>
      </c>
      <c r="CW78">
        <f t="shared" si="115"/>
        <v>0.62603520707750293</v>
      </c>
      <c r="CX78">
        <f t="shared" si="115"/>
        <v>1.3322975920805211</v>
      </c>
      <c r="CY78">
        <f t="shared" si="115"/>
        <v>3.6922833613615806E-2</v>
      </c>
      <c r="CZ78">
        <f t="shared" si="115"/>
        <v>18.679912252593041</v>
      </c>
      <c r="DA78">
        <f t="shared" si="115"/>
        <v>0.66204141543525774</v>
      </c>
      <c r="DB78">
        <f t="shared" si="115"/>
        <v>29.647921264164932</v>
      </c>
      <c r="DC78">
        <f t="shared" si="115"/>
        <v>384.02324155014441</v>
      </c>
      <c r="DD78">
        <f t="shared" si="115"/>
        <v>3.4154760096462796E-3</v>
      </c>
    </row>
    <row r="79" spans="1:108" x14ac:dyDescent="0.25">
      <c r="A79" s="1" t="s">
        <v>9</v>
      </c>
      <c r="B79" s="1" t="s">
        <v>109</v>
      </c>
    </row>
    <row r="80" spans="1:108" x14ac:dyDescent="0.25">
      <c r="A80" s="1" t="s">
        <v>9</v>
      </c>
      <c r="B80" s="1" t="s">
        <v>110</v>
      </c>
    </row>
    <row r="81" spans="1:108" x14ac:dyDescent="0.25">
      <c r="A81" s="1">
        <v>61</v>
      </c>
      <c r="B81" s="1" t="s">
        <v>111</v>
      </c>
      <c r="C81" s="1">
        <v>2393.5000003688037</v>
      </c>
      <c r="D81" s="1">
        <v>0</v>
      </c>
      <c r="E81">
        <f t="shared" ref="E81:E95" si="116">(R81-S81*(1000-T81)/(1000-U81))*AK81</f>
        <v>4.4594418281708252</v>
      </c>
      <c r="F81">
        <f t="shared" ref="F81:F95" si="117">IF(AV81&lt;&gt;0,1/(1/AV81-1/N81),0)</f>
        <v>5.4796279007194151E-2</v>
      </c>
      <c r="G81">
        <f t="shared" ref="G81:G95" si="118">((AY81-AL81/2)*S81-E81)/(AY81+AL81/2)</f>
        <v>241.42521032638453</v>
      </c>
      <c r="H81">
        <f t="shared" ref="H81:H95" si="119">AL81*1000</f>
        <v>1.2588803179540302</v>
      </c>
      <c r="I81">
        <f t="shared" ref="I81:I95" si="120">(AQ81-AW81)</f>
        <v>1.6740427614898103</v>
      </c>
      <c r="J81">
        <f t="shared" ref="J81:J95" si="121">(P81+AP81*D81)</f>
        <v>20.826864242553711</v>
      </c>
      <c r="K81" s="1">
        <v>6</v>
      </c>
      <c r="L81">
        <f t="shared" ref="L81:L95" si="122">(K81*AE81+AF81)</f>
        <v>1.4200000166893005</v>
      </c>
      <c r="M81" s="1">
        <v>1</v>
      </c>
      <c r="N81">
        <f t="shared" ref="N81:N95" si="123">L81*(M81+1)*(M81+1)/(M81*M81+1)</f>
        <v>2.8400000333786011</v>
      </c>
      <c r="O81" s="1">
        <v>20.002904891967773</v>
      </c>
      <c r="P81" s="1">
        <v>20.826864242553711</v>
      </c>
      <c r="Q81" s="1">
        <v>19.974153518676758</v>
      </c>
      <c r="R81" s="1">
        <v>400.31735229492187</v>
      </c>
      <c r="S81" s="1">
        <v>385.5006103515625</v>
      </c>
      <c r="T81" s="1">
        <v>7.1475443840026855</v>
      </c>
      <c r="U81" s="1">
        <v>10.878698348999023</v>
      </c>
      <c r="V81" s="1">
        <v>22.267763137817383</v>
      </c>
      <c r="W81" s="1">
        <v>33.891960144042969</v>
      </c>
      <c r="X81" s="1">
        <v>200.2359619140625</v>
      </c>
      <c r="Y81" s="1">
        <v>1700.2772216796875</v>
      </c>
      <c r="Z81" s="1">
        <v>2.7145640850067139</v>
      </c>
      <c r="AA81" s="1">
        <v>73.120536804199219</v>
      </c>
      <c r="AB81" s="1">
        <v>-2.444648265838623</v>
      </c>
      <c r="AC81" s="1">
        <v>0.10159772634506226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ref="AK81:AK95" si="124">X81*0.000001/(K81*0.0001)</f>
        <v>0.33372660319010411</v>
      </c>
      <c r="AL81">
        <f t="shared" ref="AL81:AL95" si="125">(U81-T81)/(1000-U81)*AK81</f>
        <v>1.2588803179540303E-3</v>
      </c>
      <c r="AM81">
        <f t="shared" ref="AM81:AM95" si="126">(P81+273.15)</f>
        <v>293.97686424255369</v>
      </c>
      <c r="AN81">
        <f t="shared" ref="AN81:AN95" si="127">(O81+273.15)</f>
        <v>293.15290489196775</v>
      </c>
      <c r="AO81">
        <f t="shared" ref="AO81:AO95" si="128">(Y81*AG81+Z81*AH81)*AI81</f>
        <v>272.04434938808481</v>
      </c>
      <c r="AP81">
        <f t="shared" ref="AP81:AP95" si="129">((AO81+0.00000010773*(AN81^4-AM81^4))-AL81*44100)/(L81*51.4+0.00000043092*AM81^3)</f>
        <v>2.4726549112992475</v>
      </c>
      <c r="AQ81">
        <f t="shared" ref="AQ81:AQ95" si="130">0.61365*EXP(17.502*J81/(240.97+J81))</f>
        <v>2.4694990244995747</v>
      </c>
      <c r="AR81">
        <f t="shared" ref="AR81:AR95" si="131">AQ81*1000/AA81</f>
        <v>33.772988170373424</v>
      </c>
      <c r="AS81">
        <f t="shared" ref="AS81:AS95" si="132">(AR81-U81)</f>
        <v>22.8942898213744</v>
      </c>
      <c r="AT81">
        <f t="shared" ref="AT81:AT95" si="133">IF(D81,P81,(O81+P81)/2)</f>
        <v>20.414884567260742</v>
      </c>
      <c r="AU81">
        <f t="shared" ref="AU81:AU95" si="134">0.61365*EXP(17.502*AT81/(240.97+AT81))</f>
        <v>2.4075850825020906</v>
      </c>
      <c r="AV81">
        <f t="shared" ref="AV81:AV95" si="135">IF(AS81&lt;&gt;0,(1000-(AR81+U81)/2)/AS81*AL81,0)</f>
        <v>5.3759027377368908E-2</v>
      </c>
      <c r="AW81">
        <f t="shared" ref="AW81:AW95" si="136">U81*AA81/1000</f>
        <v>0.79545626300976435</v>
      </c>
      <c r="AX81">
        <f t="shared" ref="AX81:AX95" si="137">(AU81-AW81)</f>
        <v>1.6121288194923262</v>
      </c>
      <c r="AY81">
        <f t="shared" ref="AY81:AY95" si="138">1/(1.6/F81+1.37/N81)</f>
        <v>3.3691068118199746E-2</v>
      </c>
      <c r="AZ81">
        <f t="shared" ref="AZ81:AZ95" si="139">G81*AA81*0.001</f>
        <v>17.653140977131937</v>
      </c>
      <c r="BA81">
        <f t="shared" ref="BA81:BA95" si="140">G81/S81</f>
        <v>0.62626414548660125</v>
      </c>
      <c r="BB81">
        <f t="shared" ref="BB81:BB95" si="141">(1-AL81*AA81/AQ81/F81)*100</f>
        <v>31.975730387291279</v>
      </c>
      <c r="BC81">
        <f t="shared" ref="BC81:BC95" si="142">(S81-E81/(N81/1.35))</f>
        <v>383.38080528209963</v>
      </c>
      <c r="BD81">
        <f t="shared" ref="BD81:BD95" si="143">E81*BB81/100/BC81</f>
        <v>3.7193805117727804E-3</v>
      </c>
    </row>
    <row r="82" spans="1:108" x14ac:dyDescent="0.25">
      <c r="A82" s="1">
        <v>62</v>
      </c>
      <c r="B82" s="1" t="s">
        <v>111</v>
      </c>
      <c r="C82" s="1">
        <v>2394.0000003576279</v>
      </c>
      <c r="D82" s="1">
        <v>0</v>
      </c>
      <c r="E82">
        <f t="shared" si="116"/>
        <v>4.4740493766512346</v>
      </c>
      <c r="F82">
        <f t="shared" si="117"/>
        <v>5.4777657974780562E-2</v>
      </c>
      <c r="G82">
        <f t="shared" si="118"/>
        <v>240.94916067456725</v>
      </c>
      <c r="H82">
        <f t="shared" si="119"/>
        <v>1.258351439885016</v>
      </c>
      <c r="I82">
        <f t="shared" si="120"/>
        <v>1.6739000254303569</v>
      </c>
      <c r="J82">
        <f t="shared" si="121"/>
        <v>20.825040817260742</v>
      </c>
      <c r="K82" s="1">
        <v>6</v>
      </c>
      <c r="L82">
        <f t="shared" si="122"/>
        <v>1.4200000166893005</v>
      </c>
      <c r="M82" s="1">
        <v>1</v>
      </c>
      <c r="N82">
        <f t="shared" si="123"/>
        <v>2.8400000333786011</v>
      </c>
      <c r="O82" s="1">
        <v>20.003213882446289</v>
      </c>
      <c r="P82" s="1">
        <v>20.825040817260742</v>
      </c>
      <c r="Q82" s="1">
        <v>19.973201751708984</v>
      </c>
      <c r="R82" s="1">
        <v>400.35342407226562</v>
      </c>
      <c r="S82" s="1">
        <v>385.49249267578125</v>
      </c>
      <c r="T82" s="1">
        <v>7.1470165252685547</v>
      </c>
      <c r="U82" s="1">
        <v>10.876875877380371</v>
      </c>
      <c r="V82" s="1">
        <v>22.265663146972656</v>
      </c>
      <c r="W82" s="1">
        <v>33.885589599609375</v>
      </c>
      <c r="X82" s="1">
        <v>200.2216796875</v>
      </c>
      <c r="Y82" s="1">
        <v>1700.2738037109375</v>
      </c>
      <c r="Z82" s="1">
        <v>2.7304520606994629</v>
      </c>
      <c r="AA82" s="1">
        <v>73.120437622070312</v>
      </c>
      <c r="AB82" s="1">
        <v>-2.444648265838623</v>
      </c>
      <c r="AC82" s="1">
        <v>0.10159772634506226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0.33370279947916659</v>
      </c>
      <c r="AL82">
        <f t="shared" si="125"/>
        <v>1.258351439885016E-3</v>
      </c>
      <c r="AM82">
        <f t="shared" si="126"/>
        <v>293.97504081726072</v>
      </c>
      <c r="AN82">
        <f t="shared" si="127"/>
        <v>293.15321388244627</v>
      </c>
      <c r="AO82">
        <f t="shared" si="128"/>
        <v>272.04380251309703</v>
      </c>
      <c r="AP82">
        <f t="shared" si="129"/>
        <v>2.4732100685648093</v>
      </c>
      <c r="AQ82">
        <f t="shared" si="130"/>
        <v>2.4692219495453496</v>
      </c>
      <c r="AR82">
        <f t="shared" si="131"/>
        <v>33.769244685155599</v>
      </c>
      <c r="AS82">
        <f t="shared" si="132"/>
        <v>22.892368807775227</v>
      </c>
      <c r="AT82">
        <f t="shared" si="133"/>
        <v>20.414127349853516</v>
      </c>
      <c r="AU82">
        <f t="shared" si="134"/>
        <v>2.4074725486826396</v>
      </c>
      <c r="AV82">
        <f t="shared" si="135"/>
        <v>5.3741104521240861E-2</v>
      </c>
      <c r="AW82">
        <f t="shared" si="136"/>
        <v>0.7953219241149927</v>
      </c>
      <c r="AX82">
        <f t="shared" si="137"/>
        <v>1.6121506245676469</v>
      </c>
      <c r="AY82">
        <f t="shared" si="138"/>
        <v>3.3679805131785874E-2</v>
      </c>
      <c r="AZ82">
        <f t="shared" si="139"/>
        <v>17.618308073194889</v>
      </c>
      <c r="BA82">
        <f t="shared" si="140"/>
        <v>0.62504242041677771</v>
      </c>
      <c r="BB82">
        <f t="shared" si="141"/>
        <v>31.973654029795263</v>
      </c>
      <c r="BC82">
        <f t="shared" si="142"/>
        <v>383.36574387736886</v>
      </c>
      <c r="BD82">
        <f t="shared" si="143"/>
        <v>3.7314681649549563E-3</v>
      </c>
    </row>
    <row r="83" spans="1:108" x14ac:dyDescent="0.25">
      <c r="A83" s="1">
        <v>63</v>
      </c>
      <c r="B83" s="1" t="s">
        <v>112</v>
      </c>
      <c r="C83" s="1">
        <v>2394.0000003576279</v>
      </c>
      <c r="D83" s="1">
        <v>0</v>
      </c>
      <c r="E83">
        <f t="shared" si="116"/>
        <v>4.4740493766512346</v>
      </c>
      <c r="F83">
        <f t="shared" si="117"/>
        <v>5.4777657974780562E-2</v>
      </c>
      <c r="G83">
        <f t="shared" si="118"/>
        <v>240.94916067456725</v>
      </c>
      <c r="H83">
        <f t="shared" si="119"/>
        <v>1.258351439885016</v>
      </c>
      <c r="I83">
        <f t="shared" si="120"/>
        <v>1.6739000254303569</v>
      </c>
      <c r="J83">
        <f t="shared" si="121"/>
        <v>20.825040817260742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20.003213882446289</v>
      </c>
      <c r="P83" s="1">
        <v>20.825040817260742</v>
      </c>
      <c r="Q83" s="1">
        <v>19.973201751708984</v>
      </c>
      <c r="R83" s="1">
        <v>400.35342407226562</v>
      </c>
      <c r="S83" s="1">
        <v>385.49249267578125</v>
      </c>
      <c r="T83" s="1">
        <v>7.1470165252685547</v>
      </c>
      <c r="U83" s="1">
        <v>10.876875877380371</v>
      </c>
      <c r="V83" s="1">
        <v>22.265663146972656</v>
      </c>
      <c r="W83" s="1">
        <v>33.885589599609375</v>
      </c>
      <c r="X83" s="1">
        <v>200.2216796875</v>
      </c>
      <c r="Y83" s="1">
        <v>1700.2738037109375</v>
      </c>
      <c r="Z83" s="1">
        <v>2.7304520606994629</v>
      </c>
      <c r="AA83" s="1">
        <v>73.120437622070312</v>
      </c>
      <c r="AB83" s="1">
        <v>-2.444648265838623</v>
      </c>
      <c r="AC83" s="1">
        <v>0.10159772634506226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0.33370279947916659</v>
      </c>
      <c r="AL83">
        <f t="shared" si="125"/>
        <v>1.258351439885016E-3</v>
      </c>
      <c r="AM83">
        <f t="shared" si="126"/>
        <v>293.97504081726072</v>
      </c>
      <c r="AN83">
        <f t="shared" si="127"/>
        <v>293.15321388244627</v>
      </c>
      <c r="AO83">
        <f t="shared" si="128"/>
        <v>272.04380251309703</v>
      </c>
      <c r="AP83">
        <f t="shared" si="129"/>
        <v>2.4732100685648093</v>
      </c>
      <c r="AQ83">
        <f t="shared" si="130"/>
        <v>2.4692219495453496</v>
      </c>
      <c r="AR83">
        <f t="shared" si="131"/>
        <v>33.769244685155599</v>
      </c>
      <c r="AS83">
        <f t="shared" si="132"/>
        <v>22.892368807775227</v>
      </c>
      <c r="AT83">
        <f t="shared" si="133"/>
        <v>20.414127349853516</v>
      </c>
      <c r="AU83">
        <f t="shared" si="134"/>
        <v>2.4074725486826396</v>
      </c>
      <c r="AV83">
        <f t="shared" si="135"/>
        <v>5.3741104521240861E-2</v>
      </c>
      <c r="AW83">
        <f t="shared" si="136"/>
        <v>0.7953219241149927</v>
      </c>
      <c r="AX83">
        <f t="shared" si="137"/>
        <v>1.6121506245676469</v>
      </c>
      <c r="AY83">
        <f t="shared" si="138"/>
        <v>3.3679805131785874E-2</v>
      </c>
      <c r="AZ83">
        <f t="shared" si="139"/>
        <v>17.618308073194889</v>
      </c>
      <c r="BA83">
        <f t="shared" si="140"/>
        <v>0.62504242041677771</v>
      </c>
      <c r="BB83">
        <f t="shared" si="141"/>
        <v>31.973654029795263</v>
      </c>
      <c r="BC83">
        <f t="shared" si="142"/>
        <v>383.36574387736886</v>
      </c>
      <c r="BD83">
        <f t="shared" si="143"/>
        <v>3.7314681649549563E-3</v>
      </c>
    </row>
    <row r="84" spans="1:108" x14ac:dyDescent="0.25">
      <c r="A84" s="1">
        <v>64</v>
      </c>
      <c r="B84" s="1" t="s">
        <v>112</v>
      </c>
      <c r="C84" s="1">
        <v>2394.500000346452</v>
      </c>
      <c r="D84" s="1">
        <v>0</v>
      </c>
      <c r="E84">
        <f t="shared" si="116"/>
        <v>4.4891339531749743</v>
      </c>
      <c r="F84">
        <f t="shared" si="117"/>
        <v>5.4761998419546432E-2</v>
      </c>
      <c r="G84">
        <f t="shared" si="118"/>
        <v>240.45980857244126</v>
      </c>
      <c r="H84">
        <f t="shared" si="119"/>
        <v>1.2581650116564196</v>
      </c>
      <c r="I84">
        <f t="shared" si="120"/>
        <v>1.6741065648288602</v>
      </c>
      <c r="J84">
        <f t="shared" si="121"/>
        <v>20.825468063354492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20.002729415893555</v>
      </c>
      <c r="P84" s="1">
        <v>20.825468063354492</v>
      </c>
      <c r="Q84" s="1">
        <v>19.973180770874023</v>
      </c>
      <c r="R84" s="1">
        <v>400.38626098632812</v>
      </c>
      <c r="S84" s="1">
        <v>385.480712890625</v>
      </c>
      <c r="T84" s="1">
        <v>7.145808219909668</v>
      </c>
      <c r="U84" s="1">
        <v>10.875040054321289</v>
      </c>
      <c r="V84" s="1">
        <v>22.262363433837891</v>
      </c>
      <c r="W84" s="1">
        <v>33.880573272705078</v>
      </c>
      <c r="X84" s="1">
        <v>200.22607421875</v>
      </c>
      <c r="Y84" s="1">
        <v>1700.320068359375</v>
      </c>
      <c r="Z84" s="1">
        <v>2.7198598384857178</v>
      </c>
      <c r="AA84" s="1">
        <v>73.119758605957031</v>
      </c>
      <c r="AB84" s="1">
        <v>-2.444648265838623</v>
      </c>
      <c r="AC84" s="1">
        <v>0.10159772634506226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0.33371012369791658</v>
      </c>
      <c r="AL84">
        <f t="shared" si="125"/>
        <v>1.2581650116564196E-3</v>
      </c>
      <c r="AM84">
        <f t="shared" si="126"/>
        <v>293.97546806335447</v>
      </c>
      <c r="AN84">
        <f t="shared" si="127"/>
        <v>293.15272941589353</v>
      </c>
      <c r="AO84">
        <f t="shared" si="128"/>
        <v>272.05120485668158</v>
      </c>
      <c r="AP84">
        <f t="shared" si="129"/>
        <v>2.4732764151729527</v>
      </c>
      <c r="AQ84">
        <f t="shared" si="130"/>
        <v>2.4692868684309466</v>
      </c>
      <c r="AR84">
        <f t="shared" si="131"/>
        <v>33.770446121655752</v>
      </c>
      <c r="AS84">
        <f t="shared" si="132"/>
        <v>22.895406067334463</v>
      </c>
      <c r="AT84">
        <f t="shared" si="133"/>
        <v>20.414098739624023</v>
      </c>
      <c r="AU84">
        <f t="shared" si="134"/>
        <v>2.4074682968654462</v>
      </c>
      <c r="AV84">
        <f t="shared" si="135"/>
        <v>5.3726031926287034E-2</v>
      </c>
      <c r="AW84">
        <f t="shared" si="136"/>
        <v>0.79518030360208647</v>
      </c>
      <c r="AX84">
        <f t="shared" si="137"/>
        <v>1.6122879932633598</v>
      </c>
      <c r="AY84">
        <f t="shared" si="138"/>
        <v>3.3670333307279782E-2</v>
      </c>
      <c r="AZ84">
        <f t="shared" si="139"/>
        <v>17.582363157251542</v>
      </c>
      <c r="BA84">
        <f t="shared" si="140"/>
        <v>0.62379206152570466</v>
      </c>
      <c r="BB84">
        <f t="shared" si="141"/>
        <v>31.96670309623385</v>
      </c>
      <c r="BC84">
        <f t="shared" si="142"/>
        <v>383.34679360697749</v>
      </c>
      <c r="BD84">
        <f t="shared" si="143"/>
        <v>3.7434201781140182E-3</v>
      </c>
    </row>
    <row r="85" spans="1:108" x14ac:dyDescent="0.25">
      <c r="A85" s="1">
        <v>65</v>
      </c>
      <c r="B85" s="1" t="s">
        <v>113</v>
      </c>
      <c r="C85" s="1">
        <v>2395.0000003352761</v>
      </c>
      <c r="D85" s="1">
        <v>0</v>
      </c>
      <c r="E85">
        <f t="shared" si="116"/>
        <v>4.4992657156758655</v>
      </c>
      <c r="F85">
        <f t="shared" si="117"/>
        <v>5.4760504458979016E-2</v>
      </c>
      <c r="G85">
        <f t="shared" si="118"/>
        <v>240.16671989311686</v>
      </c>
      <c r="H85">
        <f t="shared" si="119"/>
        <v>1.25819540637281</v>
      </c>
      <c r="I85">
        <f t="shared" si="120"/>
        <v>1.6741750229859385</v>
      </c>
      <c r="J85">
        <f t="shared" si="121"/>
        <v>20.82539176940918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20.00340461730957</v>
      </c>
      <c r="P85" s="1">
        <v>20.82539176940918</v>
      </c>
      <c r="Q85" s="1">
        <v>19.973392486572266</v>
      </c>
      <c r="R85" s="1">
        <v>400.4237060546875</v>
      </c>
      <c r="S85" s="1">
        <v>385.48736572265625</v>
      </c>
      <c r="T85" s="1">
        <v>7.1446404457092285</v>
      </c>
      <c r="U85" s="1">
        <v>10.874058723449707</v>
      </c>
      <c r="V85" s="1">
        <v>22.257558822631836</v>
      </c>
      <c r="W85" s="1">
        <v>33.875743865966797</v>
      </c>
      <c r="X85" s="1">
        <v>200.22109985351562</v>
      </c>
      <c r="Y85" s="1">
        <v>1700.3590087890625</v>
      </c>
      <c r="Z85" s="1">
        <v>2.6414365768432617</v>
      </c>
      <c r="AA85" s="1">
        <v>73.118995666503906</v>
      </c>
      <c r="AB85" s="1">
        <v>-2.444648265838623</v>
      </c>
      <c r="AC85" s="1">
        <v>0.10159772634506226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0.33370183308919266</v>
      </c>
      <c r="AL85">
        <f t="shared" si="125"/>
        <v>1.2581954063728101E-3</v>
      </c>
      <c r="AM85">
        <f t="shared" si="126"/>
        <v>293.97539176940916</v>
      </c>
      <c r="AN85">
        <f t="shared" si="127"/>
        <v>293.15340461730955</v>
      </c>
      <c r="AO85">
        <f t="shared" si="128"/>
        <v>272.05743532529232</v>
      </c>
      <c r="AP85">
        <f t="shared" si="129"/>
        <v>2.4734322074156045</v>
      </c>
      <c r="AQ85">
        <f t="shared" si="130"/>
        <v>2.4692752756631666</v>
      </c>
      <c r="AR85">
        <f t="shared" si="131"/>
        <v>33.770639943217262</v>
      </c>
      <c r="AS85">
        <f t="shared" si="132"/>
        <v>22.896581219767555</v>
      </c>
      <c r="AT85">
        <f t="shared" si="133"/>
        <v>20.414398193359375</v>
      </c>
      <c r="AU85">
        <f t="shared" si="134"/>
        <v>2.4075127995446346</v>
      </c>
      <c r="AV85">
        <f t="shared" si="135"/>
        <v>5.3724593954671142E-2</v>
      </c>
      <c r="AW85">
        <f t="shared" si="136"/>
        <v>0.79510025267722817</v>
      </c>
      <c r="AX85">
        <f t="shared" si="137"/>
        <v>1.6124125468674064</v>
      </c>
      <c r="AY85">
        <f t="shared" si="138"/>
        <v>3.3669429667036101E-2</v>
      </c>
      <c r="AZ85">
        <f t="shared" si="139"/>
        <v>17.560749351103269</v>
      </c>
      <c r="BA85">
        <f t="shared" si="140"/>
        <v>0.62302098913900028</v>
      </c>
      <c r="BB85">
        <f t="shared" si="141"/>
        <v>31.963593926781751</v>
      </c>
      <c r="BC85">
        <f t="shared" si="142"/>
        <v>383.34863028435541</v>
      </c>
      <c r="BD85">
        <f t="shared" si="143"/>
        <v>3.7514860089073207E-3</v>
      </c>
    </row>
    <row r="86" spans="1:108" x14ac:dyDescent="0.25">
      <c r="A86" s="1">
        <v>66</v>
      </c>
      <c r="B86" s="1" t="s">
        <v>113</v>
      </c>
      <c r="C86" s="1">
        <v>2395.5000003241003</v>
      </c>
      <c r="D86" s="1">
        <v>0</v>
      </c>
      <c r="E86">
        <f t="shared" si="116"/>
        <v>4.5014006956655637</v>
      </c>
      <c r="F86">
        <f t="shared" si="117"/>
        <v>5.4756976009630726E-2</v>
      </c>
      <c r="G86">
        <f t="shared" si="118"/>
        <v>240.09021952519967</v>
      </c>
      <c r="H86">
        <f t="shared" si="119"/>
        <v>1.2580925750319132</v>
      </c>
      <c r="I86">
        <f t="shared" si="120"/>
        <v>1.6741283765628205</v>
      </c>
      <c r="J86">
        <f t="shared" si="121"/>
        <v>20.82481575012207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20.004205703735352</v>
      </c>
      <c r="P86" s="1">
        <v>20.82481575012207</v>
      </c>
      <c r="Q86" s="1">
        <v>19.972930908203125</v>
      </c>
      <c r="R86" s="1">
        <v>400.4256591796875</v>
      </c>
      <c r="S86" s="1">
        <v>385.48098754882812</v>
      </c>
      <c r="T86" s="1">
        <v>7.1439752578735352</v>
      </c>
      <c r="U86" s="1">
        <v>10.873608589172363</v>
      </c>
      <c r="V86" s="1">
        <v>22.254161834716797</v>
      </c>
      <c r="W86" s="1">
        <v>33.872322082519531</v>
      </c>
      <c r="X86" s="1">
        <v>200.19328308105469</v>
      </c>
      <c r="Y86" s="1">
        <v>1700.4320068359375</v>
      </c>
      <c r="Z86" s="1">
        <v>2.6245014667510986</v>
      </c>
      <c r="AA86" s="1">
        <v>73.118263244628906</v>
      </c>
      <c r="AB86" s="1">
        <v>-2.444648265838623</v>
      </c>
      <c r="AC86" s="1">
        <v>0.10159772634506226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0.33365547180175775</v>
      </c>
      <c r="AL86">
        <f t="shared" si="125"/>
        <v>1.2580925750319131E-3</v>
      </c>
      <c r="AM86">
        <f t="shared" si="126"/>
        <v>293.97481575012205</v>
      </c>
      <c r="AN86">
        <f t="shared" si="127"/>
        <v>293.15420570373533</v>
      </c>
      <c r="AO86">
        <f t="shared" si="128"/>
        <v>272.06911501253126</v>
      </c>
      <c r="AP86">
        <f t="shared" si="129"/>
        <v>2.4738060258687877</v>
      </c>
      <c r="AQ86">
        <f t="shared" si="130"/>
        <v>2.4691877518049834</v>
      </c>
      <c r="AR86">
        <f t="shared" si="131"/>
        <v>33.76978120423783</v>
      </c>
      <c r="AS86">
        <f t="shared" si="132"/>
        <v>22.896172615065467</v>
      </c>
      <c r="AT86">
        <f t="shared" si="133"/>
        <v>20.414510726928711</v>
      </c>
      <c r="AU86">
        <f t="shared" si="134"/>
        <v>2.4075295236676997</v>
      </c>
      <c r="AV86">
        <f t="shared" si="135"/>
        <v>5.3721197734633845E-2</v>
      </c>
      <c r="AW86">
        <f t="shared" si="136"/>
        <v>0.79505937524216275</v>
      </c>
      <c r="AX86">
        <f t="shared" si="137"/>
        <v>1.6124701484255368</v>
      </c>
      <c r="AY86">
        <f t="shared" si="138"/>
        <v>3.3667295438296684E-2</v>
      </c>
      <c r="AZ86">
        <f t="shared" si="139"/>
        <v>17.554979873704291</v>
      </c>
      <c r="BA86">
        <f t="shared" si="140"/>
        <v>0.6228328433313145</v>
      </c>
      <c r="BB86">
        <f t="shared" si="141"/>
        <v>31.963040611800984</v>
      </c>
      <c r="BC86">
        <f t="shared" si="142"/>
        <v>383.34123724329055</v>
      </c>
      <c r="BD86">
        <f t="shared" si="143"/>
        <v>3.7532735658760866E-3</v>
      </c>
    </row>
    <row r="87" spans="1:108" x14ac:dyDescent="0.25">
      <c r="A87" s="1">
        <v>67</v>
      </c>
      <c r="B87" s="1" t="s">
        <v>114</v>
      </c>
      <c r="C87" s="1">
        <v>2396.0000003129244</v>
      </c>
      <c r="D87" s="1">
        <v>0</v>
      </c>
      <c r="E87">
        <f t="shared" si="116"/>
        <v>4.4923926282080107</v>
      </c>
      <c r="F87">
        <f t="shared" si="117"/>
        <v>5.4744887535163711E-2</v>
      </c>
      <c r="G87">
        <f t="shared" si="118"/>
        <v>240.34377770979606</v>
      </c>
      <c r="H87">
        <f t="shared" si="119"/>
        <v>1.2580593447272059</v>
      </c>
      <c r="I87">
        <f t="shared" si="120"/>
        <v>1.6744389919295077</v>
      </c>
      <c r="J87">
        <f t="shared" si="121"/>
        <v>20.826482772827148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20.005304336547852</v>
      </c>
      <c r="P87" s="1">
        <v>20.826482772827148</v>
      </c>
      <c r="Q87" s="1">
        <v>19.974185943603516</v>
      </c>
      <c r="R87" s="1">
        <v>400.41983032226562</v>
      </c>
      <c r="S87" s="1">
        <v>385.50335693359375</v>
      </c>
      <c r="T87" s="1">
        <v>7.1436338424682617</v>
      </c>
      <c r="U87" s="1">
        <v>10.872859954833984</v>
      </c>
      <c r="V87" s="1">
        <v>22.251510620117188</v>
      </c>
      <c r="W87" s="1">
        <v>33.867576599121094</v>
      </c>
      <c r="X87" s="1">
        <v>200.21000671386719</v>
      </c>
      <c r="Y87" s="1">
        <v>1700.4691162109375</v>
      </c>
      <c r="Z87" s="1">
        <v>2.5874161720275879</v>
      </c>
      <c r="AA87" s="1">
        <v>73.118026733398437</v>
      </c>
      <c r="AB87" s="1">
        <v>-2.444648265838623</v>
      </c>
      <c r="AC87" s="1">
        <v>0.10159772634506226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0.33368334452311194</v>
      </c>
      <c r="AL87">
        <f t="shared" si="125"/>
        <v>1.2580593447272059E-3</v>
      </c>
      <c r="AM87">
        <f t="shared" si="126"/>
        <v>293.97648277282713</v>
      </c>
      <c r="AN87">
        <f t="shared" si="127"/>
        <v>293.15530433654783</v>
      </c>
      <c r="AO87">
        <f t="shared" si="128"/>
        <v>272.07505251239854</v>
      </c>
      <c r="AP87">
        <f t="shared" si="129"/>
        <v>2.4738134014116593</v>
      </c>
      <c r="AQ87">
        <f t="shared" si="130"/>
        <v>2.4694410567755565</v>
      </c>
      <c r="AR87">
        <f t="shared" si="131"/>
        <v>33.773354767622294</v>
      </c>
      <c r="AS87">
        <f t="shared" si="132"/>
        <v>22.90049481278831</v>
      </c>
      <c r="AT87">
        <f t="shared" si="133"/>
        <v>20.4158935546875</v>
      </c>
      <c r="AU87">
        <f t="shared" si="134"/>
        <v>2.4077350402690709</v>
      </c>
      <c r="AV87">
        <f t="shared" si="135"/>
        <v>5.3709562215276223E-2</v>
      </c>
      <c r="AW87">
        <f t="shared" si="136"/>
        <v>0.79500206484604863</v>
      </c>
      <c r="AX87">
        <f t="shared" si="137"/>
        <v>1.6127329754230222</v>
      </c>
      <c r="AY87">
        <f t="shared" si="138"/>
        <v>3.365998353253296E-2</v>
      </c>
      <c r="AZ87">
        <f t="shared" si="139"/>
        <v>17.57346276379084</v>
      </c>
      <c r="BA87">
        <f t="shared" si="140"/>
        <v>0.62345443531688194</v>
      </c>
      <c r="BB87">
        <f t="shared" si="141"/>
        <v>31.957014926007577</v>
      </c>
      <c r="BC87">
        <f t="shared" si="142"/>
        <v>383.36788863190293</v>
      </c>
      <c r="BD87">
        <f t="shared" si="143"/>
        <v>3.7447961222170766E-3</v>
      </c>
    </row>
    <row r="88" spans="1:108" x14ac:dyDescent="0.25">
      <c r="A88" s="1">
        <v>68</v>
      </c>
      <c r="B88" s="1" t="s">
        <v>114</v>
      </c>
      <c r="C88" s="1">
        <v>2396.5000003017485</v>
      </c>
      <c r="D88" s="1">
        <v>0</v>
      </c>
      <c r="E88">
        <f t="shared" si="116"/>
        <v>4.4802027312746429</v>
      </c>
      <c r="F88">
        <f t="shared" si="117"/>
        <v>5.4738518956218465E-2</v>
      </c>
      <c r="G88">
        <f t="shared" si="118"/>
        <v>240.72496275742455</v>
      </c>
      <c r="H88">
        <f t="shared" si="119"/>
        <v>1.2580561648701623</v>
      </c>
      <c r="I88">
        <f t="shared" si="120"/>
        <v>1.6746215795912283</v>
      </c>
      <c r="J88">
        <f t="shared" si="121"/>
        <v>20.827741622924805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20.006561279296875</v>
      </c>
      <c r="P88" s="1">
        <v>20.827741622924805</v>
      </c>
      <c r="Q88" s="1">
        <v>19.975349426269531</v>
      </c>
      <c r="R88" s="1">
        <v>400.42617797851562</v>
      </c>
      <c r="S88" s="1">
        <v>385.546875</v>
      </c>
      <c r="T88" s="1">
        <v>7.1439757347106934</v>
      </c>
      <c r="U88" s="1">
        <v>10.872991561889648</v>
      </c>
      <c r="V88" s="1">
        <v>22.250820159912109</v>
      </c>
      <c r="W88" s="1">
        <v>33.865310668945312</v>
      </c>
      <c r="X88" s="1">
        <v>200.22076416015625</v>
      </c>
      <c r="Y88" s="1">
        <v>1700.4764404296875</v>
      </c>
      <c r="Z88" s="1">
        <v>2.5619878768920898</v>
      </c>
      <c r="AA88" s="1">
        <v>73.117942810058594</v>
      </c>
      <c r="AB88" s="1">
        <v>-2.444648265838623</v>
      </c>
      <c r="AC88" s="1">
        <v>0.10159772634506226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0.33370127360026036</v>
      </c>
      <c r="AL88">
        <f t="shared" si="125"/>
        <v>1.2580561648701622E-3</v>
      </c>
      <c r="AM88">
        <f t="shared" si="126"/>
        <v>293.97774162292478</v>
      </c>
      <c r="AN88">
        <f t="shared" si="127"/>
        <v>293.15656127929685</v>
      </c>
      <c r="AO88">
        <f t="shared" si="128"/>
        <v>272.07622438737235</v>
      </c>
      <c r="AP88">
        <f t="shared" si="129"/>
        <v>2.4738232696665308</v>
      </c>
      <c r="AQ88">
        <f t="shared" si="130"/>
        <v>2.4696323547877252</v>
      </c>
      <c r="AR88">
        <f t="shared" si="131"/>
        <v>33.776009825702943</v>
      </c>
      <c r="AS88">
        <f t="shared" si="132"/>
        <v>22.903018263813294</v>
      </c>
      <c r="AT88">
        <f t="shared" si="133"/>
        <v>20.41715145111084</v>
      </c>
      <c r="AU88">
        <f t="shared" si="134"/>
        <v>2.4079220028574198</v>
      </c>
      <c r="AV88">
        <f t="shared" si="135"/>
        <v>5.3703432227883867E-2</v>
      </c>
      <c r="AW88">
        <f t="shared" si="136"/>
        <v>0.79501077519649699</v>
      </c>
      <c r="AX88">
        <f t="shared" si="137"/>
        <v>1.6129112276609228</v>
      </c>
      <c r="AY88">
        <f t="shared" si="138"/>
        <v>3.365613137532765E-2</v>
      </c>
      <c r="AZ88">
        <f t="shared" si="139"/>
        <v>17.601314059850854</v>
      </c>
      <c r="BA88">
        <f t="shared" si="140"/>
        <v>0.624372750414394</v>
      </c>
      <c r="BB88">
        <f t="shared" si="141"/>
        <v>31.95461975601156</v>
      </c>
      <c r="BC88">
        <f t="shared" si="142"/>
        <v>383.4172011915017</v>
      </c>
      <c r="BD88">
        <f t="shared" si="143"/>
        <v>3.7338745956841234E-3</v>
      </c>
    </row>
    <row r="89" spans="1:108" x14ac:dyDescent="0.25">
      <c r="A89" s="1">
        <v>69</v>
      </c>
      <c r="B89" s="1" t="s">
        <v>115</v>
      </c>
      <c r="C89" s="1">
        <v>2397.0000002905726</v>
      </c>
      <c r="D89" s="1">
        <v>0</v>
      </c>
      <c r="E89">
        <f t="shared" si="116"/>
        <v>4.4918244622631649</v>
      </c>
      <c r="F89">
        <f t="shared" si="117"/>
        <v>5.4750918553437326E-2</v>
      </c>
      <c r="G89">
        <f t="shared" si="118"/>
        <v>240.40601808239435</v>
      </c>
      <c r="H89">
        <f t="shared" si="119"/>
        <v>1.2583643293477829</v>
      </c>
      <c r="I89">
        <f t="shared" si="120"/>
        <v>1.6746530885987478</v>
      </c>
      <c r="J89">
        <f t="shared" si="121"/>
        <v>20.828220367431641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20.006841659545898</v>
      </c>
      <c r="P89" s="1">
        <v>20.828220367431641</v>
      </c>
      <c r="Q89" s="1">
        <v>19.975196838378906</v>
      </c>
      <c r="R89" s="1">
        <v>400.45071411132812</v>
      </c>
      <c r="S89" s="1">
        <v>385.53762817382812</v>
      </c>
      <c r="T89" s="1">
        <v>7.1440029144287109</v>
      </c>
      <c r="U89" s="1">
        <v>10.873588562011719</v>
      </c>
      <c r="V89" s="1">
        <v>22.250448226928711</v>
      </c>
      <c r="W89" s="1">
        <v>33.866481781005859</v>
      </c>
      <c r="X89" s="1">
        <v>200.23908996582031</v>
      </c>
      <c r="Y89" s="1">
        <v>1700.4364013671875</v>
      </c>
      <c r="Z89" s="1">
        <v>2.5853097438812256</v>
      </c>
      <c r="AA89" s="1">
        <v>73.117721557617188</v>
      </c>
      <c r="AB89" s="1">
        <v>-2.444648265838623</v>
      </c>
      <c r="AC89" s="1">
        <v>0.10159772634506226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0.33373181660970047</v>
      </c>
      <c r="AL89">
        <f t="shared" si="125"/>
        <v>1.2583643293477829E-3</v>
      </c>
      <c r="AM89">
        <f t="shared" si="126"/>
        <v>293.97822036743162</v>
      </c>
      <c r="AN89">
        <f t="shared" si="127"/>
        <v>293.15684165954588</v>
      </c>
      <c r="AO89">
        <f t="shared" si="128"/>
        <v>272.06981813751554</v>
      </c>
      <c r="AP89">
        <f t="shared" si="129"/>
        <v>2.4735572818840694</v>
      </c>
      <c r="AQ89">
        <f t="shared" si="130"/>
        <v>2.4697051094080118</v>
      </c>
      <c r="AR89">
        <f t="shared" si="131"/>
        <v>33.777107065102811</v>
      </c>
      <c r="AS89">
        <f t="shared" si="132"/>
        <v>22.903518503091092</v>
      </c>
      <c r="AT89">
        <f t="shared" si="133"/>
        <v>20.41753101348877</v>
      </c>
      <c r="AU89">
        <f t="shared" si="134"/>
        <v>2.4079784201468128</v>
      </c>
      <c r="AV89">
        <f t="shared" si="135"/>
        <v>5.3715367263456951E-2</v>
      </c>
      <c r="AW89">
        <f t="shared" si="136"/>
        <v>0.79505202080926396</v>
      </c>
      <c r="AX89">
        <f t="shared" si="137"/>
        <v>1.6129263993375489</v>
      </c>
      <c r="AY89">
        <f t="shared" si="138"/>
        <v>3.3663631496271072E-2</v>
      </c>
      <c r="AZ89">
        <f t="shared" si="139"/>
        <v>17.577940290923994</v>
      </c>
      <c r="BA89">
        <f t="shared" si="140"/>
        <v>0.62356045302535812</v>
      </c>
      <c r="BB89">
        <f t="shared" si="141"/>
        <v>31.955576526069819</v>
      </c>
      <c r="BC89">
        <f t="shared" si="142"/>
        <v>383.40242995101636</v>
      </c>
      <c r="BD89">
        <f t="shared" si="143"/>
        <v>3.7438166566618148E-3</v>
      </c>
    </row>
    <row r="90" spans="1:108" x14ac:dyDescent="0.25">
      <c r="A90" s="1">
        <v>70</v>
      </c>
      <c r="B90" s="1" t="s">
        <v>115</v>
      </c>
      <c r="C90" s="1">
        <v>2397.5000002793968</v>
      </c>
      <c r="D90" s="1">
        <v>0</v>
      </c>
      <c r="E90">
        <f t="shared" si="116"/>
        <v>4.5085305614485405</v>
      </c>
      <c r="F90">
        <f t="shared" si="117"/>
        <v>5.4733682589809596E-2</v>
      </c>
      <c r="G90">
        <f t="shared" si="118"/>
        <v>239.86637660021461</v>
      </c>
      <c r="H90">
        <f t="shared" si="119"/>
        <v>1.2582252623555907</v>
      </c>
      <c r="I90">
        <f t="shared" si="120"/>
        <v>1.6749753993168028</v>
      </c>
      <c r="J90">
        <f t="shared" si="121"/>
        <v>20.830366134643555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20.007366180419922</v>
      </c>
      <c r="P90" s="1">
        <v>20.830366134643555</v>
      </c>
      <c r="Q90" s="1">
        <v>19.97593879699707</v>
      </c>
      <c r="R90" s="1">
        <v>400.49105834960937</v>
      </c>
      <c r="S90" s="1">
        <v>385.52780151367187</v>
      </c>
      <c r="T90" s="1">
        <v>7.1444287300109863</v>
      </c>
      <c r="U90" s="1">
        <v>10.873679161071777</v>
      </c>
      <c r="V90" s="1">
        <v>22.250974655151367</v>
      </c>
      <c r="W90" s="1">
        <v>33.865543365478516</v>
      </c>
      <c r="X90" s="1">
        <v>200.23493957519531</v>
      </c>
      <c r="Y90" s="1">
        <v>1700.4791259765625</v>
      </c>
      <c r="Z90" s="1">
        <v>2.5450406074523926</v>
      </c>
      <c r="AA90" s="1">
        <v>73.117462158203125</v>
      </c>
      <c r="AB90" s="1">
        <v>-2.444648265838623</v>
      </c>
      <c r="AC90" s="1">
        <v>0.10159772634506226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0.33372489929199212</v>
      </c>
      <c r="AL90">
        <f t="shared" si="125"/>
        <v>1.2582252623555908E-3</v>
      </c>
      <c r="AM90">
        <f t="shared" si="126"/>
        <v>293.98036613464353</v>
      </c>
      <c r="AN90">
        <f t="shared" si="127"/>
        <v>293.1573661804199</v>
      </c>
      <c r="AO90">
        <f t="shared" si="128"/>
        <v>272.07665407486274</v>
      </c>
      <c r="AP90">
        <f t="shared" si="129"/>
        <v>2.4734926835120321</v>
      </c>
      <c r="AQ90">
        <f t="shared" si="130"/>
        <v>2.4700312238969104</v>
      </c>
      <c r="AR90">
        <f t="shared" si="131"/>
        <v>33.781687041496902</v>
      </c>
      <c r="AS90">
        <f t="shared" si="132"/>
        <v>22.908007880425124</v>
      </c>
      <c r="AT90">
        <f t="shared" si="133"/>
        <v>20.418866157531738</v>
      </c>
      <c r="AU90">
        <f t="shared" si="134"/>
        <v>2.4081768821245757</v>
      </c>
      <c r="AV90">
        <f t="shared" si="135"/>
        <v>5.3698777032411958E-2</v>
      </c>
      <c r="AW90">
        <f t="shared" si="136"/>
        <v>0.7950558245801076</v>
      </c>
      <c r="AX90">
        <f t="shared" si="137"/>
        <v>1.6131210575444681</v>
      </c>
      <c r="AY90">
        <f t="shared" si="138"/>
        <v>3.3653205996560076E-2</v>
      </c>
      <c r="AZ90">
        <f t="shared" si="139"/>
        <v>17.53842071409149</v>
      </c>
      <c r="BA90">
        <f t="shared" si="140"/>
        <v>0.62217659960823424</v>
      </c>
      <c r="BB90">
        <f t="shared" si="141"/>
        <v>31.950898223029068</v>
      </c>
      <c r="BC90">
        <f t="shared" si="142"/>
        <v>383.38466201141114</v>
      </c>
      <c r="BD90">
        <f t="shared" si="143"/>
        <v>3.7573647403758383E-3</v>
      </c>
    </row>
    <row r="91" spans="1:108" x14ac:dyDescent="0.25">
      <c r="A91" s="1">
        <v>71</v>
      </c>
      <c r="B91" s="1" t="s">
        <v>116</v>
      </c>
      <c r="C91" s="1">
        <v>2398.0000002682209</v>
      </c>
      <c r="D91" s="1">
        <v>0</v>
      </c>
      <c r="E91">
        <f t="shared" si="116"/>
        <v>4.5267001935761719</v>
      </c>
      <c r="F91">
        <f t="shared" si="117"/>
        <v>5.4742773964056357E-2</v>
      </c>
      <c r="G91">
        <f t="shared" si="118"/>
        <v>239.34883256029613</v>
      </c>
      <c r="H91">
        <f t="shared" si="119"/>
        <v>1.2586377230547592</v>
      </c>
      <c r="I91">
        <f t="shared" si="120"/>
        <v>1.6752328046115275</v>
      </c>
      <c r="J91">
        <f t="shared" si="121"/>
        <v>20.832489013671875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20.008329391479492</v>
      </c>
      <c r="P91" s="1">
        <v>20.832489013671875</v>
      </c>
      <c r="Q91" s="1">
        <v>19.976255416870117</v>
      </c>
      <c r="R91" s="1">
        <v>400.53790283203125</v>
      </c>
      <c r="S91" s="1">
        <v>385.52029418945312</v>
      </c>
      <c r="T91" s="1">
        <v>7.1443266868591309</v>
      </c>
      <c r="U91" s="1">
        <v>10.874661445617676</v>
      </c>
      <c r="V91" s="1">
        <v>22.2491455078125</v>
      </c>
      <c r="W91" s="1">
        <v>33.866302490234375</v>
      </c>
      <c r="X91" s="1">
        <v>200.24215698242187</v>
      </c>
      <c r="Y91" s="1">
        <v>1700.5247802734375</v>
      </c>
      <c r="Z91" s="1">
        <v>2.6107752323150635</v>
      </c>
      <c r="AA91" s="1">
        <v>73.116859436035156</v>
      </c>
      <c r="AB91" s="1">
        <v>-2.444648265838623</v>
      </c>
      <c r="AC91" s="1">
        <v>0.10159772634506226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0.33373692830403645</v>
      </c>
      <c r="AL91">
        <f t="shared" si="125"/>
        <v>1.2586377230547592E-3</v>
      </c>
      <c r="AM91">
        <f t="shared" si="126"/>
        <v>293.98248901367185</v>
      </c>
      <c r="AN91">
        <f t="shared" si="127"/>
        <v>293.15832939147947</v>
      </c>
      <c r="AO91">
        <f t="shared" si="128"/>
        <v>272.08395876219947</v>
      </c>
      <c r="AP91">
        <f t="shared" si="129"/>
        <v>2.4732036970798745</v>
      </c>
      <c r="AQ91">
        <f t="shared" si="130"/>
        <v>2.4703538969452259</v>
      </c>
      <c r="AR91">
        <f t="shared" si="131"/>
        <v>33.786378627303684</v>
      </c>
      <c r="AS91">
        <f t="shared" si="132"/>
        <v>22.911717181686008</v>
      </c>
      <c r="AT91">
        <f t="shared" si="133"/>
        <v>20.420409202575684</v>
      </c>
      <c r="AU91">
        <f t="shared" si="134"/>
        <v>2.4084062653173866</v>
      </c>
      <c r="AV91">
        <f t="shared" si="135"/>
        <v>5.3707527829692264E-2</v>
      </c>
      <c r="AW91">
        <f t="shared" si="136"/>
        <v>0.79512109233369843</v>
      </c>
      <c r="AX91">
        <f t="shared" si="137"/>
        <v>1.6132851729836881</v>
      </c>
      <c r="AY91">
        <f t="shared" si="138"/>
        <v>3.3658705100096956E-2</v>
      </c>
      <c r="AZ91">
        <f t="shared" si="139"/>
        <v>17.500434946490287</v>
      </c>
      <c r="BA91">
        <f t="shared" si="140"/>
        <v>0.62084625937402627</v>
      </c>
      <c r="BB91">
        <f t="shared" si="141"/>
        <v>31.949346709797666</v>
      </c>
      <c r="BC91">
        <f t="shared" si="142"/>
        <v>383.36851771427547</v>
      </c>
      <c r="BD91">
        <f t="shared" si="143"/>
        <v>3.7724828005742091E-3</v>
      </c>
    </row>
    <row r="92" spans="1:108" x14ac:dyDescent="0.25">
      <c r="A92" s="1">
        <v>72</v>
      </c>
      <c r="B92" s="1" t="s">
        <v>116</v>
      </c>
      <c r="C92" s="1">
        <v>2398.500000257045</v>
      </c>
      <c r="D92" s="1">
        <v>0</v>
      </c>
      <c r="E92">
        <f t="shared" si="116"/>
        <v>4.520257323517316</v>
      </c>
      <c r="F92">
        <f t="shared" si="117"/>
        <v>5.4740849050100689E-2</v>
      </c>
      <c r="G92">
        <f t="shared" si="118"/>
        <v>239.56181408539669</v>
      </c>
      <c r="H92">
        <f t="shared" si="119"/>
        <v>1.2588419357921086</v>
      </c>
      <c r="I92">
        <f t="shared" si="120"/>
        <v>1.6755582070216968</v>
      </c>
      <c r="J92">
        <f t="shared" si="121"/>
        <v>20.834739685058594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20.009437561035156</v>
      </c>
      <c r="P92" s="1">
        <v>20.834739685058594</v>
      </c>
      <c r="Q92" s="1">
        <v>19.976285934448242</v>
      </c>
      <c r="R92" s="1">
        <v>400.55276489257812</v>
      </c>
      <c r="S92" s="1">
        <v>385.55340576171875</v>
      </c>
      <c r="T92" s="1">
        <v>7.1437783241271973</v>
      </c>
      <c r="U92" s="1">
        <v>10.874890327453613</v>
      </c>
      <c r="V92" s="1">
        <v>22.245912551879883</v>
      </c>
      <c r="W92" s="1">
        <v>33.864692687988281</v>
      </c>
      <c r="X92" s="1">
        <v>200.23287963867187</v>
      </c>
      <c r="Y92" s="1">
        <v>1700.5128173828125</v>
      </c>
      <c r="Z92" s="1">
        <v>2.6743834018707275</v>
      </c>
      <c r="AA92" s="1">
        <v>73.116859436035156</v>
      </c>
      <c r="AB92" s="1">
        <v>-2.444648265838623</v>
      </c>
      <c r="AC92" s="1">
        <v>0.10159772634506226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0.33372146606445308</v>
      </c>
      <c r="AL92">
        <f t="shared" si="125"/>
        <v>1.2588419357921086E-3</v>
      </c>
      <c r="AM92">
        <f t="shared" si="126"/>
        <v>293.98473968505857</v>
      </c>
      <c r="AN92">
        <f t="shared" si="127"/>
        <v>293.15943756103513</v>
      </c>
      <c r="AO92">
        <f t="shared" si="128"/>
        <v>272.08204469974226</v>
      </c>
      <c r="AP92">
        <f t="shared" si="129"/>
        <v>2.4729159499823297</v>
      </c>
      <c r="AQ92">
        <f t="shared" si="130"/>
        <v>2.4706960344764211</v>
      </c>
      <c r="AR92">
        <f t="shared" si="131"/>
        <v>33.791057952070013</v>
      </c>
      <c r="AS92">
        <f t="shared" si="132"/>
        <v>22.916167624616399</v>
      </c>
      <c r="AT92">
        <f t="shared" si="133"/>
        <v>20.422088623046875</v>
      </c>
      <c r="AU92">
        <f t="shared" si="134"/>
        <v>2.4086559433141139</v>
      </c>
      <c r="AV92">
        <f t="shared" si="135"/>
        <v>5.3705675030583003E-2</v>
      </c>
      <c r="AW92">
        <f t="shared" si="136"/>
        <v>0.79513782745472417</v>
      </c>
      <c r="AX92">
        <f t="shared" si="137"/>
        <v>1.6135181158593896</v>
      </c>
      <c r="AY92">
        <f t="shared" si="138"/>
        <v>3.3657540779021333E-2</v>
      </c>
      <c r="AZ92">
        <f t="shared" si="139"/>
        <v>17.516007486723538</v>
      </c>
      <c r="BA92">
        <f t="shared" si="140"/>
        <v>0.62134534543173414</v>
      </c>
      <c r="BB92">
        <f t="shared" si="141"/>
        <v>31.945337620302126</v>
      </c>
      <c r="BC92">
        <f t="shared" si="142"/>
        <v>383.40469191839929</v>
      </c>
      <c r="BD92">
        <f t="shared" si="143"/>
        <v>3.7662853213370974E-3</v>
      </c>
    </row>
    <row r="93" spans="1:108" x14ac:dyDescent="0.25">
      <c r="A93" s="1">
        <v>73</v>
      </c>
      <c r="B93" s="1" t="s">
        <v>117</v>
      </c>
      <c r="C93" s="1">
        <v>2399.0000002458692</v>
      </c>
      <c r="D93" s="1">
        <v>0</v>
      </c>
      <c r="E93">
        <f t="shared" si="116"/>
        <v>4.5221758549570881</v>
      </c>
      <c r="F93">
        <f t="shared" si="117"/>
        <v>5.473323247197992E-2</v>
      </c>
      <c r="G93">
        <f t="shared" si="118"/>
        <v>239.50173713285417</v>
      </c>
      <c r="H93">
        <f t="shared" si="119"/>
        <v>1.2588405513105001</v>
      </c>
      <c r="I93">
        <f t="shared" si="120"/>
        <v>1.6757894583395483</v>
      </c>
      <c r="J93">
        <f t="shared" si="121"/>
        <v>20.836240768432617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20.009693145751953</v>
      </c>
      <c r="P93" s="1">
        <v>20.836240768432617</v>
      </c>
      <c r="Q93" s="1">
        <v>19.975801467895508</v>
      </c>
      <c r="R93" s="1">
        <v>400.57431030273437</v>
      </c>
      <c r="S93" s="1">
        <v>385.56948852539062</v>
      </c>
      <c r="T93" s="1">
        <v>7.1437821388244629</v>
      </c>
      <c r="U93" s="1">
        <v>10.874804496765137</v>
      </c>
      <c r="V93" s="1">
        <v>22.245664596557617</v>
      </c>
      <c r="W93" s="1">
        <v>33.864028930664062</v>
      </c>
      <c r="X93" s="1">
        <v>200.23748779296875</v>
      </c>
      <c r="Y93" s="1">
        <v>1700.5076904296875</v>
      </c>
      <c r="Z93" s="1">
        <v>2.635141134262085</v>
      </c>
      <c r="AA93" s="1">
        <v>73.117156982421875</v>
      </c>
      <c r="AB93" s="1">
        <v>-2.444648265838623</v>
      </c>
      <c r="AC93" s="1">
        <v>0.10159772634506226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0.33372914632161454</v>
      </c>
      <c r="AL93">
        <f t="shared" si="125"/>
        <v>1.2588405513105001E-3</v>
      </c>
      <c r="AM93">
        <f t="shared" si="126"/>
        <v>293.98624076843259</v>
      </c>
      <c r="AN93">
        <f t="shared" si="127"/>
        <v>293.15969314575193</v>
      </c>
      <c r="AO93">
        <f t="shared" si="128"/>
        <v>272.08122438726059</v>
      </c>
      <c r="AP93">
        <f t="shared" si="129"/>
        <v>2.4727392165938267</v>
      </c>
      <c r="AQ93">
        <f t="shared" si="130"/>
        <v>2.4709242458826721</v>
      </c>
      <c r="AR93">
        <f t="shared" si="131"/>
        <v>33.794041615659481</v>
      </c>
      <c r="AS93">
        <f t="shared" si="132"/>
        <v>22.919237118894344</v>
      </c>
      <c r="AT93">
        <f t="shared" si="133"/>
        <v>20.422966957092285</v>
      </c>
      <c r="AU93">
        <f t="shared" si="134"/>
        <v>2.4087865335116212</v>
      </c>
      <c r="AV93">
        <f t="shared" si="135"/>
        <v>5.369834377526557E-2</v>
      </c>
      <c r="AW93">
        <f t="shared" si="136"/>
        <v>0.79513478754312383</v>
      </c>
      <c r="AX93">
        <f t="shared" si="137"/>
        <v>1.6136517459684974</v>
      </c>
      <c r="AY93">
        <f t="shared" si="138"/>
        <v>3.3652933732820071E-2</v>
      </c>
      <c r="AZ93">
        <f t="shared" si="139"/>
        <v>17.511686111505639</v>
      </c>
      <c r="BA93">
        <f t="shared" si="140"/>
        <v>0.62116361449871949</v>
      </c>
      <c r="BB93">
        <f t="shared" si="141"/>
        <v>31.941951464104047</v>
      </c>
      <c r="BC93">
        <f t="shared" si="142"/>
        <v>383.41986270410871</v>
      </c>
      <c r="BD93">
        <f t="shared" si="143"/>
        <v>3.767335386655613E-3</v>
      </c>
    </row>
    <row r="94" spans="1:108" x14ac:dyDescent="0.25">
      <c r="A94" s="1">
        <v>74</v>
      </c>
      <c r="B94" s="1" t="s">
        <v>117</v>
      </c>
      <c r="C94" s="1">
        <v>2399.5000002346933</v>
      </c>
      <c r="D94" s="1">
        <v>0</v>
      </c>
      <c r="E94">
        <f t="shared" si="116"/>
        <v>4.5243012828756068</v>
      </c>
      <c r="F94">
        <f t="shared" si="117"/>
        <v>5.4700548267150505E-2</v>
      </c>
      <c r="G94">
        <f t="shared" si="118"/>
        <v>239.3565665865589</v>
      </c>
      <c r="H94">
        <f t="shared" si="119"/>
        <v>1.2585472758010265</v>
      </c>
      <c r="I94">
        <f t="shared" si="120"/>
        <v>1.6763893287583931</v>
      </c>
      <c r="J94">
        <f t="shared" si="121"/>
        <v>20.83934211730957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20.010255813598633</v>
      </c>
      <c r="P94" s="1">
        <v>20.83934211730957</v>
      </c>
      <c r="Q94" s="1">
        <v>19.976303100585938</v>
      </c>
      <c r="R94" s="1">
        <v>400.57821655273437</v>
      </c>
      <c r="S94" s="1">
        <v>385.56790161132812</v>
      </c>
      <c r="T94" s="1">
        <v>7.1429443359375</v>
      </c>
      <c r="U94" s="1">
        <v>10.87297248840332</v>
      </c>
      <c r="V94" s="1">
        <v>22.242435455322266</v>
      </c>
      <c r="W94" s="1">
        <v>33.857379913330078</v>
      </c>
      <c r="X94" s="1">
        <v>200.24456787109375</v>
      </c>
      <c r="Y94" s="1">
        <v>1700.45703125</v>
      </c>
      <c r="Z94" s="1">
        <v>2.6160602569580078</v>
      </c>
      <c r="AA94" s="1">
        <v>73.11767578125</v>
      </c>
      <c r="AB94" s="1">
        <v>-2.444648265838623</v>
      </c>
      <c r="AC94" s="1">
        <v>0.10159772634506226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0.33374094645182284</v>
      </c>
      <c r="AL94">
        <f t="shared" si="125"/>
        <v>1.2585472758010266E-3</v>
      </c>
      <c r="AM94">
        <f t="shared" si="126"/>
        <v>293.98934211730955</v>
      </c>
      <c r="AN94">
        <f t="shared" si="127"/>
        <v>293.16025581359861</v>
      </c>
      <c r="AO94">
        <f t="shared" si="128"/>
        <v>272.07311891869176</v>
      </c>
      <c r="AP94">
        <f t="shared" si="129"/>
        <v>2.4724547495698759</v>
      </c>
      <c r="AQ94">
        <f t="shared" si="130"/>
        <v>2.4713958059439181</v>
      </c>
      <c r="AR94">
        <f t="shared" si="131"/>
        <v>33.800251164133321</v>
      </c>
      <c r="AS94">
        <f t="shared" si="132"/>
        <v>22.927278675730001</v>
      </c>
      <c r="AT94">
        <f t="shared" si="133"/>
        <v>20.424798965454102</v>
      </c>
      <c r="AU94">
        <f t="shared" si="134"/>
        <v>2.4090589354152825</v>
      </c>
      <c r="AV94">
        <f t="shared" si="135"/>
        <v>5.3666883507589885E-2</v>
      </c>
      <c r="AW94">
        <f t="shared" si="136"/>
        <v>0.79500647718552497</v>
      </c>
      <c r="AX94">
        <f t="shared" si="137"/>
        <v>1.6140524582297575</v>
      </c>
      <c r="AY94">
        <f t="shared" si="138"/>
        <v>3.3633163773235976E-2</v>
      </c>
      <c r="AZ94">
        <f t="shared" si="139"/>
        <v>17.501195831789193</v>
      </c>
      <c r="BA94">
        <f t="shared" si="140"/>
        <v>0.62078966009946124</v>
      </c>
      <c r="BB94">
        <f t="shared" si="141"/>
        <v>31.929658852761378</v>
      </c>
      <c r="BC94">
        <f t="shared" si="142"/>
        <v>383.41726546340669</v>
      </c>
      <c r="BD94">
        <f t="shared" si="143"/>
        <v>3.7676810493844589E-3</v>
      </c>
    </row>
    <row r="95" spans="1:108" x14ac:dyDescent="0.25">
      <c r="A95" s="1">
        <v>75</v>
      </c>
      <c r="B95" s="1" t="s">
        <v>118</v>
      </c>
      <c r="C95" s="1">
        <v>2400.0000002235174</v>
      </c>
      <c r="D95" s="1">
        <v>0</v>
      </c>
      <c r="E95">
        <f t="shared" si="116"/>
        <v>4.5235211915052842</v>
      </c>
      <c r="F95">
        <f t="shared" si="117"/>
        <v>5.4701196917684256E-2</v>
      </c>
      <c r="G95">
        <f t="shared" si="118"/>
        <v>239.38090408611114</v>
      </c>
      <c r="H95">
        <f t="shared" si="119"/>
        <v>1.2587521548070257</v>
      </c>
      <c r="I95">
        <f t="shared" si="120"/>
        <v>1.6766377332738505</v>
      </c>
      <c r="J95">
        <f t="shared" si="121"/>
        <v>20.841306686401367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20.00999641418457</v>
      </c>
      <c r="P95" s="1">
        <v>20.841306686401367</v>
      </c>
      <c r="Q95" s="1">
        <v>19.975889205932617</v>
      </c>
      <c r="R95" s="1">
        <v>400.5775146484375</v>
      </c>
      <c r="S95" s="1">
        <v>385.56973266601562</v>
      </c>
      <c r="T95" s="1">
        <v>7.1431431770324707</v>
      </c>
      <c r="U95" s="1">
        <v>10.873666763305664</v>
      </c>
      <c r="V95" s="1">
        <v>22.243400573730469</v>
      </c>
      <c r="W95" s="1">
        <v>33.860069274902344</v>
      </c>
      <c r="X95" s="1">
        <v>200.25042724609375</v>
      </c>
      <c r="Y95" s="1">
        <v>1700.4056396484375</v>
      </c>
      <c r="Z95" s="1">
        <v>2.6680011749267578</v>
      </c>
      <c r="AA95" s="1">
        <v>73.117637634277344</v>
      </c>
      <c r="AB95" s="1">
        <v>-2.444648265838623</v>
      </c>
      <c r="AC95" s="1">
        <v>0.10159772634506226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0.33375071207682289</v>
      </c>
      <c r="AL95">
        <f t="shared" si="125"/>
        <v>1.2587521548070258E-3</v>
      </c>
      <c r="AM95">
        <f t="shared" si="126"/>
        <v>293.99130668640134</v>
      </c>
      <c r="AN95">
        <f t="shared" si="127"/>
        <v>293.15999641418455</v>
      </c>
      <c r="AO95">
        <f t="shared" si="128"/>
        <v>272.06489626262555</v>
      </c>
      <c r="AP95">
        <f t="shared" si="129"/>
        <v>2.4719528534874633</v>
      </c>
      <c r="AQ95">
        <f t="shared" si="130"/>
        <v>2.4716945594291193</v>
      </c>
      <c r="AR95">
        <f t="shared" si="131"/>
        <v>33.804354727543817</v>
      </c>
      <c r="AS95">
        <f t="shared" si="132"/>
        <v>22.930687964238153</v>
      </c>
      <c r="AT95">
        <f t="shared" si="133"/>
        <v>20.425651550292969</v>
      </c>
      <c r="AU95">
        <f t="shared" si="134"/>
        <v>2.4091857157266956</v>
      </c>
      <c r="AV95">
        <f t="shared" si="135"/>
        <v>5.3667507874783971E-2</v>
      </c>
      <c r="AW95">
        <f t="shared" si="136"/>
        <v>0.79505682615526896</v>
      </c>
      <c r="AX95">
        <f t="shared" si="137"/>
        <v>1.6141288895714268</v>
      </c>
      <c r="AY95">
        <f t="shared" si="138"/>
        <v>3.363355613146387E-2</v>
      </c>
      <c r="AZ95">
        <f t="shared" si="139"/>
        <v>17.502966201533976</v>
      </c>
      <c r="BA95">
        <f t="shared" si="140"/>
        <v>0.62084983287177598</v>
      </c>
      <c r="BB95">
        <f t="shared" si="141"/>
        <v>31.927649403124082</v>
      </c>
      <c r="BC95">
        <f t="shared" si="142"/>
        <v>383.41946733617078</v>
      </c>
      <c r="BD95">
        <f t="shared" si="143"/>
        <v>3.7667727117088432E-3</v>
      </c>
      <c r="BE95">
        <f>AVERAGE(E81:E95)</f>
        <v>4.4991498117077011</v>
      </c>
      <c r="BF95">
        <f t="shared" ref="BF95:DD95" si="144">AVERAGE(F81:F95)</f>
        <v>5.4747845476700821E-2</v>
      </c>
      <c r="BG95">
        <f t="shared" si="144"/>
        <v>240.16875128448822</v>
      </c>
      <c r="BH95">
        <f t="shared" si="144"/>
        <v>1.2584240621900913</v>
      </c>
      <c r="BI95">
        <f t="shared" si="144"/>
        <v>1.6748366245446298</v>
      </c>
      <c r="BJ95">
        <f t="shared" si="144"/>
        <v>20.829970041910808</v>
      </c>
      <c r="BK95">
        <f t="shared" si="144"/>
        <v>6</v>
      </c>
      <c r="BL95">
        <f t="shared" si="144"/>
        <v>1.4200000166893005</v>
      </c>
      <c r="BM95">
        <f t="shared" si="144"/>
        <v>1</v>
      </c>
      <c r="BN95">
        <f t="shared" si="144"/>
        <v>2.8400000333786011</v>
      </c>
      <c r="BO95">
        <f t="shared" si="144"/>
        <v>20.006230545043945</v>
      </c>
      <c r="BP95">
        <f t="shared" si="144"/>
        <v>20.829970041910808</v>
      </c>
      <c r="BQ95">
        <f t="shared" si="144"/>
        <v>19.974751154581707</v>
      </c>
      <c r="BR95">
        <f t="shared" si="144"/>
        <v>400.4578877766927</v>
      </c>
      <c r="BS95">
        <f t="shared" si="144"/>
        <v>385.52207641601564</v>
      </c>
      <c r="BT95">
        <f t="shared" si="144"/>
        <v>7.1446678161621096</v>
      </c>
      <c r="BU95">
        <f t="shared" si="144"/>
        <v>10.874618148803711</v>
      </c>
      <c r="BV95">
        <f t="shared" si="144"/>
        <v>22.253565724690755</v>
      </c>
      <c r="BW95">
        <f t="shared" si="144"/>
        <v>33.8712776184082</v>
      </c>
      <c r="BX95">
        <f t="shared" si="144"/>
        <v>200.22880655924479</v>
      </c>
      <c r="BY95">
        <f t="shared" si="144"/>
        <v>1700.4136637369791</v>
      </c>
      <c r="BZ95">
        <f t="shared" si="144"/>
        <v>2.6430254459381102</v>
      </c>
      <c r="CA95">
        <f t="shared" si="144"/>
        <v>73.118384806315106</v>
      </c>
      <c r="CB95">
        <f t="shared" si="144"/>
        <v>-2.444648265838623</v>
      </c>
      <c r="CC95">
        <f t="shared" si="144"/>
        <v>0.10159772634506226</v>
      </c>
      <c r="CD95">
        <f t="shared" si="144"/>
        <v>1</v>
      </c>
      <c r="CE95">
        <f t="shared" si="144"/>
        <v>-0.21956524252891541</v>
      </c>
      <c r="CF95">
        <f t="shared" si="144"/>
        <v>2.737391471862793</v>
      </c>
      <c r="CG95">
        <f t="shared" si="144"/>
        <v>1</v>
      </c>
      <c r="CH95">
        <f t="shared" si="144"/>
        <v>0</v>
      </c>
      <c r="CI95">
        <f t="shared" si="144"/>
        <v>0.15999999642372131</v>
      </c>
      <c r="CJ95">
        <f t="shared" si="144"/>
        <v>111115</v>
      </c>
      <c r="CK95">
        <f t="shared" si="144"/>
        <v>0.33371467759874124</v>
      </c>
      <c r="CL95">
        <f t="shared" si="144"/>
        <v>1.2584240621900911E-3</v>
      </c>
      <c r="CM95">
        <f t="shared" si="144"/>
        <v>293.9799700419108</v>
      </c>
      <c r="CN95">
        <f t="shared" si="144"/>
        <v>293.15623054504397</v>
      </c>
      <c r="CO95">
        <f t="shared" si="144"/>
        <v>272.06618011676352</v>
      </c>
      <c r="CP95">
        <f t="shared" si="144"/>
        <v>2.4731695200049248</v>
      </c>
      <c r="CQ95">
        <f t="shared" si="144"/>
        <v>2.4699711404689961</v>
      </c>
      <c r="CR95">
        <f t="shared" si="144"/>
        <v>33.780439173095381</v>
      </c>
      <c r="CS95">
        <f t="shared" si="144"/>
        <v>22.905821024291672</v>
      </c>
      <c r="CT95">
        <f t="shared" si="144"/>
        <v>20.418100293477377</v>
      </c>
      <c r="CU95">
        <f t="shared" si="144"/>
        <v>2.4080631025752077</v>
      </c>
      <c r="CV95">
        <f t="shared" si="144"/>
        <v>5.3712409119492426E-2</v>
      </c>
      <c r="CW95">
        <f t="shared" si="144"/>
        <v>0.79513451592436557</v>
      </c>
      <c r="CX95">
        <f t="shared" si="144"/>
        <v>1.6129285866508427</v>
      </c>
      <c r="CY95">
        <f t="shared" si="144"/>
        <v>3.3661772580780937E-2</v>
      </c>
      <c r="CZ95">
        <f t="shared" si="144"/>
        <v>17.560751860818709</v>
      </c>
      <c r="DA95">
        <f t="shared" si="144"/>
        <v>0.62297025539711748</v>
      </c>
      <c r="DB95">
        <f t="shared" si="144"/>
        <v>31.95522863752705</v>
      </c>
      <c r="DC95">
        <f t="shared" si="144"/>
        <v>383.38339607291022</v>
      </c>
      <c r="DD95">
        <f t="shared" si="144"/>
        <v>3.7500603986119463E-3</v>
      </c>
    </row>
    <row r="96" spans="1:108" x14ac:dyDescent="0.25">
      <c r="A96" s="1" t="s">
        <v>9</v>
      </c>
      <c r="B96" s="1" t="s">
        <v>119</v>
      </c>
    </row>
    <row r="97" spans="1:56" x14ac:dyDescent="0.25">
      <c r="A97" s="1" t="s">
        <v>9</v>
      </c>
      <c r="B97" s="1" t="s">
        <v>120</v>
      </c>
    </row>
    <row r="98" spans="1:56" x14ac:dyDescent="0.25">
      <c r="A98" s="1" t="s">
        <v>9</v>
      </c>
      <c r="B98" s="1" t="s">
        <v>121</v>
      </c>
    </row>
    <row r="99" spans="1:56" x14ac:dyDescent="0.25">
      <c r="A99" s="1" t="s">
        <v>9</v>
      </c>
      <c r="B99" s="1" t="s">
        <v>122</v>
      </c>
    </row>
    <row r="100" spans="1:56" x14ac:dyDescent="0.25">
      <c r="A100" s="1" t="s">
        <v>9</v>
      </c>
      <c r="B100" s="1" t="s">
        <v>123</v>
      </c>
    </row>
    <row r="101" spans="1:56" x14ac:dyDescent="0.25">
      <c r="A101" s="1" t="s">
        <v>9</v>
      </c>
      <c r="B101" s="1" t="s">
        <v>124</v>
      </c>
    </row>
    <row r="102" spans="1:56" x14ac:dyDescent="0.25">
      <c r="A102" s="1">
        <v>76</v>
      </c>
      <c r="B102" s="1" t="s">
        <v>125</v>
      </c>
      <c r="C102" s="1">
        <v>2777.0000005811453</v>
      </c>
      <c r="D102" s="1">
        <v>0</v>
      </c>
      <c r="E102">
        <f t="shared" ref="E102:E116" si="145">(R102-S102*(1000-T102)/(1000-U102))*AK102</f>
        <v>4.3540433228910187</v>
      </c>
      <c r="F102">
        <f t="shared" ref="F102:F116" si="146">IF(AV102&lt;&gt;0,1/(1/AV102-1/N102),0)</f>
        <v>5.0304890806770496E-2</v>
      </c>
      <c r="G102">
        <f t="shared" ref="G102:G116" si="147">((AY102-AL102/2)*S102-E102)/(AY102+AL102/2)</f>
        <v>232.33291929587321</v>
      </c>
      <c r="H102">
        <f t="shared" ref="H102:H116" si="148">AL102*1000</f>
        <v>1.25759969583577</v>
      </c>
      <c r="I102">
        <f t="shared" ref="I102:I116" si="149">(AQ102-AW102)</f>
        <v>1.8091797022017797</v>
      </c>
      <c r="J102">
        <f t="shared" ref="J102:J116" si="150">(P102+AP102*D102)</f>
        <v>23.552890777587891</v>
      </c>
      <c r="K102" s="1">
        <v>6</v>
      </c>
      <c r="L102">
        <f t="shared" ref="L102:L116" si="151">(K102*AE102+AF102)</f>
        <v>1.4200000166893005</v>
      </c>
      <c r="M102" s="1">
        <v>1</v>
      </c>
      <c r="N102">
        <f t="shared" ref="N102:N116" si="152">L102*(M102+1)*(M102+1)/(M102*M102+1)</f>
        <v>2.8400000333786011</v>
      </c>
      <c r="O102" s="1">
        <v>24.406990051269531</v>
      </c>
      <c r="P102" s="1">
        <v>23.552890777587891</v>
      </c>
      <c r="Q102" s="1">
        <v>25.045469284057617</v>
      </c>
      <c r="R102" s="1">
        <v>399.96710205078125</v>
      </c>
      <c r="S102" s="1">
        <v>385.46127319335938</v>
      </c>
      <c r="T102" s="1">
        <v>11.416873931884766</v>
      </c>
      <c r="U102" s="1">
        <v>15.129885673522949</v>
      </c>
      <c r="V102" s="1">
        <v>27.201189041137695</v>
      </c>
      <c r="W102" s="1">
        <v>36.047599792480469</v>
      </c>
      <c r="X102" s="1">
        <v>200.14572143554688</v>
      </c>
      <c r="Y102" s="1">
        <v>1699.80908203125</v>
      </c>
      <c r="Z102" s="1">
        <v>1.930232048034668</v>
      </c>
      <c r="AA102" s="1">
        <v>73.119819641113281</v>
      </c>
      <c r="AB102" s="1">
        <v>-2.086371898651123</v>
      </c>
      <c r="AC102" s="1">
        <v>3.3303201198577881E-2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ref="AK102:AK116" si="153">X102*0.000001/(K102*0.0001)</f>
        <v>0.33357620239257807</v>
      </c>
      <c r="AL102">
        <f t="shared" ref="AL102:AL116" si="154">(U102-T102)/(1000-U102)*AK102</f>
        <v>1.2575996958357699E-3</v>
      </c>
      <c r="AM102">
        <f t="shared" ref="AM102:AM116" si="155">(P102+273.15)</f>
        <v>296.70289077758787</v>
      </c>
      <c r="AN102">
        <f t="shared" ref="AN102:AN116" si="156">(O102+273.15)</f>
        <v>297.55699005126951</v>
      </c>
      <c r="AO102">
        <f t="shared" ref="AO102:AO116" si="157">(Y102*AG102+Z102*AH102)*AI102</f>
        <v>271.96944704600901</v>
      </c>
      <c r="AP102">
        <f t="shared" ref="AP102:AP116" si="158">((AO102+0.00000010773*(AN102^4-AM102^4))-AL102*44100)/(L102*51.4+0.00000043092*AM102^3)</f>
        <v>2.6846502701790813</v>
      </c>
      <c r="AQ102">
        <f t="shared" ref="AQ102:AQ116" si="159">0.61365*EXP(17.502*J102/(240.97+J102))</f>
        <v>2.9154742138404415</v>
      </c>
      <c r="AR102">
        <f t="shared" ref="AR102:AR116" si="160">AQ102*1000/AA102</f>
        <v>39.872557511084857</v>
      </c>
      <c r="AS102">
        <f t="shared" ref="AS102:AS116" si="161">(AR102-U102)</f>
        <v>24.742671837561907</v>
      </c>
      <c r="AT102">
        <f t="shared" ref="AT102:AT116" si="162">IF(D102,P102,(O102+P102)/2)</f>
        <v>23.979940414428711</v>
      </c>
      <c r="AU102">
        <f t="shared" ref="AU102:AU116" si="163">0.61365*EXP(17.502*AT102/(240.97+AT102))</f>
        <v>2.9913675013441861</v>
      </c>
      <c r="AV102">
        <f t="shared" ref="AV102:AV116" si="164">IF(AS102&lt;&gt;0,(1000-(AR102+U102)/2)/AS102*AL102,0)</f>
        <v>4.9429349261687898E-2</v>
      </c>
      <c r="AW102">
        <f t="shared" ref="AW102:AW116" si="165">U102*AA102/1000</f>
        <v>1.1062945116386618</v>
      </c>
      <c r="AX102">
        <f t="shared" ref="AX102:AX116" si="166">(AU102-AW102)</f>
        <v>1.8850729897055243</v>
      </c>
      <c r="AY102">
        <f t="shared" ref="AY102:AY116" si="167">1/(1.6/F102+1.37/N102)</f>
        <v>3.0970830002833696E-2</v>
      </c>
      <c r="AZ102">
        <f t="shared" ref="AZ102:AZ116" si="168">G102*AA102*0.001</f>
        <v>16.988141155607575</v>
      </c>
      <c r="BA102">
        <f t="shared" ref="BA102:BA116" si="169">G102/S102</f>
        <v>0.60273997792594791</v>
      </c>
      <c r="BB102">
        <f t="shared" ref="BB102:BB116" si="170">(1-AL102*AA102/AQ102/F102)*100</f>
        <v>37.301360107696247</v>
      </c>
      <c r="BC102">
        <f t="shared" ref="BC102:BC116" si="171">(S102-E102/(N102/1.35))</f>
        <v>383.39156952546534</v>
      </c>
      <c r="BD102">
        <f t="shared" ref="BD102:BD116" si="172">E102*BB102/100/BC102</f>
        <v>4.2361843822671923E-3</v>
      </c>
    </row>
    <row r="103" spans="1:56" x14ac:dyDescent="0.25">
      <c r="A103" s="1">
        <v>77</v>
      </c>
      <c r="B103" s="1" t="s">
        <v>125</v>
      </c>
      <c r="C103" s="1">
        <v>2777.5000005699694</v>
      </c>
      <c r="D103" s="1">
        <v>0</v>
      </c>
      <c r="E103">
        <f t="shared" si="145"/>
        <v>4.3241626409540892</v>
      </c>
      <c r="F103">
        <f t="shared" si="146"/>
        <v>5.0339600495520803E-2</v>
      </c>
      <c r="G103">
        <f t="shared" si="147"/>
        <v>233.44694061496759</v>
      </c>
      <c r="H103">
        <f t="shared" si="148"/>
        <v>1.2580632743946423</v>
      </c>
      <c r="I103">
        <f t="shared" si="149"/>
        <v>1.8086276628188445</v>
      </c>
      <c r="J103">
        <f t="shared" si="150"/>
        <v>23.55030632019043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24.406774520874023</v>
      </c>
      <c r="P103" s="1">
        <v>23.55030632019043</v>
      </c>
      <c r="Q103" s="1">
        <v>25.04559326171875</v>
      </c>
      <c r="R103" s="1">
        <v>399.95248413085937</v>
      </c>
      <c r="S103" s="1">
        <v>385.535888671875</v>
      </c>
      <c r="T103" s="1">
        <v>11.416949272155762</v>
      </c>
      <c r="U103" s="1">
        <v>15.131202697753906</v>
      </c>
      <c r="V103" s="1">
        <v>27.201757431030273</v>
      </c>
      <c r="W103" s="1">
        <v>36.051250457763672</v>
      </c>
      <c r="X103" s="1">
        <v>200.15229797363281</v>
      </c>
      <c r="Y103" s="1">
        <v>1699.8291015625</v>
      </c>
      <c r="Z103" s="1">
        <v>2.0107910633087158</v>
      </c>
      <c r="AA103" s="1">
        <v>73.119926452636719</v>
      </c>
      <c r="AB103" s="1">
        <v>-2.086371898651123</v>
      </c>
      <c r="AC103" s="1">
        <v>3.3303201198577881E-2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0.33358716328938798</v>
      </c>
      <c r="AL103">
        <f t="shared" si="154"/>
        <v>1.2580632743946422E-3</v>
      </c>
      <c r="AM103">
        <f t="shared" si="155"/>
        <v>296.70030632019041</v>
      </c>
      <c r="AN103">
        <f t="shared" si="156"/>
        <v>297.556774520874</v>
      </c>
      <c r="AO103">
        <f t="shared" si="157"/>
        <v>271.97265017093741</v>
      </c>
      <c r="AP103">
        <f t="shared" si="158"/>
        <v>2.6847712393530077</v>
      </c>
      <c r="AQ103">
        <f t="shared" si="159"/>
        <v>2.9150200912185484</v>
      </c>
      <c r="AR103">
        <f t="shared" si="160"/>
        <v>39.866288611583144</v>
      </c>
      <c r="AS103">
        <f t="shared" si="161"/>
        <v>24.735085913829238</v>
      </c>
      <c r="AT103">
        <f t="shared" si="162"/>
        <v>23.978540420532227</v>
      </c>
      <c r="AU103">
        <f t="shared" si="163"/>
        <v>2.9911159057980607</v>
      </c>
      <c r="AV103">
        <f t="shared" si="164"/>
        <v>4.9462860838924795E-2</v>
      </c>
      <c r="AW103">
        <f t="shared" si="165"/>
        <v>1.106392428399704</v>
      </c>
      <c r="AX103">
        <f t="shared" si="166"/>
        <v>1.8847234773983568</v>
      </c>
      <c r="AY103">
        <f t="shared" si="167"/>
        <v>3.09918799733808E-2</v>
      </c>
      <c r="AZ103">
        <f t="shared" si="168"/>
        <v>17.069623128359481</v>
      </c>
      <c r="BA103">
        <f t="shared" si="169"/>
        <v>0.60551286527219128</v>
      </c>
      <c r="BB103">
        <f t="shared" si="170"/>
        <v>37.311639263102947</v>
      </c>
      <c r="BC103">
        <f t="shared" si="171"/>
        <v>383.48038884910096</v>
      </c>
      <c r="BD103">
        <f t="shared" si="172"/>
        <v>4.2072971986516173E-3</v>
      </c>
    </row>
    <row r="104" spans="1:56" x14ac:dyDescent="0.25">
      <c r="A104" s="1">
        <v>78</v>
      </c>
      <c r="B104" s="1" t="s">
        <v>126</v>
      </c>
      <c r="C104" s="1">
        <v>2777.5000005699694</v>
      </c>
      <c r="D104" s="1">
        <v>0</v>
      </c>
      <c r="E104">
        <f t="shared" si="145"/>
        <v>4.3241626409540892</v>
      </c>
      <c r="F104">
        <f t="shared" si="146"/>
        <v>5.0339600495520803E-2</v>
      </c>
      <c r="G104">
        <f t="shared" si="147"/>
        <v>233.44694061496759</v>
      </c>
      <c r="H104">
        <f t="shared" si="148"/>
        <v>1.2580632743946423</v>
      </c>
      <c r="I104">
        <f t="shared" si="149"/>
        <v>1.8086276628188445</v>
      </c>
      <c r="J104">
        <f t="shared" si="150"/>
        <v>23.55030632019043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24.406774520874023</v>
      </c>
      <c r="P104" s="1">
        <v>23.55030632019043</v>
      </c>
      <c r="Q104" s="1">
        <v>25.04559326171875</v>
      </c>
      <c r="R104" s="1">
        <v>399.95248413085937</v>
      </c>
      <c r="S104" s="1">
        <v>385.535888671875</v>
      </c>
      <c r="T104" s="1">
        <v>11.416949272155762</v>
      </c>
      <c r="U104" s="1">
        <v>15.131202697753906</v>
      </c>
      <c r="V104" s="1">
        <v>27.201757431030273</v>
      </c>
      <c r="W104" s="1">
        <v>36.051250457763672</v>
      </c>
      <c r="X104" s="1">
        <v>200.15229797363281</v>
      </c>
      <c r="Y104" s="1">
        <v>1699.8291015625</v>
      </c>
      <c r="Z104" s="1">
        <v>2.0107910633087158</v>
      </c>
      <c r="AA104" s="1">
        <v>73.119926452636719</v>
      </c>
      <c r="AB104" s="1">
        <v>-2.086371898651123</v>
      </c>
      <c r="AC104" s="1">
        <v>3.3303201198577881E-2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0.33358716328938798</v>
      </c>
      <c r="AL104">
        <f t="shared" si="154"/>
        <v>1.2580632743946422E-3</v>
      </c>
      <c r="AM104">
        <f t="shared" si="155"/>
        <v>296.70030632019041</v>
      </c>
      <c r="AN104">
        <f t="shared" si="156"/>
        <v>297.556774520874</v>
      </c>
      <c r="AO104">
        <f t="shared" si="157"/>
        <v>271.97265017093741</v>
      </c>
      <c r="AP104">
        <f t="shared" si="158"/>
        <v>2.6847712393530077</v>
      </c>
      <c r="AQ104">
        <f t="shared" si="159"/>
        <v>2.9150200912185484</v>
      </c>
      <c r="AR104">
        <f t="shared" si="160"/>
        <v>39.866288611583144</v>
      </c>
      <c r="AS104">
        <f t="shared" si="161"/>
        <v>24.735085913829238</v>
      </c>
      <c r="AT104">
        <f t="shared" si="162"/>
        <v>23.978540420532227</v>
      </c>
      <c r="AU104">
        <f t="shared" si="163"/>
        <v>2.9911159057980607</v>
      </c>
      <c r="AV104">
        <f t="shared" si="164"/>
        <v>4.9462860838924795E-2</v>
      </c>
      <c r="AW104">
        <f t="shared" si="165"/>
        <v>1.106392428399704</v>
      </c>
      <c r="AX104">
        <f t="shared" si="166"/>
        <v>1.8847234773983568</v>
      </c>
      <c r="AY104">
        <f t="shared" si="167"/>
        <v>3.09918799733808E-2</v>
      </c>
      <c r="AZ104">
        <f t="shared" si="168"/>
        <v>17.069623128359481</v>
      </c>
      <c r="BA104">
        <f t="shared" si="169"/>
        <v>0.60551286527219128</v>
      </c>
      <c r="BB104">
        <f t="shared" si="170"/>
        <v>37.311639263102947</v>
      </c>
      <c r="BC104">
        <f t="shared" si="171"/>
        <v>383.48038884910096</v>
      </c>
      <c r="BD104">
        <f t="shared" si="172"/>
        <v>4.2072971986516173E-3</v>
      </c>
    </row>
    <row r="105" spans="1:56" x14ac:dyDescent="0.25">
      <c r="A105" s="1">
        <v>79</v>
      </c>
      <c r="B105" s="1" t="s">
        <v>126</v>
      </c>
      <c r="C105" s="1">
        <v>2778.0000005587935</v>
      </c>
      <c r="D105" s="1">
        <v>0</v>
      </c>
      <c r="E105">
        <f t="shared" si="145"/>
        <v>4.3437288007612072</v>
      </c>
      <c r="F105">
        <f t="shared" si="146"/>
        <v>5.0353476115471321E-2</v>
      </c>
      <c r="G105">
        <f t="shared" si="147"/>
        <v>232.84854652333073</v>
      </c>
      <c r="H105">
        <f t="shared" si="148"/>
        <v>1.2583570260489563</v>
      </c>
      <c r="I105">
        <f t="shared" si="149"/>
        <v>1.8085533471639585</v>
      </c>
      <c r="J105">
        <f t="shared" si="150"/>
        <v>23.549617767333984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24.407426834106445</v>
      </c>
      <c r="P105" s="1">
        <v>23.549617767333984</v>
      </c>
      <c r="Q105" s="1">
        <v>25.045787811279297</v>
      </c>
      <c r="R105" s="1">
        <v>399.99234008789062</v>
      </c>
      <c r="S105" s="1">
        <v>385.51779174804687</v>
      </c>
      <c r="T105" s="1">
        <v>11.415763854980469</v>
      </c>
      <c r="U105" s="1">
        <v>15.130637168884277</v>
      </c>
      <c r="V105" s="1">
        <v>27.197742462158203</v>
      </c>
      <c r="W105" s="1">
        <v>36.048328399658203</v>
      </c>
      <c r="X105" s="1">
        <v>200.16574096679687</v>
      </c>
      <c r="Y105" s="1">
        <v>1699.878173828125</v>
      </c>
      <c r="Z105" s="1">
        <v>2.0055074691772461</v>
      </c>
      <c r="AA105" s="1">
        <v>73.119575500488281</v>
      </c>
      <c r="AB105" s="1">
        <v>-2.086371898651123</v>
      </c>
      <c r="AC105" s="1">
        <v>3.3303201198577881E-2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0.33360956827799476</v>
      </c>
      <c r="AL105">
        <f t="shared" si="154"/>
        <v>1.2583570260489563E-3</v>
      </c>
      <c r="AM105">
        <f t="shared" si="155"/>
        <v>296.69961776733396</v>
      </c>
      <c r="AN105">
        <f t="shared" si="156"/>
        <v>297.55742683410642</v>
      </c>
      <c r="AO105">
        <f t="shared" si="157"/>
        <v>271.98050173326192</v>
      </c>
      <c r="AP105">
        <f t="shared" si="158"/>
        <v>2.6848930639759665</v>
      </c>
      <c r="AQ105">
        <f t="shared" si="159"/>
        <v>2.9148991140046867</v>
      </c>
      <c r="AR105">
        <f t="shared" si="160"/>
        <v>39.864825445892002</v>
      </c>
      <c r="AS105">
        <f t="shared" si="161"/>
        <v>24.734188277007725</v>
      </c>
      <c r="AT105">
        <f t="shared" si="162"/>
        <v>23.978522300720215</v>
      </c>
      <c r="AU105">
        <f t="shared" si="163"/>
        <v>2.9911126495737244</v>
      </c>
      <c r="AV105">
        <f t="shared" si="164"/>
        <v>4.9476257274044845E-2</v>
      </c>
      <c r="AW105">
        <f t="shared" si="165"/>
        <v>1.1063457668407282</v>
      </c>
      <c r="AX105">
        <f t="shared" si="166"/>
        <v>1.8847668827329962</v>
      </c>
      <c r="AY105">
        <f t="shared" si="167"/>
        <v>3.1000294833533219E-2</v>
      </c>
      <c r="AZ105">
        <f t="shared" si="168"/>
        <v>17.02578687769164</v>
      </c>
      <c r="BA105">
        <f t="shared" si="169"/>
        <v>0.60398910635882574</v>
      </c>
      <c r="BB105">
        <f t="shared" si="170"/>
        <v>37.311979778105297</v>
      </c>
      <c r="BC105">
        <f t="shared" si="171"/>
        <v>383.45299110998087</v>
      </c>
      <c r="BD105">
        <f t="shared" si="172"/>
        <v>4.2266751057651909E-3</v>
      </c>
    </row>
    <row r="106" spans="1:56" x14ac:dyDescent="0.25">
      <c r="A106" s="1">
        <v>80</v>
      </c>
      <c r="B106" s="1" t="s">
        <v>127</v>
      </c>
      <c r="C106" s="1">
        <v>2778.5000005476177</v>
      </c>
      <c r="D106" s="1">
        <v>0</v>
      </c>
      <c r="E106">
        <f t="shared" si="145"/>
        <v>4.3548550177748044</v>
      </c>
      <c r="F106">
        <f t="shared" si="146"/>
        <v>5.0377100576597507E-2</v>
      </c>
      <c r="G106">
        <f t="shared" si="147"/>
        <v>232.54790403463517</v>
      </c>
      <c r="H106">
        <f t="shared" si="148"/>
        <v>1.2590039034094709</v>
      </c>
      <c r="I106">
        <f t="shared" si="149"/>
        <v>1.8086250634235301</v>
      </c>
      <c r="J106">
        <f t="shared" si="150"/>
        <v>23.550117492675781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24.408124923706055</v>
      </c>
      <c r="P106" s="1">
        <v>23.550117492675781</v>
      </c>
      <c r="Q106" s="1">
        <v>25.045875549316406</v>
      </c>
      <c r="R106" s="1">
        <v>400.01339721679687</v>
      </c>
      <c r="S106" s="1">
        <v>385.50546264648437</v>
      </c>
      <c r="T106" s="1">
        <v>11.414432525634766</v>
      </c>
      <c r="U106" s="1">
        <v>15.131043434143066</v>
      </c>
      <c r="V106" s="1">
        <v>27.193096160888672</v>
      </c>
      <c r="W106" s="1">
        <v>36.047336578369141</v>
      </c>
      <c r="X106" s="1">
        <v>200.1749267578125</v>
      </c>
      <c r="Y106" s="1">
        <v>1699.9595947265625</v>
      </c>
      <c r="Z106" s="1">
        <v>1.9875048398971558</v>
      </c>
      <c r="AA106" s="1">
        <v>73.118675231933594</v>
      </c>
      <c r="AB106" s="1">
        <v>-2.086371898651123</v>
      </c>
      <c r="AC106" s="1">
        <v>3.3303201198577881E-2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0.33362487792968742</v>
      </c>
      <c r="AL106">
        <f t="shared" si="154"/>
        <v>1.2590039034094708E-3</v>
      </c>
      <c r="AM106">
        <f t="shared" si="155"/>
        <v>296.70011749267576</v>
      </c>
      <c r="AN106">
        <f t="shared" si="156"/>
        <v>297.55812492370603</v>
      </c>
      <c r="AO106">
        <f t="shared" si="157"/>
        <v>271.99352907672073</v>
      </c>
      <c r="AP106">
        <f t="shared" si="158"/>
        <v>2.6847345741206454</v>
      </c>
      <c r="AQ106">
        <f t="shared" si="159"/>
        <v>2.9149869142049183</v>
      </c>
      <c r="AR106">
        <f t="shared" si="160"/>
        <v>39.866517069114472</v>
      </c>
      <c r="AS106">
        <f t="shared" si="161"/>
        <v>24.735473634971406</v>
      </c>
      <c r="AT106">
        <f t="shared" si="162"/>
        <v>23.979121208190918</v>
      </c>
      <c r="AU106">
        <f t="shared" si="163"/>
        <v>2.9912202779988526</v>
      </c>
      <c r="AV106">
        <f t="shared" si="164"/>
        <v>4.9499065585007392E-2</v>
      </c>
      <c r="AW106">
        <f t="shared" si="165"/>
        <v>1.1063618507813882</v>
      </c>
      <c r="AX106">
        <f t="shared" si="166"/>
        <v>1.8848584272174644</v>
      </c>
      <c r="AY106">
        <f t="shared" si="167"/>
        <v>3.1014621712135204E-2</v>
      </c>
      <c r="AZ106">
        <f t="shared" si="168"/>
        <v>17.00359467097535</v>
      </c>
      <c r="BA106">
        <f t="shared" si="169"/>
        <v>0.60322855722510449</v>
      </c>
      <c r="BB106">
        <f t="shared" si="170"/>
        <v>37.31182697541162</v>
      </c>
      <c r="BC106">
        <f t="shared" si="171"/>
        <v>383.43537313771702</v>
      </c>
      <c r="BD106">
        <f t="shared" si="172"/>
        <v>4.2376788452393663E-3</v>
      </c>
    </row>
    <row r="107" spans="1:56" x14ac:dyDescent="0.25">
      <c r="A107" s="1">
        <v>81</v>
      </c>
      <c r="B107" s="1" t="s">
        <v>127</v>
      </c>
      <c r="C107" s="1">
        <v>2779.0000005364418</v>
      </c>
      <c r="D107" s="1">
        <v>0</v>
      </c>
      <c r="E107">
        <f t="shared" si="145"/>
        <v>4.3771864046048261</v>
      </c>
      <c r="F107">
        <f t="shared" si="146"/>
        <v>5.0405295654199246E-2</v>
      </c>
      <c r="G107">
        <f t="shared" si="147"/>
        <v>231.89505628135015</v>
      </c>
      <c r="H107">
        <f t="shared" si="148"/>
        <v>1.2596415015663722</v>
      </c>
      <c r="I107">
        <f t="shared" si="149"/>
        <v>1.8085431024404399</v>
      </c>
      <c r="J107">
        <f t="shared" si="150"/>
        <v>23.549982070922852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24.408119201660156</v>
      </c>
      <c r="P107" s="1">
        <v>23.549982070922852</v>
      </c>
      <c r="Q107" s="1">
        <v>25.045934677124023</v>
      </c>
      <c r="R107" s="1">
        <v>400.05679321289062</v>
      </c>
      <c r="S107" s="1">
        <v>385.48056030273437</v>
      </c>
      <c r="T107" s="1">
        <v>11.413188934326172</v>
      </c>
      <c r="U107" s="1">
        <v>15.131862640380859</v>
      </c>
      <c r="V107" s="1">
        <v>27.190103530883789</v>
      </c>
      <c r="W107" s="1">
        <v>36.049251556396484</v>
      </c>
      <c r="X107" s="1">
        <v>200.1650390625</v>
      </c>
      <c r="Y107" s="1">
        <v>1700.022705078125</v>
      </c>
      <c r="Z107" s="1">
        <v>1.9906877279281616</v>
      </c>
      <c r="AA107" s="1">
        <v>73.118560791015625</v>
      </c>
      <c r="AB107" s="1">
        <v>-2.086371898651123</v>
      </c>
      <c r="AC107" s="1">
        <v>3.3303201198577881E-2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0.33360839843749995</v>
      </c>
      <c r="AL107">
        <f t="shared" si="154"/>
        <v>1.2596415015663721E-3</v>
      </c>
      <c r="AM107">
        <f t="shared" si="155"/>
        <v>296.69998207092283</v>
      </c>
      <c r="AN107">
        <f t="shared" si="156"/>
        <v>297.55811920166013</v>
      </c>
      <c r="AO107">
        <f t="shared" si="157"/>
        <v>272.00362673274503</v>
      </c>
      <c r="AP107">
        <f t="shared" si="158"/>
        <v>2.6845384770574436</v>
      </c>
      <c r="AQ107">
        <f t="shared" si="159"/>
        <v>2.914963120792426</v>
      </c>
      <c r="AR107">
        <f t="shared" si="160"/>
        <v>39.866254057213332</v>
      </c>
      <c r="AS107">
        <f t="shared" si="161"/>
        <v>24.734391416832473</v>
      </c>
      <c r="AT107">
        <f t="shared" si="162"/>
        <v>23.979050636291504</v>
      </c>
      <c r="AU107">
        <f t="shared" si="163"/>
        <v>2.9912075954925101</v>
      </c>
      <c r="AV107">
        <f t="shared" si="164"/>
        <v>4.9526286124128453E-2</v>
      </c>
      <c r="AW107">
        <f t="shared" si="165"/>
        <v>1.1064200183519861</v>
      </c>
      <c r="AX107">
        <f t="shared" si="166"/>
        <v>1.884787577140524</v>
      </c>
      <c r="AY107">
        <f t="shared" si="167"/>
        <v>3.1031720143936615E-2</v>
      </c>
      <c r="AZ107">
        <f t="shared" si="168"/>
        <v>16.955832769843891</v>
      </c>
      <c r="BA107">
        <f t="shared" si="169"/>
        <v>0.60157393176774732</v>
      </c>
      <c r="BB107">
        <f t="shared" si="170"/>
        <v>37.314749686129801</v>
      </c>
      <c r="BC107">
        <f t="shared" si="171"/>
        <v>383.39985552218315</v>
      </c>
      <c r="BD107">
        <f t="shared" si="172"/>
        <v>4.2601376256363567E-3</v>
      </c>
    </row>
    <row r="108" spans="1:56" x14ac:dyDescent="0.25">
      <c r="A108" s="1">
        <v>82</v>
      </c>
      <c r="B108" s="1" t="s">
        <v>128</v>
      </c>
      <c r="C108" s="1">
        <v>2779.5000005252659</v>
      </c>
      <c r="D108" s="1">
        <v>0</v>
      </c>
      <c r="E108">
        <f t="shared" si="145"/>
        <v>4.405938559658777</v>
      </c>
      <c r="F108">
        <f t="shared" si="146"/>
        <v>5.040908923034091E-2</v>
      </c>
      <c r="G108">
        <f t="shared" si="147"/>
        <v>230.98358040512099</v>
      </c>
      <c r="H108">
        <f t="shared" si="148"/>
        <v>1.2597496301143085</v>
      </c>
      <c r="I108">
        <f t="shared" si="149"/>
        <v>1.8085468756055381</v>
      </c>
      <c r="J108">
        <f t="shared" si="150"/>
        <v>23.54987907409668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24.408302307128906</v>
      </c>
      <c r="P108" s="1">
        <v>23.54987907409668</v>
      </c>
      <c r="Q108" s="1">
        <v>25.045099258422852</v>
      </c>
      <c r="R108" s="1">
        <v>400.12802124023437</v>
      </c>
      <c r="S108" s="1">
        <v>385.46646118164062</v>
      </c>
      <c r="T108" s="1">
        <v>11.412954330444336</v>
      </c>
      <c r="U108" s="1">
        <v>15.131711959838867</v>
      </c>
      <c r="V108" s="1">
        <v>27.188980102539063</v>
      </c>
      <c r="W108" s="1">
        <v>36.048145294189453</v>
      </c>
      <c r="X108" s="1">
        <v>200.177734375</v>
      </c>
      <c r="Y108" s="1">
        <v>1700.018798828125</v>
      </c>
      <c r="Z108" s="1">
        <v>2.0532257556915283</v>
      </c>
      <c r="AA108" s="1">
        <v>73.117843627929687</v>
      </c>
      <c r="AB108" s="1">
        <v>-2.086371898651123</v>
      </c>
      <c r="AC108" s="1">
        <v>3.3303201198577881E-2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0.33362955729166666</v>
      </c>
      <c r="AL108">
        <f t="shared" si="154"/>
        <v>1.2597496301143085E-3</v>
      </c>
      <c r="AM108">
        <f t="shared" si="155"/>
        <v>296.69987907409666</v>
      </c>
      <c r="AN108">
        <f t="shared" si="156"/>
        <v>297.55830230712888</v>
      </c>
      <c r="AO108">
        <f t="shared" si="157"/>
        <v>272.003001732759</v>
      </c>
      <c r="AP108">
        <f t="shared" si="158"/>
        <v>2.6845132647937477</v>
      </c>
      <c r="AQ108">
        <f t="shared" si="159"/>
        <v>2.9149450245079098</v>
      </c>
      <c r="AR108">
        <f t="shared" si="160"/>
        <v>39.866397583345218</v>
      </c>
      <c r="AS108">
        <f t="shared" si="161"/>
        <v>24.734685623506351</v>
      </c>
      <c r="AT108">
        <f t="shared" si="162"/>
        <v>23.979090690612793</v>
      </c>
      <c r="AU108">
        <f t="shared" si="163"/>
        <v>2.9912147936660158</v>
      </c>
      <c r="AV108">
        <f t="shared" si="164"/>
        <v>4.9529948538057582E-2</v>
      </c>
      <c r="AW108">
        <f t="shared" si="165"/>
        <v>1.1063981489023718</v>
      </c>
      <c r="AX108">
        <f t="shared" si="166"/>
        <v>1.8848166447636441</v>
      </c>
      <c r="AY108">
        <f t="shared" si="167"/>
        <v>3.1034020672689989E-2</v>
      </c>
      <c r="AZ108">
        <f t="shared" si="168"/>
        <v>16.88902131268096</v>
      </c>
      <c r="BA108">
        <f t="shared" si="169"/>
        <v>0.59923133052106503</v>
      </c>
      <c r="BB108">
        <f t="shared" si="170"/>
        <v>37.314312252206015</v>
      </c>
      <c r="BC108">
        <f t="shared" si="171"/>
        <v>383.37208900360116</v>
      </c>
      <c r="BD108">
        <f t="shared" si="172"/>
        <v>4.2883812331366176E-3</v>
      </c>
    </row>
    <row r="109" spans="1:56" x14ac:dyDescent="0.25">
      <c r="A109" s="1">
        <v>83</v>
      </c>
      <c r="B109" s="1" t="s">
        <v>128</v>
      </c>
      <c r="C109" s="1">
        <v>2780.0000005140901</v>
      </c>
      <c r="D109" s="1">
        <v>0</v>
      </c>
      <c r="E109">
        <f t="shared" si="145"/>
        <v>4.4294845431940875</v>
      </c>
      <c r="F109">
        <f t="shared" si="146"/>
        <v>5.0446435581034413E-2</v>
      </c>
      <c r="G109">
        <f t="shared" si="147"/>
        <v>230.35313936712575</v>
      </c>
      <c r="H109">
        <f t="shared" si="148"/>
        <v>1.2605449276771072</v>
      </c>
      <c r="I109">
        <f t="shared" si="149"/>
        <v>1.8083566388998367</v>
      </c>
      <c r="J109">
        <f t="shared" si="150"/>
        <v>23.549098968505859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24.409622192382813</v>
      </c>
      <c r="P109" s="1">
        <v>23.549098968505859</v>
      </c>
      <c r="Q109" s="1">
        <v>25.045009613037109</v>
      </c>
      <c r="R109" s="1">
        <v>400.20907592773437</v>
      </c>
      <c r="S109" s="1">
        <v>385.47683715820312</v>
      </c>
      <c r="T109" s="1">
        <v>11.411688804626465</v>
      </c>
      <c r="U109" s="1">
        <v>15.132575035095215</v>
      </c>
      <c r="V109" s="1">
        <v>27.183570861816406</v>
      </c>
      <c r="W109" s="1">
        <v>36.047027587890625</v>
      </c>
      <c r="X109" s="1">
        <v>200.18934631347656</v>
      </c>
      <c r="Y109" s="1">
        <v>1700.0162353515625</v>
      </c>
      <c r="Z109" s="1">
        <v>2.0914037227630615</v>
      </c>
      <c r="AA109" s="1">
        <v>73.1171875</v>
      </c>
      <c r="AB109" s="1">
        <v>-2.086371898651123</v>
      </c>
      <c r="AC109" s="1">
        <v>3.3303201198577881E-2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0.33364891052246087</v>
      </c>
      <c r="AL109">
        <f t="shared" si="154"/>
        <v>1.2605449276771072E-3</v>
      </c>
      <c r="AM109">
        <f t="shared" si="155"/>
        <v>296.69909896850584</v>
      </c>
      <c r="AN109">
        <f t="shared" si="156"/>
        <v>297.55962219238279</v>
      </c>
      <c r="AO109">
        <f t="shared" si="157"/>
        <v>272.00259157651817</v>
      </c>
      <c r="AP109">
        <f t="shared" si="158"/>
        <v>2.6843769982774313</v>
      </c>
      <c r="AQ109">
        <f t="shared" si="159"/>
        <v>2.9148079650987126</v>
      </c>
      <c r="AR109">
        <f t="shared" si="160"/>
        <v>39.864880813402628</v>
      </c>
      <c r="AS109">
        <f t="shared" si="161"/>
        <v>24.732305778307413</v>
      </c>
      <c r="AT109">
        <f t="shared" si="162"/>
        <v>23.979360580444336</v>
      </c>
      <c r="AU109">
        <f t="shared" si="163"/>
        <v>2.9912632960394845</v>
      </c>
      <c r="AV109">
        <f t="shared" si="164"/>
        <v>4.9566003132220572E-2</v>
      </c>
      <c r="AW109">
        <f t="shared" si="165"/>
        <v>1.106451326198876</v>
      </c>
      <c r="AX109">
        <f t="shared" si="166"/>
        <v>1.8848119698406085</v>
      </c>
      <c r="AY109">
        <f t="shared" si="167"/>
        <v>3.1056668248669431E-2</v>
      </c>
      <c r="AZ109">
        <f t="shared" si="168"/>
        <v>16.842773682319766</v>
      </c>
      <c r="BA109">
        <f t="shared" si="169"/>
        <v>0.5975797172803583</v>
      </c>
      <c r="BB109">
        <f t="shared" si="170"/>
        <v>37.318789684887577</v>
      </c>
      <c r="BC109">
        <f t="shared" si="171"/>
        <v>383.37127234727666</v>
      </c>
      <c r="BD109">
        <f t="shared" si="172"/>
        <v>4.3118254810230235E-3</v>
      </c>
    </row>
    <row r="110" spans="1:56" x14ac:dyDescent="0.25">
      <c r="A110" s="1">
        <v>84</v>
      </c>
      <c r="B110" s="1" t="s">
        <v>129</v>
      </c>
      <c r="C110" s="1">
        <v>2780.5000005029142</v>
      </c>
      <c r="D110" s="1">
        <v>0</v>
      </c>
      <c r="E110">
        <f t="shared" si="145"/>
        <v>4.4524859032861093</v>
      </c>
      <c r="F110">
        <f t="shared" si="146"/>
        <v>5.0478406676614941E-2</v>
      </c>
      <c r="G110">
        <f t="shared" si="147"/>
        <v>229.71793429725014</v>
      </c>
      <c r="H110">
        <f t="shared" si="148"/>
        <v>1.2609807071984696</v>
      </c>
      <c r="I110">
        <f t="shared" si="149"/>
        <v>1.8078597700011818</v>
      </c>
      <c r="J110">
        <f t="shared" si="150"/>
        <v>23.546245574951172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24.409893035888672</v>
      </c>
      <c r="P110" s="1">
        <v>23.546245574951172</v>
      </c>
      <c r="Q110" s="1">
        <v>25.044845581054688</v>
      </c>
      <c r="R110" s="1">
        <v>400.27520751953125</v>
      </c>
      <c r="S110" s="1">
        <v>385.4764404296875</v>
      </c>
      <c r="T110" s="1">
        <v>11.411096572875977</v>
      </c>
      <c r="U110" s="1">
        <v>15.132536888122559</v>
      </c>
      <c r="V110" s="1">
        <v>27.181678771972656</v>
      </c>
      <c r="W110" s="1">
        <v>36.046295166015625</v>
      </c>
      <c r="X110" s="1">
        <v>200.22874450683594</v>
      </c>
      <c r="Y110" s="1">
        <v>1700.0491943359375</v>
      </c>
      <c r="Z110" s="1">
        <v>2.0935168266296387</v>
      </c>
      <c r="AA110" s="1">
        <v>73.117080688476562</v>
      </c>
      <c r="AB110" s="1">
        <v>-2.086371898651123</v>
      </c>
      <c r="AC110" s="1">
        <v>3.3303201198577881E-2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0.33371457417805983</v>
      </c>
      <c r="AL110">
        <f t="shared" si="154"/>
        <v>1.2609807071984696E-3</v>
      </c>
      <c r="AM110">
        <f t="shared" si="155"/>
        <v>296.69624557495115</v>
      </c>
      <c r="AN110">
        <f t="shared" si="156"/>
        <v>297.55989303588865</v>
      </c>
      <c r="AO110">
        <f t="shared" si="157"/>
        <v>272.0078650139003</v>
      </c>
      <c r="AP110">
        <f t="shared" si="158"/>
        <v>2.6846395332218154</v>
      </c>
      <c r="AQ110">
        <f t="shared" si="159"/>
        <v>2.914306690671387</v>
      </c>
      <c r="AR110">
        <f t="shared" si="160"/>
        <v>39.85808327178863</v>
      </c>
      <c r="AS110">
        <f t="shared" si="161"/>
        <v>24.725546383666071</v>
      </c>
      <c r="AT110">
        <f t="shared" si="162"/>
        <v>23.978069305419922</v>
      </c>
      <c r="AU110">
        <f t="shared" si="163"/>
        <v>2.9910312449726506</v>
      </c>
      <c r="AV110">
        <f t="shared" si="164"/>
        <v>4.9596867653420897E-2</v>
      </c>
      <c r="AW110">
        <f t="shared" si="165"/>
        <v>1.1064469206702052</v>
      </c>
      <c r="AX110">
        <f t="shared" si="166"/>
        <v>1.8845843243024454</v>
      </c>
      <c r="AY110">
        <f t="shared" si="167"/>
        <v>3.107605576304337E-2</v>
      </c>
      <c r="AZ110">
        <f t="shared" si="168"/>
        <v>16.796304737602195</v>
      </c>
      <c r="BA110">
        <f t="shared" si="169"/>
        <v>0.59593248822466405</v>
      </c>
      <c r="BB110">
        <f t="shared" si="170"/>
        <v>37.326147143176222</v>
      </c>
      <c r="BC110">
        <f t="shared" si="171"/>
        <v>383.35994187377537</v>
      </c>
      <c r="BD110">
        <f t="shared" si="172"/>
        <v>4.3351984864839132E-3</v>
      </c>
    </row>
    <row r="111" spans="1:56" x14ac:dyDescent="0.25">
      <c r="A111" s="1">
        <v>85</v>
      </c>
      <c r="B111" s="1" t="s">
        <v>129</v>
      </c>
      <c r="C111" s="1">
        <v>2781.0000004917383</v>
      </c>
      <c r="D111" s="1">
        <v>0</v>
      </c>
      <c r="E111">
        <f t="shared" si="145"/>
        <v>4.4770998914445883</v>
      </c>
      <c r="F111">
        <f t="shared" si="146"/>
        <v>5.0477679615456753E-2</v>
      </c>
      <c r="G111">
        <f t="shared" si="147"/>
        <v>228.948098571005</v>
      </c>
      <c r="H111">
        <f t="shared" si="148"/>
        <v>1.2610046400886856</v>
      </c>
      <c r="I111">
        <f t="shared" si="149"/>
        <v>1.807916495021006</v>
      </c>
      <c r="J111">
        <f t="shared" si="150"/>
        <v>23.546379089355469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24.410161972045898</v>
      </c>
      <c r="P111" s="1">
        <v>23.546379089355469</v>
      </c>
      <c r="Q111" s="1">
        <v>25.044837951660156</v>
      </c>
      <c r="R111" s="1">
        <v>400.35726928710937</v>
      </c>
      <c r="S111" s="1">
        <v>385.48568725585937</v>
      </c>
      <c r="T111" s="1">
        <v>11.410847663879395</v>
      </c>
      <c r="U111" s="1">
        <v>15.132108688354492</v>
      </c>
      <c r="V111" s="1">
        <v>27.180601119995117</v>
      </c>
      <c r="W111" s="1">
        <v>36.044631958007813</v>
      </c>
      <c r="X111" s="1">
        <v>200.24227905273437</v>
      </c>
      <c r="Y111" s="1">
        <v>1700.0604248046875</v>
      </c>
      <c r="Z111" s="1">
        <v>2.167715311050415</v>
      </c>
      <c r="AA111" s="1">
        <v>73.116950988769531</v>
      </c>
      <c r="AB111" s="1">
        <v>-2.086371898651123</v>
      </c>
      <c r="AC111" s="1">
        <v>3.3303201198577881E-2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0.33373713175455727</v>
      </c>
      <c r="AL111">
        <f t="shared" si="154"/>
        <v>1.2610046400886856E-3</v>
      </c>
      <c r="AM111">
        <f t="shared" si="155"/>
        <v>296.69637908935545</v>
      </c>
      <c r="AN111">
        <f t="shared" si="156"/>
        <v>297.56016197204588</v>
      </c>
      <c r="AO111">
        <f t="shared" si="157"/>
        <v>272.00966188886014</v>
      </c>
      <c r="AP111">
        <f t="shared" si="158"/>
        <v>2.6846662570076743</v>
      </c>
      <c r="AQ111">
        <f t="shared" si="159"/>
        <v>2.9143301443441549</v>
      </c>
      <c r="AR111">
        <f t="shared" si="160"/>
        <v>39.858474743999984</v>
      </c>
      <c r="AS111">
        <f t="shared" si="161"/>
        <v>24.726366055645492</v>
      </c>
      <c r="AT111">
        <f t="shared" si="162"/>
        <v>23.978270530700684</v>
      </c>
      <c r="AU111">
        <f t="shared" si="163"/>
        <v>2.9910674055142112</v>
      </c>
      <c r="AV111">
        <f t="shared" si="164"/>
        <v>4.959616576468176E-2</v>
      </c>
      <c r="AW111">
        <f t="shared" si="165"/>
        <v>1.1064136493231489</v>
      </c>
      <c r="AX111">
        <f t="shared" si="166"/>
        <v>1.8846537561910623</v>
      </c>
      <c r="AY111">
        <f t="shared" si="167"/>
        <v>3.1075614871744314E-2</v>
      </c>
      <c r="AZ111">
        <f t="shared" si="168"/>
        <v>16.73998690218815</v>
      </c>
      <c r="BA111">
        <f t="shared" si="169"/>
        <v>0.59392113933154855</v>
      </c>
      <c r="BB111">
        <f t="shared" si="170"/>
        <v>37.324670447432226</v>
      </c>
      <c r="BC111">
        <f t="shared" si="171"/>
        <v>383.35748838881221</v>
      </c>
      <c r="BD111">
        <f t="shared" si="172"/>
        <v>4.3590195331966453E-3</v>
      </c>
    </row>
    <row r="112" spans="1:56" x14ac:dyDescent="0.25">
      <c r="A112" s="1">
        <v>86</v>
      </c>
      <c r="B112" s="1" t="s">
        <v>130</v>
      </c>
      <c r="C112" s="1">
        <v>2781.5000004805624</v>
      </c>
      <c r="D112" s="1">
        <v>0</v>
      </c>
      <c r="E112">
        <f t="shared" si="145"/>
        <v>4.5097652875413461</v>
      </c>
      <c r="F112">
        <f t="shared" si="146"/>
        <v>5.0463066433700202E-2</v>
      </c>
      <c r="G112">
        <f t="shared" si="147"/>
        <v>227.82062623163856</v>
      </c>
      <c r="H112">
        <f t="shared" si="148"/>
        <v>1.2610389653871794</v>
      </c>
      <c r="I112">
        <f t="shared" si="149"/>
        <v>1.808463119149619</v>
      </c>
      <c r="J112">
        <f t="shared" si="150"/>
        <v>23.549177169799805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24.410839080810547</v>
      </c>
      <c r="P112" s="1">
        <v>23.549177169799805</v>
      </c>
      <c r="Q112" s="1">
        <v>25.045578002929688</v>
      </c>
      <c r="R112" s="1">
        <v>400.40057373046875</v>
      </c>
      <c r="S112" s="1">
        <v>385.4306640625</v>
      </c>
      <c r="T112" s="1">
        <v>11.409930229187012</v>
      </c>
      <c r="U112" s="1">
        <v>15.131448745727539</v>
      </c>
      <c r="V112" s="1">
        <v>27.177148818969727</v>
      </c>
      <c r="W112" s="1">
        <v>36.0413818359375</v>
      </c>
      <c r="X112" s="1">
        <v>200.2340087890625</v>
      </c>
      <c r="Y112" s="1">
        <v>1700.0245361328125</v>
      </c>
      <c r="Z112" s="1">
        <v>2.1762008666992187</v>
      </c>
      <c r="AA112" s="1">
        <v>73.116500854492187</v>
      </c>
      <c r="AB112" s="1">
        <v>-2.086371898651123</v>
      </c>
      <c r="AC112" s="1">
        <v>3.3303201198577881E-2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0.33372334798177083</v>
      </c>
      <c r="AL112">
        <f t="shared" si="154"/>
        <v>1.2610389653871794E-3</v>
      </c>
      <c r="AM112">
        <f t="shared" si="155"/>
        <v>296.69917716979978</v>
      </c>
      <c r="AN112">
        <f t="shared" si="156"/>
        <v>297.56083908081052</v>
      </c>
      <c r="AO112">
        <f t="shared" si="157"/>
        <v>272.00391970148848</v>
      </c>
      <c r="AP112">
        <f t="shared" si="158"/>
        <v>2.6842874085331729</v>
      </c>
      <c r="AQ112">
        <f t="shared" si="159"/>
        <v>2.9148217042963114</v>
      </c>
      <c r="AR112">
        <f t="shared" si="160"/>
        <v>39.865443097407585</v>
      </c>
      <c r="AS112">
        <f t="shared" si="161"/>
        <v>24.733994351680046</v>
      </c>
      <c r="AT112">
        <f t="shared" si="162"/>
        <v>23.980008125305176</v>
      </c>
      <c r="AU112">
        <f t="shared" si="163"/>
        <v>2.9913796702627211</v>
      </c>
      <c r="AV112">
        <f t="shared" si="164"/>
        <v>4.9582058447797395E-2</v>
      </c>
      <c r="AW112">
        <f t="shared" si="165"/>
        <v>1.1063585851466924</v>
      </c>
      <c r="AX112">
        <f t="shared" si="166"/>
        <v>1.8850210851160287</v>
      </c>
      <c r="AY112">
        <f t="shared" si="167"/>
        <v>3.106675336956247E-2</v>
      </c>
      <c r="AZ112">
        <f t="shared" si="168"/>
        <v>16.657447012536544</v>
      </c>
      <c r="BA112">
        <f t="shared" si="169"/>
        <v>0.59108069874455038</v>
      </c>
      <c r="BB112">
        <f t="shared" si="170"/>
        <v>37.315773183810698</v>
      </c>
      <c r="BC112">
        <f t="shared" si="171"/>
        <v>383.28693763058936</v>
      </c>
      <c r="BD112">
        <f t="shared" si="172"/>
        <v>4.3905847567471392E-3</v>
      </c>
    </row>
    <row r="113" spans="1:108" x14ac:dyDescent="0.25">
      <c r="A113" s="1">
        <v>87</v>
      </c>
      <c r="B113" s="1" t="s">
        <v>131</v>
      </c>
      <c r="C113" s="1">
        <v>2782.0000004693866</v>
      </c>
      <c r="D113" s="1">
        <v>0</v>
      </c>
      <c r="E113">
        <f t="shared" si="145"/>
        <v>4.5077574991601574</v>
      </c>
      <c r="F113">
        <f t="shared" si="146"/>
        <v>5.0459901746315927E-2</v>
      </c>
      <c r="G113">
        <f t="shared" si="147"/>
        <v>227.88446571016729</v>
      </c>
      <c r="H113">
        <f t="shared" si="148"/>
        <v>1.2610405225712593</v>
      </c>
      <c r="I113">
        <f t="shared" si="149"/>
        <v>1.8085705924697038</v>
      </c>
      <c r="J113">
        <f t="shared" si="150"/>
        <v>23.549915313720703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24.411619186401367</v>
      </c>
      <c r="P113" s="1">
        <v>23.549915313720703</v>
      </c>
      <c r="Q113" s="1">
        <v>25.045742034912109</v>
      </c>
      <c r="R113" s="1">
        <v>400.4063720703125</v>
      </c>
      <c r="S113" s="1">
        <v>385.44113159179687</v>
      </c>
      <c r="T113" s="1">
        <v>11.409940719604492</v>
      </c>
      <c r="U113" s="1">
        <v>15.131787300109863</v>
      </c>
      <c r="V113" s="1">
        <v>27.175838470458984</v>
      </c>
      <c r="W113" s="1">
        <v>36.040416717529297</v>
      </c>
      <c r="X113" s="1">
        <v>200.21653747558594</v>
      </c>
      <c r="Y113" s="1">
        <v>1699.97705078125</v>
      </c>
      <c r="Z113" s="1">
        <v>2.4295482635498047</v>
      </c>
      <c r="AA113" s="1">
        <v>73.1163330078125</v>
      </c>
      <c r="AB113" s="1">
        <v>-2.086371898651123</v>
      </c>
      <c r="AC113" s="1">
        <v>3.3303201198577881E-2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0.33369422912597652</v>
      </c>
      <c r="AL113">
        <f t="shared" si="154"/>
        <v>1.2610405225712592E-3</v>
      </c>
      <c r="AM113">
        <f t="shared" si="155"/>
        <v>296.69991531372068</v>
      </c>
      <c r="AN113">
        <f t="shared" si="156"/>
        <v>297.56161918640134</v>
      </c>
      <c r="AO113">
        <f t="shared" si="157"/>
        <v>271.99632204540831</v>
      </c>
      <c r="AP113">
        <f t="shared" si="158"/>
        <v>2.6842002463256263</v>
      </c>
      <c r="AQ113">
        <f t="shared" si="159"/>
        <v>2.9149513917079246</v>
      </c>
      <c r="AR113">
        <f t="shared" si="160"/>
        <v>39.86730832625949</v>
      </c>
      <c r="AS113">
        <f t="shared" si="161"/>
        <v>24.735521026149627</v>
      </c>
      <c r="AT113">
        <f t="shared" si="162"/>
        <v>23.980767250061035</v>
      </c>
      <c r="AU113">
        <f t="shared" si="163"/>
        <v>2.991516102227751</v>
      </c>
      <c r="AV113">
        <f t="shared" si="164"/>
        <v>4.9579003293683407E-2</v>
      </c>
      <c r="AW113">
        <f t="shared" si="165"/>
        <v>1.1063807992382209</v>
      </c>
      <c r="AX113">
        <f t="shared" si="166"/>
        <v>1.8851353029895301</v>
      </c>
      <c r="AY113">
        <f t="shared" si="167"/>
        <v>3.106483427810864E-2</v>
      </c>
      <c r="AZ113">
        <f t="shared" si="168"/>
        <v>16.662076482172022</v>
      </c>
      <c r="BA113">
        <f t="shared" si="169"/>
        <v>0.59123027365825953</v>
      </c>
      <c r="BB113">
        <f t="shared" si="170"/>
        <v>37.314697341987255</v>
      </c>
      <c r="BC113">
        <f t="shared" si="171"/>
        <v>383.29835956632382</v>
      </c>
      <c r="BD113">
        <f t="shared" si="172"/>
        <v>4.3883727277765523E-3</v>
      </c>
    </row>
    <row r="114" spans="1:108" x14ac:dyDescent="0.25">
      <c r="A114" s="1">
        <v>88</v>
      </c>
      <c r="B114" s="1" t="s">
        <v>131</v>
      </c>
      <c r="C114" s="1">
        <v>2782.5000004582107</v>
      </c>
      <c r="D114" s="1">
        <v>0</v>
      </c>
      <c r="E114">
        <f t="shared" si="145"/>
        <v>4.5089831448963968</v>
      </c>
      <c r="F114">
        <f t="shared" si="146"/>
        <v>5.0462110788735033E-2</v>
      </c>
      <c r="G114">
        <f t="shared" si="147"/>
        <v>227.8791310486634</v>
      </c>
      <c r="H114">
        <f t="shared" si="148"/>
        <v>1.260933649857007</v>
      </c>
      <c r="I114">
        <f t="shared" si="149"/>
        <v>1.8083495550658688</v>
      </c>
      <c r="J114">
        <f t="shared" si="150"/>
        <v>23.548389434814453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24.411687850952148</v>
      </c>
      <c r="P114" s="1">
        <v>23.548389434814453</v>
      </c>
      <c r="Q114" s="1">
        <v>25.044561386108398</v>
      </c>
      <c r="R114" s="1">
        <v>400.436767578125</v>
      </c>
      <c r="S114" s="1">
        <v>385.46783447265625</v>
      </c>
      <c r="T114" s="1">
        <v>11.409550666809082</v>
      </c>
      <c r="U114" s="1">
        <v>15.131094932556152</v>
      </c>
      <c r="V114" s="1">
        <v>27.174886703491211</v>
      </c>
      <c r="W114" s="1">
        <v>36.038734436035156</v>
      </c>
      <c r="X114" s="1">
        <v>200.21597290039062</v>
      </c>
      <c r="Y114" s="1">
        <v>1699.888427734375</v>
      </c>
      <c r="Z114" s="1">
        <v>2.4093317985534668</v>
      </c>
      <c r="AA114" s="1">
        <v>73.116569519042969</v>
      </c>
      <c r="AB114" s="1">
        <v>-2.086371898651123</v>
      </c>
      <c r="AC114" s="1">
        <v>3.3303201198577881E-2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0.33369328816731769</v>
      </c>
      <c r="AL114">
        <f t="shared" si="154"/>
        <v>1.2609336498570069E-3</v>
      </c>
      <c r="AM114">
        <f t="shared" si="155"/>
        <v>296.69838943481443</v>
      </c>
      <c r="AN114">
        <f t="shared" si="156"/>
        <v>297.56168785095213</v>
      </c>
      <c r="AO114">
        <f t="shared" si="157"/>
        <v>271.98214235822525</v>
      </c>
      <c r="AP114">
        <f t="shared" si="158"/>
        <v>2.6843065206050025</v>
      </c>
      <c r="AQ114">
        <f t="shared" si="159"/>
        <v>2.9146833096013496</v>
      </c>
      <c r="AR114">
        <f t="shared" si="160"/>
        <v>39.863512864101622</v>
      </c>
      <c r="AS114">
        <f t="shared" si="161"/>
        <v>24.73241793154547</v>
      </c>
      <c r="AT114">
        <f t="shared" si="162"/>
        <v>23.980038642883301</v>
      </c>
      <c r="AU114">
        <f t="shared" si="163"/>
        <v>2.9913851548598727</v>
      </c>
      <c r="AV114">
        <f t="shared" si="164"/>
        <v>4.9581135879448297E-2</v>
      </c>
      <c r="AW114">
        <f t="shared" si="165"/>
        <v>1.1063337545354808</v>
      </c>
      <c r="AX114">
        <f t="shared" si="166"/>
        <v>1.8850514003243919</v>
      </c>
      <c r="AY114">
        <f t="shared" si="167"/>
        <v>3.1066173859279241E-2</v>
      </c>
      <c r="AZ114">
        <f t="shared" si="168"/>
        <v>16.661740327258702</v>
      </c>
      <c r="BA114">
        <f t="shared" si="169"/>
        <v>0.59117547735316511</v>
      </c>
      <c r="BB114">
        <f t="shared" si="170"/>
        <v>37.31678620310138</v>
      </c>
      <c r="BC114">
        <f t="shared" si="171"/>
        <v>383.32447983389994</v>
      </c>
      <c r="BD114">
        <f t="shared" si="172"/>
        <v>4.3895125112906009E-3</v>
      </c>
    </row>
    <row r="115" spans="1:108" x14ac:dyDescent="0.25">
      <c r="A115" s="1">
        <v>89</v>
      </c>
      <c r="B115" s="1" t="s">
        <v>132</v>
      </c>
      <c r="C115" s="1">
        <v>2783.0000004470348</v>
      </c>
      <c r="D115" s="1">
        <v>0</v>
      </c>
      <c r="E115">
        <f t="shared" si="145"/>
        <v>4.4957617044122173</v>
      </c>
      <c r="F115">
        <f t="shared" si="146"/>
        <v>5.0449403209280375E-2</v>
      </c>
      <c r="G115">
        <f t="shared" si="147"/>
        <v>228.28053007160358</v>
      </c>
      <c r="H115">
        <f t="shared" si="148"/>
        <v>1.2604081596808163</v>
      </c>
      <c r="I115">
        <f t="shared" si="149"/>
        <v>1.8080442627024507</v>
      </c>
      <c r="J115">
        <f t="shared" si="150"/>
        <v>23.545913696289063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24.412195205688477</v>
      </c>
      <c r="P115" s="1">
        <v>23.545913696289063</v>
      </c>
      <c r="Q115" s="1">
        <v>25.044113159179687</v>
      </c>
      <c r="R115" s="1">
        <v>400.41387939453125</v>
      </c>
      <c r="S115" s="1">
        <v>385.4859619140625</v>
      </c>
      <c r="T115" s="1">
        <v>11.409585952758789</v>
      </c>
      <c r="U115" s="1">
        <v>15.129372596740723</v>
      </c>
      <c r="V115" s="1">
        <v>27.174053192138672</v>
      </c>
      <c r="W115" s="1">
        <v>36.033420562744141</v>
      </c>
      <c r="X115" s="1">
        <v>200.22744750976562</v>
      </c>
      <c r="Y115" s="1">
        <v>1699.84033203125</v>
      </c>
      <c r="Z115" s="1">
        <v>2.4729230403900146</v>
      </c>
      <c r="AA115" s="1">
        <v>73.116325378417969</v>
      </c>
      <c r="AB115" s="1">
        <v>-2.086371898651123</v>
      </c>
      <c r="AC115" s="1">
        <v>3.3303201198577881E-2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0.33371241251627598</v>
      </c>
      <c r="AL115">
        <f t="shared" si="154"/>
        <v>1.2604081596808163E-3</v>
      </c>
      <c r="AM115">
        <f t="shared" si="155"/>
        <v>296.69591369628904</v>
      </c>
      <c r="AN115">
        <f t="shared" si="156"/>
        <v>297.56219520568845</v>
      </c>
      <c r="AO115">
        <f t="shared" si="157"/>
        <v>271.97444704589725</v>
      </c>
      <c r="AP115">
        <f t="shared" si="158"/>
        <v>2.6848983729391018</v>
      </c>
      <c r="AQ115">
        <f t="shared" si="159"/>
        <v>2.9142483922570657</v>
      </c>
      <c r="AR115">
        <f t="shared" si="160"/>
        <v>39.857697677969952</v>
      </c>
      <c r="AS115">
        <f t="shared" si="161"/>
        <v>24.728325081229229</v>
      </c>
      <c r="AT115">
        <f t="shared" si="162"/>
        <v>23.97905445098877</v>
      </c>
      <c r="AU115">
        <f t="shared" si="163"/>
        <v>2.9912082810321912</v>
      </c>
      <c r="AV115">
        <f t="shared" si="164"/>
        <v>4.9568868074517033E-2</v>
      </c>
      <c r="AW115">
        <f t="shared" si="165"/>
        <v>1.106204129554615</v>
      </c>
      <c r="AX115">
        <f t="shared" si="166"/>
        <v>1.8850041514775762</v>
      </c>
      <c r="AY115">
        <f t="shared" si="167"/>
        <v>3.1058467856402719E-2</v>
      </c>
      <c r="AZ115">
        <f t="shared" si="168"/>
        <v>16.691033514273094</v>
      </c>
      <c r="BA115">
        <f t="shared" si="169"/>
        <v>0.59218895790164938</v>
      </c>
      <c r="BB115">
        <f t="shared" si="170"/>
        <v>37.317982802288171</v>
      </c>
      <c r="BC115">
        <f t="shared" si="171"/>
        <v>383.34889211489906</v>
      </c>
      <c r="BD115">
        <f t="shared" si="172"/>
        <v>4.376503008600199E-3</v>
      </c>
    </row>
    <row r="116" spans="1:108" x14ac:dyDescent="0.25">
      <c r="A116" s="1">
        <v>90</v>
      </c>
      <c r="B116" s="1" t="s">
        <v>132</v>
      </c>
      <c r="C116" s="1">
        <v>2783.500000435859</v>
      </c>
      <c r="D116" s="1">
        <v>0</v>
      </c>
      <c r="E116">
        <f t="shared" si="145"/>
        <v>4.4860474405505393</v>
      </c>
      <c r="F116">
        <f t="shared" si="146"/>
        <v>5.0456029432716626E-2</v>
      </c>
      <c r="G116">
        <f t="shared" si="147"/>
        <v>228.59888230583744</v>
      </c>
      <c r="H116">
        <f t="shared" si="148"/>
        <v>1.2605418478525026</v>
      </c>
      <c r="I116">
        <f t="shared" si="149"/>
        <v>1.8080155789519257</v>
      </c>
      <c r="J116">
        <f t="shared" si="150"/>
        <v>23.545774459838867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24.412805557250977</v>
      </c>
      <c r="P116" s="1">
        <v>23.545774459838867</v>
      </c>
      <c r="Q116" s="1">
        <v>25.044788360595703</v>
      </c>
      <c r="R116" s="1">
        <v>400.37890625</v>
      </c>
      <c r="S116" s="1">
        <v>385.4788818359375</v>
      </c>
      <c r="T116" s="1">
        <v>11.40887451171875</v>
      </c>
      <c r="U116" s="1">
        <v>15.129327774047852</v>
      </c>
      <c r="V116" s="1">
        <v>27.171552658081055</v>
      </c>
      <c r="W116" s="1">
        <v>36.032245635986328</v>
      </c>
      <c r="X116" s="1">
        <v>200.21281433105469</v>
      </c>
      <c r="Y116" s="1">
        <v>1699.85546875</v>
      </c>
      <c r="Z116" s="1">
        <v>2.4676356315612793</v>
      </c>
      <c r="AA116" s="1">
        <v>73.1168212890625</v>
      </c>
      <c r="AB116" s="1">
        <v>-2.086371898651123</v>
      </c>
      <c r="AC116" s="1">
        <v>3.3303201198577881E-2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0.33368802388509106</v>
      </c>
      <c r="AL116">
        <f t="shared" si="154"/>
        <v>1.2605418478525026E-3</v>
      </c>
      <c r="AM116">
        <f t="shared" si="155"/>
        <v>296.69577445983884</v>
      </c>
      <c r="AN116">
        <f t="shared" si="156"/>
        <v>297.56280555725095</v>
      </c>
      <c r="AO116">
        <f t="shared" si="157"/>
        <v>271.97686892084312</v>
      </c>
      <c r="AP116">
        <f t="shared" si="158"/>
        <v>2.6849585025181621</v>
      </c>
      <c r="AQ116">
        <f t="shared" si="159"/>
        <v>2.9142239340306322</v>
      </c>
      <c r="AR116">
        <f t="shared" si="160"/>
        <v>39.857092836536772</v>
      </c>
      <c r="AS116">
        <f t="shared" si="161"/>
        <v>24.72776506248892</v>
      </c>
      <c r="AT116">
        <f t="shared" si="162"/>
        <v>23.979290008544922</v>
      </c>
      <c r="AU116">
        <f t="shared" si="163"/>
        <v>2.9912506133736656</v>
      </c>
      <c r="AV116">
        <f t="shared" si="164"/>
        <v>4.9575264995965755E-2</v>
      </c>
      <c r="AW116">
        <f t="shared" si="165"/>
        <v>1.1062083550787065</v>
      </c>
      <c r="AX116">
        <f t="shared" si="166"/>
        <v>1.8850422582949591</v>
      </c>
      <c r="AY116">
        <f t="shared" si="167"/>
        <v>3.1062486071615266E-2</v>
      </c>
      <c r="AZ116">
        <f t="shared" si="168"/>
        <v>16.714423624435348</v>
      </c>
      <c r="BA116">
        <f t="shared" si="169"/>
        <v>0.59302569628997392</v>
      </c>
      <c r="BB116">
        <f t="shared" si="170"/>
        <v>37.318615789641086</v>
      </c>
      <c r="BC116">
        <f t="shared" si="171"/>
        <v>383.34642973256956</v>
      </c>
      <c r="BD116">
        <f t="shared" si="172"/>
        <v>4.3671485597191863E-3</v>
      </c>
      <c r="BE116">
        <f>AVERAGE(E102:E116)</f>
        <v>4.4234308534722837</v>
      </c>
      <c r="BF116">
        <f t="shared" ref="BF116:DD116" si="173">AVERAGE(F102:F116)</f>
        <v>5.0414805790551701E-2</v>
      </c>
      <c r="BG116">
        <f t="shared" si="173"/>
        <v>230.4656463582358</v>
      </c>
      <c r="BH116">
        <f t="shared" si="173"/>
        <v>1.2597981150718127</v>
      </c>
      <c r="BI116">
        <f t="shared" si="173"/>
        <v>1.8084186285823018</v>
      </c>
      <c r="BJ116">
        <f t="shared" si="173"/>
        <v>23.54893290201823</v>
      </c>
      <c r="BK116">
        <f t="shared" si="173"/>
        <v>6</v>
      </c>
      <c r="BL116">
        <f t="shared" si="173"/>
        <v>1.4200000166893005</v>
      </c>
      <c r="BM116">
        <f t="shared" si="173"/>
        <v>1</v>
      </c>
      <c r="BN116">
        <f t="shared" si="173"/>
        <v>2.8400000333786011</v>
      </c>
      <c r="BO116">
        <f t="shared" si="173"/>
        <v>24.409422429402671</v>
      </c>
      <c r="BP116">
        <f t="shared" si="173"/>
        <v>23.54893290201823</v>
      </c>
      <c r="BQ116">
        <f t="shared" si="173"/>
        <v>25.045255279541017</v>
      </c>
      <c r="BR116">
        <f t="shared" si="173"/>
        <v>400.196044921875</v>
      </c>
      <c r="BS116">
        <f t="shared" si="173"/>
        <v>385.48311767578127</v>
      </c>
      <c r="BT116">
        <f t="shared" si="173"/>
        <v>11.412575149536133</v>
      </c>
      <c r="BU116">
        <f t="shared" si="173"/>
        <v>15.131186548868815</v>
      </c>
      <c r="BV116">
        <f t="shared" si="173"/>
        <v>27.186263783772787</v>
      </c>
      <c r="BW116">
        <f t="shared" si="173"/>
        <v>36.044487762451169</v>
      </c>
      <c r="BX116">
        <f t="shared" si="173"/>
        <v>200.19339396158855</v>
      </c>
      <c r="BY116">
        <f t="shared" si="173"/>
        <v>1699.9372151692708</v>
      </c>
      <c r="BZ116">
        <f t="shared" si="173"/>
        <v>2.1531343619028727</v>
      </c>
      <c r="CA116">
        <f t="shared" si="173"/>
        <v>73.117873128255212</v>
      </c>
      <c r="CB116">
        <f t="shared" si="173"/>
        <v>-2.086371898651123</v>
      </c>
      <c r="CC116">
        <f t="shared" si="173"/>
        <v>3.3303201198577881E-2</v>
      </c>
      <c r="CD116">
        <f t="shared" si="173"/>
        <v>1</v>
      </c>
      <c r="CE116">
        <f t="shared" si="173"/>
        <v>-0.21956524252891541</v>
      </c>
      <c r="CF116">
        <f t="shared" si="173"/>
        <v>2.737391471862793</v>
      </c>
      <c r="CG116">
        <f t="shared" si="173"/>
        <v>1</v>
      </c>
      <c r="CH116">
        <f t="shared" si="173"/>
        <v>0</v>
      </c>
      <c r="CI116">
        <f t="shared" si="173"/>
        <v>0.15999999642372131</v>
      </c>
      <c r="CJ116">
        <f t="shared" si="173"/>
        <v>111115</v>
      </c>
      <c r="CK116">
        <f t="shared" si="173"/>
        <v>0.33365565660264745</v>
      </c>
      <c r="CL116">
        <f t="shared" si="173"/>
        <v>1.2597981150718127E-3</v>
      </c>
      <c r="CM116">
        <f t="shared" si="173"/>
        <v>296.69893290201821</v>
      </c>
      <c r="CN116">
        <f t="shared" si="173"/>
        <v>297.55942242940267</v>
      </c>
      <c r="CO116">
        <f t="shared" si="173"/>
        <v>271.98994834763408</v>
      </c>
      <c r="CP116">
        <f t="shared" si="173"/>
        <v>2.6846137312173926</v>
      </c>
      <c r="CQ116">
        <f t="shared" si="173"/>
        <v>2.9147788067863347</v>
      </c>
      <c r="CR116">
        <f t="shared" si="173"/>
        <v>39.864108168085522</v>
      </c>
      <c r="CS116">
        <f t="shared" si="173"/>
        <v>24.732921619216707</v>
      </c>
      <c r="CT116">
        <f t="shared" si="173"/>
        <v>23.979177665710449</v>
      </c>
      <c r="CU116">
        <f t="shared" si="173"/>
        <v>2.9912304265302638</v>
      </c>
      <c r="CV116">
        <f t="shared" si="173"/>
        <v>4.9535466380167391E-2</v>
      </c>
      <c r="CW116">
        <f t="shared" si="173"/>
        <v>1.1063601782040324</v>
      </c>
      <c r="CX116">
        <f t="shared" si="173"/>
        <v>1.8848702483262314</v>
      </c>
      <c r="CY116">
        <f t="shared" si="173"/>
        <v>3.1037486775354388E-2</v>
      </c>
      <c r="CZ116">
        <f t="shared" si="173"/>
        <v>16.851160621753614</v>
      </c>
      <c r="DA116">
        <f t="shared" si="173"/>
        <v>0.59786153887514948</v>
      </c>
      <c r="DB116">
        <f t="shared" si="173"/>
        <v>37.315397994805295</v>
      </c>
      <c r="DC116">
        <f t="shared" si="173"/>
        <v>383.38043049901972</v>
      </c>
      <c r="DD116">
        <f t="shared" si="173"/>
        <v>4.3054544436123476E-3</v>
      </c>
    </row>
    <row r="117" spans="1:108" x14ac:dyDescent="0.25">
      <c r="A117" s="1" t="s">
        <v>9</v>
      </c>
      <c r="B117" s="1" t="s">
        <v>133</v>
      </c>
    </row>
    <row r="118" spans="1:108" x14ac:dyDescent="0.25">
      <c r="A118" s="1" t="s">
        <v>9</v>
      </c>
      <c r="B118" s="1" t="s">
        <v>134</v>
      </c>
    </row>
    <row r="119" spans="1:108" x14ac:dyDescent="0.25">
      <c r="A119" s="1">
        <v>91</v>
      </c>
      <c r="B119" s="1" t="s">
        <v>135</v>
      </c>
      <c r="C119" s="1">
        <v>3124.5000001452863</v>
      </c>
      <c r="D119" s="1">
        <v>0</v>
      </c>
      <c r="E119">
        <f t="shared" ref="E119:E133" si="174">(R119-S119*(1000-T119)/(1000-U119))*AK119</f>
        <v>4.2829418101888956</v>
      </c>
      <c r="F119">
        <f t="shared" ref="F119:F133" si="175">IF(AV119&lt;&gt;0,1/(1/AV119-1/N119),0)</f>
        <v>4.8281369731971786E-2</v>
      </c>
      <c r="G119">
        <f t="shared" ref="G119:G133" si="176">((AY119-AL119/2)*S119-E119)/(AY119+AL119/2)</f>
        <v>226.97633213098663</v>
      </c>
      <c r="H119">
        <f t="shared" ref="H119:H133" si="177">AL119*1000</f>
        <v>1.4472490400145968</v>
      </c>
      <c r="I119">
        <f t="shared" ref="I119:I133" si="178">(AQ119-AW119)</f>
        <v>2.1575872690577969</v>
      </c>
      <c r="J119">
        <f t="shared" ref="J119:J133" si="179">(P119+AP119*D119)</f>
        <v>26.252265930175781</v>
      </c>
      <c r="K119" s="1">
        <v>6</v>
      </c>
      <c r="L119">
        <f t="shared" ref="L119:L133" si="180">(K119*AE119+AF119)</f>
        <v>1.4200000166893005</v>
      </c>
      <c r="M119" s="1">
        <v>1</v>
      </c>
      <c r="N119">
        <f t="shared" ref="N119:N133" si="181">L119*(M119+1)*(M119+1)/(M119*M119+1)</f>
        <v>2.8400000333786011</v>
      </c>
      <c r="O119" s="1">
        <v>28.864940643310547</v>
      </c>
      <c r="P119" s="1">
        <v>26.252265930175781</v>
      </c>
      <c r="Q119" s="1">
        <v>30.122343063354492</v>
      </c>
      <c r="R119" s="1">
        <v>400.39614868164062</v>
      </c>
      <c r="S119" s="1">
        <v>385.88565063476562</v>
      </c>
      <c r="T119" s="1">
        <v>13.069862365722656</v>
      </c>
      <c r="U119" s="1">
        <v>17.332319259643555</v>
      </c>
      <c r="V119" s="1">
        <v>23.949470520019531</v>
      </c>
      <c r="W119" s="1">
        <v>31.760080337524414</v>
      </c>
      <c r="X119" s="1">
        <v>200.189453125</v>
      </c>
      <c r="Y119" s="1">
        <v>1699.420654296875</v>
      </c>
      <c r="Z119" s="1">
        <v>1.9535874128341675</v>
      </c>
      <c r="AA119" s="1">
        <v>73.121757507324219</v>
      </c>
      <c r="AB119" s="1">
        <v>-2.429969310760498</v>
      </c>
      <c r="AC119" s="1">
        <v>-6.6557526588439941E-3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ref="AK119:AK133" si="182">X119*0.000001/(K119*0.0001)</f>
        <v>0.33364908854166658</v>
      </c>
      <c r="AL119">
        <f t="shared" ref="AL119:AL133" si="183">(U119-T119)/(1000-U119)*AK119</f>
        <v>1.4472490400145967E-3</v>
      </c>
      <c r="AM119">
        <f t="shared" ref="AM119:AM133" si="184">(P119+273.15)</f>
        <v>299.40226593017576</v>
      </c>
      <c r="AN119">
        <f t="shared" ref="AN119:AN133" si="185">(O119+273.15)</f>
        <v>302.01494064331052</v>
      </c>
      <c r="AO119">
        <f t="shared" ref="AO119:AO133" si="186">(Y119*AG119+Z119*AH119)*AI119</f>
        <v>271.90729860989813</v>
      </c>
      <c r="AP119">
        <f t="shared" ref="AP119:AP133" si="187">((AO119+0.00000010773*(AN119^4-AM119^4))-AL119*44100)/(L119*51.4+0.00000043092*AM119^3)</f>
        <v>2.8230450927992781</v>
      </c>
      <c r="AQ119">
        <f t="shared" ref="AQ119:AQ133" si="188">0.61365*EXP(17.502*J119/(240.97+J119))</f>
        <v>3.424956915000978</v>
      </c>
      <c r="AR119">
        <f t="shared" ref="AR119:AR133" si="189">AQ119*1000/AA119</f>
        <v>46.839094569874341</v>
      </c>
      <c r="AS119">
        <f t="shared" ref="AS119:AS133" si="190">(AR119-U119)</f>
        <v>29.506775310230786</v>
      </c>
      <c r="AT119">
        <f t="shared" ref="AT119:AT133" si="191">IF(D119,P119,(O119+P119)/2)</f>
        <v>27.558603286743164</v>
      </c>
      <c r="AU119">
        <f t="shared" ref="AU119:AU133" si="192">0.61365*EXP(17.502*AT119/(240.97+AT119))</f>
        <v>3.6982804010913517</v>
      </c>
      <c r="AV119">
        <f t="shared" ref="AV119:AV133" si="193">IF(AS119&lt;&gt;0,(1000-(AR119+U119)/2)/AS119*AL119,0)</f>
        <v>4.7474284016333121E-2</v>
      </c>
      <c r="AW119">
        <f t="shared" ref="AW119:AW133" si="194">U119*AA119/1000</f>
        <v>1.2673696459431811</v>
      </c>
      <c r="AX119">
        <f t="shared" ref="AX119:AX133" si="195">(AU119-AW119)</f>
        <v>2.4309107551481706</v>
      </c>
      <c r="AY119">
        <f t="shared" ref="AY119:AY133" si="196">1/(1.6/F119+1.37/N119)</f>
        <v>2.9742898734954205E-2</v>
      </c>
      <c r="AZ119">
        <f t="shared" ref="AZ119:AZ133" si="197">G119*AA119*0.001</f>
        <v>16.596908317983889</v>
      </c>
      <c r="BA119">
        <f t="shared" ref="BA119:BA133" si="198">G119/S119</f>
        <v>0.58819583407058573</v>
      </c>
      <c r="BB119">
        <f t="shared" ref="BB119:BB133" si="199">(1-AL119*AA119/AQ119/F119)*100</f>
        <v>36.003651250138702</v>
      </c>
      <c r="BC119">
        <f t="shared" ref="BC119:BC133" si="200">(S119-E119/(N119/1.35))</f>
        <v>383.8497452207518</v>
      </c>
      <c r="BD119">
        <f t="shared" ref="BD119:BD133" si="201">E119*BB119/100/BC119</f>
        <v>4.0172370876525535E-3</v>
      </c>
    </row>
    <row r="120" spans="1:108" x14ac:dyDescent="0.25">
      <c r="A120" s="1">
        <v>92</v>
      </c>
      <c r="B120" s="1" t="s">
        <v>135</v>
      </c>
      <c r="C120" s="1">
        <v>3124.5000001452863</v>
      </c>
      <c r="D120" s="1">
        <v>0</v>
      </c>
      <c r="E120">
        <f t="shared" si="174"/>
        <v>4.2829418101888956</v>
      </c>
      <c r="F120">
        <f t="shared" si="175"/>
        <v>4.8281369731971786E-2</v>
      </c>
      <c r="G120">
        <f t="shared" si="176"/>
        <v>226.97633213098663</v>
      </c>
      <c r="H120">
        <f t="shared" si="177"/>
        <v>1.4472490400145968</v>
      </c>
      <c r="I120">
        <f t="shared" si="178"/>
        <v>2.1575872690577969</v>
      </c>
      <c r="J120">
        <f t="shared" si="179"/>
        <v>26.252265930175781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28.864940643310547</v>
      </c>
      <c r="P120" s="1">
        <v>26.252265930175781</v>
      </c>
      <c r="Q120" s="1">
        <v>30.122343063354492</v>
      </c>
      <c r="R120" s="1">
        <v>400.39614868164062</v>
      </c>
      <c r="S120" s="1">
        <v>385.88565063476562</v>
      </c>
      <c r="T120" s="1">
        <v>13.069862365722656</v>
      </c>
      <c r="U120" s="1">
        <v>17.332319259643555</v>
      </c>
      <c r="V120" s="1">
        <v>23.949470520019531</v>
      </c>
      <c r="W120" s="1">
        <v>31.760080337524414</v>
      </c>
      <c r="X120" s="1">
        <v>200.189453125</v>
      </c>
      <c r="Y120" s="1">
        <v>1699.420654296875</v>
      </c>
      <c r="Z120" s="1">
        <v>1.9535874128341675</v>
      </c>
      <c r="AA120" s="1">
        <v>73.121757507324219</v>
      </c>
      <c r="AB120" s="1">
        <v>-2.429969310760498</v>
      </c>
      <c r="AC120" s="1">
        <v>-6.6557526588439941E-3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0.33364908854166658</v>
      </c>
      <c r="AL120">
        <f t="shared" si="183"/>
        <v>1.4472490400145967E-3</v>
      </c>
      <c r="AM120">
        <f t="shared" si="184"/>
        <v>299.40226593017576</v>
      </c>
      <c r="AN120">
        <f t="shared" si="185"/>
        <v>302.01494064331052</v>
      </c>
      <c r="AO120">
        <f t="shared" si="186"/>
        <v>271.90729860989813</v>
      </c>
      <c r="AP120">
        <f t="shared" si="187"/>
        <v>2.8230450927992781</v>
      </c>
      <c r="AQ120">
        <f t="shared" si="188"/>
        <v>3.424956915000978</v>
      </c>
      <c r="AR120">
        <f t="shared" si="189"/>
        <v>46.839094569874341</v>
      </c>
      <c r="AS120">
        <f t="shared" si="190"/>
        <v>29.506775310230786</v>
      </c>
      <c r="AT120">
        <f t="shared" si="191"/>
        <v>27.558603286743164</v>
      </c>
      <c r="AU120">
        <f t="shared" si="192"/>
        <v>3.6982804010913517</v>
      </c>
      <c r="AV120">
        <f t="shared" si="193"/>
        <v>4.7474284016333121E-2</v>
      </c>
      <c r="AW120">
        <f t="shared" si="194"/>
        <v>1.2673696459431811</v>
      </c>
      <c r="AX120">
        <f t="shared" si="195"/>
        <v>2.4309107551481706</v>
      </c>
      <c r="AY120">
        <f t="shared" si="196"/>
        <v>2.9742898734954205E-2</v>
      </c>
      <c r="AZ120">
        <f t="shared" si="197"/>
        <v>16.596908317983889</v>
      </c>
      <c r="BA120">
        <f t="shared" si="198"/>
        <v>0.58819583407058573</v>
      </c>
      <c r="BB120">
        <f t="shared" si="199"/>
        <v>36.003651250138702</v>
      </c>
      <c r="BC120">
        <f t="shared" si="200"/>
        <v>383.8497452207518</v>
      </c>
      <c r="BD120">
        <f t="shared" si="201"/>
        <v>4.0172370876525535E-3</v>
      </c>
    </row>
    <row r="121" spans="1:108" x14ac:dyDescent="0.25">
      <c r="A121" s="1">
        <v>93</v>
      </c>
      <c r="B121" s="1" t="s">
        <v>136</v>
      </c>
      <c r="C121" s="1">
        <v>3125.0000001341105</v>
      </c>
      <c r="D121" s="1">
        <v>0</v>
      </c>
      <c r="E121">
        <f t="shared" si="174"/>
        <v>4.3082349739092702</v>
      </c>
      <c r="F121">
        <f t="shared" si="175"/>
        <v>4.8268829744158977E-2</v>
      </c>
      <c r="G121">
        <f t="shared" si="176"/>
        <v>226.09616520641637</v>
      </c>
      <c r="H121">
        <f t="shared" si="177"/>
        <v>1.4469318557771835</v>
      </c>
      <c r="I121">
        <f t="shared" si="178"/>
        <v>2.1576673040498155</v>
      </c>
      <c r="J121">
        <f t="shared" si="179"/>
        <v>26.252086639404297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28.866008758544922</v>
      </c>
      <c r="P121" s="1">
        <v>26.252086639404297</v>
      </c>
      <c r="Q121" s="1">
        <v>30.122064590454102</v>
      </c>
      <c r="R121" s="1">
        <v>400.45703125</v>
      </c>
      <c r="S121" s="1">
        <v>385.87176513671875</v>
      </c>
      <c r="T121" s="1">
        <v>13.069381713867188</v>
      </c>
      <c r="U121" s="1">
        <v>17.330732345581055</v>
      </c>
      <c r="V121" s="1">
        <v>23.947103500366211</v>
      </c>
      <c r="W121" s="1">
        <v>31.75520133972168</v>
      </c>
      <c r="X121" s="1">
        <v>200.19786071777344</v>
      </c>
      <c r="Y121" s="1">
        <v>1699.47900390625</v>
      </c>
      <c r="Z121" s="1">
        <v>1.8062608242034912</v>
      </c>
      <c r="AA121" s="1">
        <v>73.121742248535156</v>
      </c>
      <c r="AB121" s="1">
        <v>-2.429969310760498</v>
      </c>
      <c r="AC121" s="1">
        <v>-6.6557526588439941E-3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0.333663101196289</v>
      </c>
      <c r="AL121">
        <f t="shared" si="183"/>
        <v>1.4469318557771835E-3</v>
      </c>
      <c r="AM121">
        <f t="shared" si="184"/>
        <v>299.40208663940427</v>
      </c>
      <c r="AN121">
        <f t="shared" si="185"/>
        <v>302.0160087585449</v>
      </c>
      <c r="AO121">
        <f t="shared" si="186"/>
        <v>271.91663454718946</v>
      </c>
      <c r="AP121">
        <f t="shared" si="187"/>
        <v>2.8234961153604061</v>
      </c>
      <c r="AQ121">
        <f t="shared" si="188"/>
        <v>3.4249206476017444</v>
      </c>
      <c r="AR121">
        <f t="shared" si="189"/>
        <v>46.838608357562151</v>
      </c>
      <c r="AS121">
        <f t="shared" si="190"/>
        <v>29.507876011981097</v>
      </c>
      <c r="AT121">
        <f t="shared" si="191"/>
        <v>27.559047698974609</v>
      </c>
      <c r="AU121">
        <f t="shared" si="192"/>
        <v>3.6983765313954668</v>
      </c>
      <c r="AV121">
        <f t="shared" si="193"/>
        <v>4.7462159716095326E-2</v>
      </c>
      <c r="AW121">
        <f t="shared" si="194"/>
        <v>1.2672533435519291</v>
      </c>
      <c r="AX121">
        <f t="shared" si="195"/>
        <v>2.4311231878435375</v>
      </c>
      <c r="AY121">
        <f t="shared" si="196"/>
        <v>2.9735284502424061E-2</v>
      </c>
      <c r="AZ121">
        <f t="shared" si="197"/>
        <v>16.532545515605801</v>
      </c>
      <c r="BA121">
        <f t="shared" si="198"/>
        <v>0.58593601717997668</v>
      </c>
      <c r="BB121">
        <f t="shared" si="199"/>
        <v>36.000390299770011</v>
      </c>
      <c r="BC121">
        <f t="shared" si="200"/>
        <v>383.82383656403545</v>
      </c>
      <c r="BD121">
        <f t="shared" si="201"/>
        <v>4.0408678614721038E-3</v>
      </c>
    </row>
    <row r="122" spans="1:108" x14ac:dyDescent="0.25">
      <c r="A122" s="1">
        <v>94</v>
      </c>
      <c r="B122" s="1" t="s">
        <v>136</v>
      </c>
      <c r="C122" s="1">
        <v>3125.5000001229346</v>
      </c>
      <c r="D122" s="1">
        <v>0</v>
      </c>
      <c r="E122">
        <f t="shared" si="174"/>
        <v>4.3270105667319294</v>
      </c>
      <c r="F122">
        <f t="shared" si="175"/>
        <v>4.8277007341797969E-2</v>
      </c>
      <c r="G122">
        <f t="shared" si="176"/>
        <v>225.50060998351429</v>
      </c>
      <c r="H122">
        <f t="shared" si="177"/>
        <v>1.4468401523194219</v>
      </c>
      <c r="I122">
        <f t="shared" si="178"/>
        <v>2.1571713458923982</v>
      </c>
      <c r="J122">
        <f t="shared" si="179"/>
        <v>26.249139785766602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28.867136001586914</v>
      </c>
      <c r="P122" s="1">
        <v>26.249139785766602</v>
      </c>
      <c r="Q122" s="1">
        <v>30.122064590454102</v>
      </c>
      <c r="R122" s="1">
        <v>400.50625610351562</v>
      </c>
      <c r="S122" s="1">
        <v>385.86526489257812</v>
      </c>
      <c r="T122" s="1">
        <v>13.068478584289551</v>
      </c>
      <c r="U122" s="1">
        <v>17.329444885253906</v>
      </c>
      <c r="V122" s="1">
        <v>23.94377326965332</v>
      </c>
      <c r="W122" s="1">
        <v>31.750621795654297</v>
      </c>
      <c r="X122" s="1">
        <v>200.2034912109375</v>
      </c>
      <c r="Y122" s="1">
        <v>1699.5352783203125</v>
      </c>
      <c r="Z122" s="1">
        <v>1.6790697574615479</v>
      </c>
      <c r="AA122" s="1">
        <v>73.12139892578125</v>
      </c>
      <c r="AB122" s="1">
        <v>-2.429969310760498</v>
      </c>
      <c r="AC122" s="1">
        <v>-6.6557526588439941E-3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0.33367248535156246</v>
      </c>
      <c r="AL122">
        <f t="shared" si="183"/>
        <v>1.4468401523194219E-3</v>
      </c>
      <c r="AM122">
        <f t="shared" si="184"/>
        <v>299.39913978576658</v>
      </c>
      <c r="AN122">
        <f t="shared" si="185"/>
        <v>302.01713600158689</v>
      </c>
      <c r="AO122">
        <f t="shared" si="186"/>
        <v>271.92563845323821</v>
      </c>
      <c r="AP122">
        <f t="shared" si="187"/>
        <v>2.8242231718621151</v>
      </c>
      <c r="AQ122">
        <f t="shared" si="188"/>
        <v>3.4243245985093886</v>
      </c>
      <c r="AR122">
        <f t="shared" si="189"/>
        <v>46.830676776098102</v>
      </c>
      <c r="AS122">
        <f t="shared" si="190"/>
        <v>29.501231890844196</v>
      </c>
      <c r="AT122">
        <f t="shared" si="191"/>
        <v>27.558137893676758</v>
      </c>
      <c r="AU122">
        <f t="shared" si="192"/>
        <v>3.6981797347840373</v>
      </c>
      <c r="AV122">
        <f t="shared" si="193"/>
        <v>4.7470066246805678E-2</v>
      </c>
      <c r="AW122">
        <f t="shared" si="194"/>
        <v>1.2671532526169904</v>
      </c>
      <c r="AX122">
        <f t="shared" si="195"/>
        <v>2.4310264821670469</v>
      </c>
      <c r="AY122">
        <f t="shared" si="196"/>
        <v>2.9740249914800135E-2</v>
      </c>
      <c r="AZ122">
        <f t="shared" si="197"/>
        <v>16.488920060611559</v>
      </c>
      <c r="BA122">
        <f t="shared" si="198"/>
        <v>0.58440245987493045</v>
      </c>
      <c r="BB122">
        <f t="shared" si="199"/>
        <v>36.004449693372273</v>
      </c>
      <c r="BC122">
        <f t="shared" si="200"/>
        <v>383.80841130228475</v>
      </c>
      <c r="BD122">
        <f t="shared" si="201"/>
        <v>4.0590990109877923E-3</v>
      </c>
    </row>
    <row r="123" spans="1:108" x14ac:dyDescent="0.25">
      <c r="A123" s="1">
        <v>95</v>
      </c>
      <c r="B123" s="1" t="s">
        <v>137</v>
      </c>
      <c r="C123" s="1">
        <v>3126.0000001117587</v>
      </c>
      <c r="D123" s="1">
        <v>0</v>
      </c>
      <c r="E123">
        <f t="shared" si="174"/>
        <v>4.3354012954636998</v>
      </c>
      <c r="F123">
        <f t="shared" si="175"/>
        <v>4.8274086531683989E-2</v>
      </c>
      <c r="G123">
        <f t="shared" si="176"/>
        <v>225.21008955159715</v>
      </c>
      <c r="H123">
        <f t="shared" si="177"/>
        <v>1.446791636602673</v>
      </c>
      <c r="I123">
        <f t="shared" si="178"/>
        <v>2.1572122104245688</v>
      </c>
      <c r="J123">
        <f t="shared" si="179"/>
        <v>26.249168395996094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28.867158889770508</v>
      </c>
      <c r="P123" s="1">
        <v>26.249168395996094</v>
      </c>
      <c r="Q123" s="1">
        <v>30.121530532836914</v>
      </c>
      <c r="R123" s="1">
        <v>400.52667236328125</v>
      </c>
      <c r="S123" s="1">
        <v>385.85873413085937</v>
      </c>
      <c r="T123" s="1">
        <v>13.067713737487793</v>
      </c>
      <c r="U123" s="1">
        <v>17.329086303710937</v>
      </c>
      <c r="V123" s="1">
        <v>23.942173004150391</v>
      </c>
      <c r="W123" s="1">
        <v>31.749698638916016</v>
      </c>
      <c r="X123" s="1">
        <v>200.17776489257812</v>
      </c>
      <c r="Y123" s="1">
        <v>1699.596923828125</v>
      </c>
      <c r="Z123" s="1">
        <v>1.7469067573547363</v>
      </c>
      <c r="AA123" s="1">
        <v>73.120887756347656</v>
      </c>
      <c r="AB123" s="1">
        <v>-2.429969310760498</v>
      </c>
      <c r="AC123" s="1">
        <v>-6.6557526588439941E-3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0.33362960815429682</v>
      </c>
      <c r="AL123">
        <f t="shared" si="183"/>
        <v>1.4467916366026729E-3</v>
      </c>
      <c r="AM123">
        <f t="shared" si="184"/>
        <v>299.39916839599607</v>
      </c>
      <c r="AN123">
        <f t="shared" si="185"/>
        <v>302.01715888977049</v>
      </c>
      <c r="AO123">
        <f t="shared" si="186"/>
        <v>271.93550173426775</v>
      </c>
      <c r="AP123">
        <f t="shared" si="187"/>
        <v>2.8243643174025155</v>
      </c>
      <c r="AQ123">
        <f t="shared" si="188"/>
        <v>3.4243303849582776</v>
      </c>
      <c r="AR123">
        <f t="shared" si="189"/>
        <v>46.831083292762813</v>
      </c>
      <c r="AS123">
        <f t="shared" si="190"/>
        <v>29.501996989051875</v>
      </c>
      <c r="AT123">
        <f t="shared" si="191"/>
        <v>27.558163642883301</v>
      </c>
      <c r="AU123">
        <f t="shared" si="192"/>
        <v>3.698185304373796</v>
      </c>
      <c r="AV123">
        <f t="shared" si="193"/>
        <v>4.7467242259388635E-2</v>
      </c>
      <c r="AW123">
        <f t="shared" si="194"/>
        <v>1.267118174533709</v>
      </c>
      <c r="AX123">
        <f t="shared" si="195"/>
        <v>2.4310671298400868</v>
      </c>
      <c r="AY123">
        <f t="shared" si="196"/>
        <v>2.9738476410566716E-2</v>
      </c>
      <c r="AZ123">
        <f t="shared" si="197"/>
        <v>16.467561679699337</v>
      </c>
      <c r="BA123">
        <f t="shared" si="198"/>
        <v>0.58365943188737002</v>
      </c>
      <c r="BB123">
        <f t="shared" si="199"/>
        <v>36.003279228781714</v>
      </c>
      <c r="BC123">
        <f t="shared" si="200"/>
        <v>383.79789198998333</v>
      </c>
      <c r="BD123">
        <f t="shared" si="201"/>
        <v>4.066949471767169E-3</v>
      </c>
    </row>
    <row r="124" spans="1:108" x14ac:dyDescent="0.25">
      <c r="A124" s="1">
        <v>96</v>
      </c>
      <c r="B124" s="1" t="s">
        <v>137</v>
      </c>
      <c r="C124" s="1">
        <v>3126.5000001005828</v>
      </c>
      <c r="D124" s="1">
        <v>0</v>
      </c>
      <c r="E124">
        <f t="shared" si="174"/>
        <v>4.3431659287984443</v>
      </c>
      <c r="F124">
        <f t="shared" si="175"/>
        <v>4.8283182483850474E-2</v>
      </c>
      <c r="G124">
        <f t="shared" si="176"/>
        <v>225.01622852023527</v>
      </c>
      <c r="H124">
        <f t="shared" si="177"/>
        <v>1.4464486267115444</v>
      </c>
      <c r="I124">
        <f t="shared" si="178"/>
        <v>2.156324158529908</v>
      </c>
      <c r="J124">
        <f t="shared" si="179"/>
        <v>26.244087219238281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28.867525100708008</v>
      </c>
      <c r="P124" s="1">
        <v>26.244087219238281</v>
      </c>
      <c r="Q124" s="1">
        <v>30.121147155761719</v>
      </c>
      <c r="R124" s="1">
        <v>400.57846069335938</v>
      </c>
      <c r="S124" s="1">
        <v>385.88858032226562</v>
      </c>
      <c r="T124" s="1">
        <v>13.067076683044434</v>
      </c>
      <c r="U124" s="1">
        <v>17.327138900756836</v>
      </c>
      <c r="V124" s="1">
        <v>23.940553665161133</v>
      </c>
      <c r="W124" s="1">
        <v>31.745532989501953</v>
      </c>
      <c r="X124" s="1">
        <v>200.1922607421875</v>
      </c>
      <c r="Y124" s="1">
        <v>1699.6092529296875</v>
      </c>
      <c r="Z124" s="1">
        <v>1.7447742223739624</v>
      </c>
      <c r="AA124" s="1">
        <v>73.121055603027344</v>
      </c>
      <c r="AB124" s="1">
        <v>-2.429969310760498</v>
      </c>
      <c r="AC124" s="1">
        <v>-6.6557526588439941E-3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0.33365376790364581</v>
      </c>
      <c r="AL124">
        <f t="shared" si="183"/>
        <v>1.4464486267115443E-3</v>
      </c>
      <c r="AM124">
        <f t="shared" si="184"/>
        <v>299.39408721923826</v>
      </c>
      <c r="AN124">
        <f t="shared" si="185"/>
        <v>302.01752510070799</v>
      </c>
      <c r="AO124">
        <f t="shared" si="186"/>
        <v>271.93747439047365</v>
      </c>
      <c r="AP124">
        <f t="shared" si="187"/>
        <v>2.825332620561205</v>
      </c>
      <c r="AQ124">
        <f t="shared" si="188"/>
        <v>3.4233028455335264</v>
      </c>
      <c r="AR124">
        <f t="shared" si="189"/>
        <v>46.816923214546641</v>
      </c>
      <c r="AS124">
        <f t="shared" si="190"/>
        <v>29.489784313789805</v>
      </c>
      <c r="AT124">
        <f t="shared" si="191"/>
        <v>27.555806159973145</v>
      </c>
      <c r="AU124">
        <f t="shared" si="192"/>
        <v>3.697675407832167</v>
      </c>
      <c r="AV124">
        <f t="shared" si="193"/>
        <v>4.7476036668659814E-2</v>
      </c>
      <c r="AW124">
        <f t="shared" si="194"/>
        <v>1.2669786870036186</v>
      </c>
      <c r="AX124">
        <f t="shared" si="195"/>
        <v>2.4306967208285482</v>
      </c>
      <c r="AY124">
        <f t="shared" si="196"/>
        <v>2.9743999426251382E-2</v>
      </c>
      <c r="AZ124">
        <f t="shared" si="197"/>
        <v>16.453424157211629</v>
      </c>
      <c r="BA124">
        <f t="shared" si="198"/>
        <v>0.58311191363143822</v>
      </c>
      <c r="BB124">
        <f t="shared" si="199"/>
        <v>36.011157117743664</v>
      </c>
      <c r="BC124">
        <f t="shared" si="200"/>
        <v>383.82404724657312</v>
      </c>
      <c r="BD124">
        <f t="shared" si="201"/>
        <v>4.0748471017480851E-3</v>
      </c>
    </row>
    <row r="125" spans="1:108" x14ac:dyDescent="0.25">
      <c r="A125" s="1">
        <v>97</v>
      </c>
      <c r="B125" s="1" t="s">
        <v>138</v>
      </c>
      <c r="C125" s="1">
        <v>3127.000000089407</v>
      </c>
      <c r="D125" s="1">
        <v>0</v>
      </c>
      <c r="E125">
        <f t="shared" si="174"/>
        <v>4.363655747081495</v>
      </c>
      <c r="F125">
        <f t="shared" si="175"/>
        <v>4.8341199919781447E-2</v>
      </c>
      <c r="G125">
        <f t="shared" si="176"/>
        <v>224.51547648230195</v>
      </c>
      <c r="H125">
        <f t="shared" si="177"/>
        <v>1.4472420814498188</v>
      </c>
      <c r="I125">
        <f t="shared" si="178"/>
        <v>2.1549908522255761</v>
      </c>
      <c r="J125">
        <f t="shared" si="179"/>
        <v>26.237741470336914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28.867694854736328</v>
      </c>
      <c r="P125" s="1">
        <v>26.237741470336914</v>
      </c>
      <c r="Q125" s="1">
        <v>30.121017456054688</v>
      </c>
      <c r="R125" s="1">
        <v>400.63150024414062</v>
      </c>
      <c r="S125" s="1">
        <v>385.88137817382812</v>
      </c>
      <c r="T125" s="1">
        <v>13.065938949584961</v>
      </c>
      <c r="U125" s="1">
        <v>17.327741622924805</v>
      </c>
      <c r="V125" s="1">
        <v>23.938352584838867</v>
      </c>
      <c r="W125" s="1">
        <v>31.746480941772461</v>
      </c>
      <c r="X125" s="1">
        <v>200.22015380859375</v>
      </c>
      <c r="Y125" s="1">
        <v>1699.595947265625</v>
      </c>
      <c r="Z125" s="1">
        <v>1.8624011278152466</v>
      </c>
      <c r="AA125" s="1">
        <v>73.121421813964844</v>
      </c>
      <c r="AB125" s="1">
        <v>-2.429969310760498</v>
      </c>
      <c r="AC125" s="1">
        <v>-6.6557526588439941E-3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0.33370025634765621</v>
      </c>
      <c r="AL125">
        <f t="shared" si="183"/>
        <v>1.4472420814498187E-3</v>
      </c>
      <c r="AM125">
        <f t="shared" si="184"/>
        <v>299.38774147033689</v>
      </c>
      <c r="AN125">
        <f t="shared" si="185"/>
        <v>302.01769485473631</v>
      </c>
      <c r="AO125">
        <f t="shared" si="186"/>
        <v>271.93534548427124</v>
      </c>
      <c r="AP125">
        <f t="shared" si="187"/>
        <v>2.825809907385981</v>
      </c>
      <c r="AQ125">
        <f t="shared" si="188"/>
        <v>3.4220199565188563</v>
      </c>
      <c r="AR125">
        <f t="shared" si="189"/>
        <v>46.799144103422144</v>
      </c>
      <c r="AS125">
        <f t="shared" si="190"/>
        <v>29.471402480497339</v>
      </c>
      <c r="AT125">
        <f t="shared" si="191"/>
        <v>27.552718162536621</v>
      </c>
      <c r="AU125">
        <f t="shared" si="192"/>
        <v>3.6970076021818166</v>
      </c>
      <c r="AV125">
        <f t="shared" si="193"/>
        <v>4.7532129446132582E-2</v>
      </c>
      <c r="AW125">
        <f t="shared" si="194"/>
        <v>1.2670291042932804</v>
      </c>
      <c r="AX125">
        <f t="shared" si="195"/>
        <v>2.4299784978885359</v>
      </c>
      <c r="AY125">
        <f t="shared" si="196"/>
        <v>2.9779226614362973E-2</v>
      </c>
      <c r="AZ125">
        <f t="shared" si="197"/>
        <v>16.416890859625706</v>
      </c>
      <c r="BA125">
        <f t="shared" si="198"/>
        <v>0.58182511305628326</v>
      </c>
      <c r="BB125">
        <f t="shared" si="199"/>
        <v>36.028601460655771</v>
      </c>
      <c r="BC125">
        <f t="shared" si="200"/>
        <v>383.80710521984093</v>
      </c>
      <c r="BD125">
        <f t="shared" si="201"/>
        <v>4.0962351057322729E-3</v>
      </c>
    </row>
    <row r="126" spans="1:108" x14ac:dyDescent="0.25">
      <c r="A126" s="1">
        <v>98</v>
      </c>
      <c r="B126" s="1" t="s">
        <v>138</v>
      </c>
      <c r="C126" s="1">
        <v>3127.5000000782311</v>
      </c>
      <c r="D126" s="1">
        <v>0</v>
      </c>
      <c r="E126">
        <f t="shared" si="174"/>
        <v>4.3664193367801607</v>
      </c>
      <c r="F126">
        <f t="shared" si="175"/>
        <v>4.8371694837057631E-2</v>
      </c>
      <c r="G126">
        <f t="shared" si="176"/>
        <v>224.51976873907344</v>
      </c>
      <c r="H126">
        <f t="shared" si="177"/>
        <v>1.4477101743263541</v>
      </c>
      <c r="I126">
        <f t="shared" si="178"/>
        <v>2.1543662709626394</v>
      </c>
      <c r="J126">
        <f t="shared" si="179"/>
        <v>26.23475456237793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28.868209838867188</v>
      </c>
      <c r="P126" s="1">
        <v>26.23475456237793</v>
      </c>
      <c r="Q126" s="1">
        <v>30.121437072753906</v>
      </c>
      <c r="R126" s="1">
        <v>400.64102172851562</v>
      </c>
      <c r="S126" s="1">
        <v>385.88308715820312</v>
      </c>
      <c r="T126" s="1">
        <v>13.065095901489258</v>
      </c>
      <c r="U126" s="1">
        <v>17.327981948852539</v>
      </c>
      <c r="V126" s="1">
        <v>23.936159133911133</v>
      </c>
      <c r="W126" s="1">
        <v>31.746059417724609</v>
      </c>
      <c r="X126" s="1">
        <v>200.23396301269531</v>
      </c>
      <c r="Y126" s="1">
        <v>1699.65478515625</v>
      </c>
      <c r="Z126" s="1">
        <v>1.9429556131362915</v>
      </c>
      <c r="AA126" s="1">
        <v>73.121612548828125</v>
      </c>
      <c r="AB126" s="1">
        <v>-2.429969310760498</v>
      </c>
      <c r="AC126" s="1">
        <v>-6.6557526588439941E-3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0.33372327168782545</v>
      </c>
      <c r="AL126">
        <f t="shared" si="183"/>
        <v>1.447710174326354E-3</v>
      </c>
      <c r="AM126">
        <f t="shared" si="184"/>
        <v>299.38475456237791</v>
      </c>
      <c r="AN126">
        <f t="shared" si="185"/>
        <v>302.01820983886716</v>
      </c>
      <c r="AO126">
        <f t="shared" si="186"/>
        <v>271.94475954656082</v>
      </c>
      <c r="AP126">
        <f t="shared" si="187"/>
        <v>2.8261694757145186</v>
      </c>
      <c r="AQ126">
        <f t="shared" si="188"/>
        <v>3.4214162532797228</v>
      </c>
      <c r="AR126">
        <f t="shared" si="189"/>
        <v>46.790765876436566</v>
      </c>
      <c r="AS126">
        <f t="shared" si="190"/>
        <v>29.462783927584027</v>
      </c>
      <c r="AT126">
        <f t="shared" si="191"/>
        <v>27.551482200622559</v>
      </c>
      <c r="AU126">
        <f t="shared" si="192"/>
        <v>3.6967403444240756</v>
      </c>
      <c r="AV126">
        <f t="shared" si="193"/>
        <v>4.7561611827813217E-2</v>
      </c>
      <c r="AW126">
        <f t="shared" si="194"/>
        <v>1.2670499823170831</v>
      </c>
      <c r="AX126">
        <f t="shared" si="195"/>
        <v>2.4296903621069923</v>
      </c>
      <c r="AY126">
        <f t="shared" si="196"/>
        <v>2.9797742116031718E-2</v>
      </c>
      <c r="AZ126">
        <f t="shared" si="197"/>
        <v>16.417247539291019</v>
      </c>
      <c r="BA126">
        <f t="shared" si="198"/>
        <v>0.58183365949652399</v>
      </c>
      <c r="BB126">
        <f t="shared" si="199"/>
        <v>36.036802129505233</v>
      </c>
      <c r="BC126">
        <f t="shared" si="200"/>
        <v>383.80750052602951</v>
      </c>
      <c r="BD126">
        <f t="shared" si="201"/>
        <v>4.0997580672168408E-3</v>
      </c>
    </row>
    <row r="127" spans="1:108" x14ac:dyDescent="0.25">
      <c r="A127" s="1">
        <v>99</v>
      </c>
      <c r="B127" s="1" t="s">
        <v>139</v>
      </c>
      <c r="C127" s="1">
        <v>3128.0000000670552</v>
      </c>
      <c r="D127" s="1">
        <v>0</v>
      </c>
      <c r="E127">
        <f t="shared" si="174"/>
        <v>4.3451603633939699</v>
      </c>
      <c r="F127">
        <f t="shared" si="175"/>
        <v>4.8373594231950576E-2</v>
      </c>
      <c r="G127">
        <f t="shared" si="176"/>
        <v>225.22673673293019</v>
      </c>
      <c r="H127">
        <f t="shared" si="177"/>
        <v>1.4473776615787488</v>
      </c>
      <c r="I127">
        <f t="shared" si="178"/>
        <v>2.1538013547682553</v>
      </c>
      <c r="J127">
        <f t="shared" si="179"/>
        <v>26.231761932373047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28.868619918823242</v>
      </c>
      <c r="P127" s="1">
        <v>26.231761932373047</v>
      </c>
      <c r="Q127" s="1">
        <v>30.121511459350586</v>
      </c>
      <c r="R127" s="1">
        <v>400.57830810546875</v>
      </c>
      <c r="S127" s="1">
        <v>385.88418579101563</v>
      </c>
      <c r="T127" s="1">
        <v>13.065423965454102</v>
      </c>
      <c r="U127" s="1">
        <v>17.327411651611328</v>
      </c>
      <c r="V127" s="1">
        <v>23.936223983764648</v>
      </c>
      <c r="W127" s="1">
        <v>31.744304656982422</v>
      </c>
      <c r="X127" s="1">
        <v>200.23028564453125</v>
      </c>
      <c r="Y127" s="1">
        <v>1699.7178955078125</v>
      </c>
      <c r="Z127" s="1">
        <v>1.9026777744293213</v>
      </c>
      <c r="AA127" s="1">
        <v>73.121719360351563</v>
      </c>
      <c r="AB127" s="1">
        <v>-2.429969310760498</v>
      </c>
      <c r="AC127" s="1">
        <v>-6.6557526588439941E-3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0.33371714274088538</v>
      </c>
      <c r="AL127">
        <f t="shared" si="183"/>
        <v>1.4473776615787487E-3</v>
      </c>
      <c r="AM127">
        <f t="shared" si="184"/>
        <v>299.38176193237302</v>
      </c>
      <c r="AN127">
        <f t="shared" si="185"/>
        <v>302.01861991882322</v>
      </c>
      <c r="AO127">
        <f t="shared" si="186"/>
        <v>271.95485720258512</v>
      </c>
      <c r="AP127">
        <f t="shared" si="187"/>
        <v>2.8269407741811956</v>
      </c>
      <c r="AQ127">
        <f t="shared" si="188"/>
        <v>3.4208114867986645</v>
      </c>
      <c r="AR127">
        <f t="shared" si="189"/>
        <v>46.78242684557982</v>
      </c>
      <c r="AS127">
        <f t="shared" si="190"/>
        <v>29.455015193968492</v>
      </c>
      <c r="AT127">
        <f t="shared" si="191"/>
        <v>27.550190925598145</v>
      </c>
      <c r="AU127">
        <f t="shared" si="192"/>
        <v>3.6964611440655948</v>
      </c>
      <c r="AV127">
        <f t="shared" si="193"/>
        <v>4.7563448135701528E-2</v>
      </c>
      <c r="AW127">
        <f t="shared" si="194"/>
        <v>1.2670101320304092</v>
      </c>
      <c r="AX127">
        <f t="shared" si="195"/>
        <v>2.4294510120351855</v>
      </c>
      <c r="AY127">
        <f t="shared" si="196"/>
        <v>2.9798895354469741E-2</v>
      </c>
      <c r="AZ127">
        <f t="shared" si="197"/>
        <v>16.468966235833104</v>
      </c>
      <c r="BA127">
        <f t="shared" si="198"/>
        <v>0.583664075974616</v>
      </c>
      <c r="BB127">
        <f t="shared" si="199"/>
        <v>36.042605800414961</v>
      </c>
      <c r="BC127">
        <f t="shared" si="200"/>
        <v>383.8187046566357</v>
      </c>
      <c r="BD127">
        <f t="shared" si="201"/>
        <v>4.0803353306478598E-3</v>
      </c>
    </row>
    <row r="128" spans="1:108" x14ac:dyDescent="0.25">
      <c r="A128" s="1">
        <v>100</v>
      </c>
      <c r="B128" s="1" t="s">
        <v>139</v>
      </c>
      <c r="C128" s="1">
        <v>3128.5000000558794</v>
      </c>
      <c r="D128" s="1">
        <v>0</v>
      </c>
      <c r="E128">
        <f t="shared" si="174"/>
        <v>4.3122579411592898</v>
      </c>
      <c r="F128">
        <f t="shared" si="175"/>
        <v>4.8367870858782892E-2</v>
      </c>
      <c r="G128">
        <f t="shared" si="176"/>
        <v>226.29643575629078</v>
      </c>
      <c r="H128">
        <f t="shared" si="177"/>
        <v>1.4470949497358088</v>
      </c>
      <c r="I128">
        <f t="shared" si="178"/>
        <v>2.1536281888835482</v>
      </c>
      <c r="J128">
        <f t="shared" si="179"/>
        <v>26.230388641357422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28.870109558105469</v>
      </c>
      <c r="P128" s="1">
        <v>26.230388641357422</v>
      </c>
      <c r="Q128" s="1">
        <v>30.121824264526367</v>
      </c>
      <c r="R128" s="1">
        <v>400.4886474609375</v>
      </c>
      <c r="S128" s="1">
        <v>385.8916015625</v>
      </c>
      <c r="T128" s="1">
        <v>13.064363479614258</v>
      </c>
      <c r="U128" s="1">
        <v>17.326053619384766</v>
      </c>
      <c r="V128" s="1">
        <v>23.932121276855469</v>
      </c>
      <c r="W128" s="1">
        <v>31.738954544067383</v>
      </c>
      <c r="X128" s="1">
        <v>200.20542907714844</v>
      </c>
      <c r="Y128" s="1">
        <v>1699.7952880859375</v>
      </c>
      <c r="Z128" s="1">
        <v>1.757494330406189</v>
      </c>
      <c r="AA128" s="1">
        <v>73.121429443359375</v>
      </c>
      <c r="AB128" s="1">
        <v>-2.429969310760498</v>
      </c>
      <c r="AC128" s="1">
        <v>-6.6557526588439941E-3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0.33367571512858069</v>
      </c>
      <c r="AL128">
        <f t="shared" si="183"/>
        <v>1.4470949497358088E-3</v>
      </c>
      <c r="AM128">
        <f t="shared" si="184"/>
        <v>299.3803886413574</v>
      </c>
      <c r="AN128">
        <f t="shared" si="185"/>
        <v>302.02010955810545</v>
      </c>
      <c r="AO128">
        <f t="shared" si="186"/>
        <v>271.96724001480834</v>
      </c>
      <c r="AP128">
        <f t="shared" si="187"/>
        <v>2.8276369658510219</v>
      </c>
      <c r="AQ128">
        <f t="shared" si="188"/>
        <v>3.4205339961452528</v>
      </c>
      <c r="AR128">
        <f t="shared" si="189"/>
        <v>46.778817402562325</v>
      </c>
      <c r="AS128">
        <f t="shared" si="190"/>
        <v>29.452763783177559</v>
      </c>
      <c r="AT128">
        <f t="shared" si="191"/>
        <v>27.550249099731445</v>
      </c>
      <c r="AU128">
        <f t="shared" si="192"/>
        <v>3.6964737221201611</v>
      </c>
      <c r="AV128">
        <f t="shared" si="193"/>
        <v>4.7557914852839264E-2</v>
      </c>
      <c r="AW128">
        <f t="shared" si="194"/>
        <v>1.2669058072617045</v>
      </c>
      <c r="AX128">
        <f t="shared" si="195"/>
        <v>2.4295679148584566</v>
      </c>
      <c r="AY128">
        <f t="shared" si="196"/>
        <v>2.9795420341739647E-2</v>
      </c>
      <c r="AZ128">
        <f t="shared" si="197"/>
        <v>16.547118860437322</v>
      </c>
      <c r="BA128">
        <f t="shared" si="198"/>
        <v>0.58642487900747753</v>
      </c>
      <c r="BB128">
        <f t="shared" si="199"/>
        <v>36.042597239987138</v>
      </c>
      <c r="BC128">
        <f t="shared" si="200"/>
        <v>383.84176066385766</v>
      </c>
      <c r="BD128">
        <f t="shared" si="201"/>
        <v>4.0491940194139269E-3</v>
      </c>
    </row>
    <row r="129" spans="1:108" x14ac:dyDescent="0.25">
      <c r="A129" s="1">
        <v>101</v>
      </c>
      <c r="B129" s="1" t="s">
        <v>140</v>
      </c>
      <c r="C129" s="1">
        <v>3129.0000000447035</v>
      </c>
      <c r="D129" s="1">
        <v>0</v>
      </c>
      <c r="E129">
        <f t="shared" si="174"/>
        <v>4.2799336562468389</v>
      </c>
      <c r="F129">
        <f t="shared" si="175"/>
        <v>4.8342293337414265E-2</v>
      </c>
      <c r="G129">
        <f t="shared" si="176"/>
        <v>227.31655823471522</v>
      </c>
      <c r="H129">
        <f t="shared" si="177"/>
        <v>1.4466731391084546</v>
      </c>
      <c r="I129">
        <f t="shared" si="178"/>
        <v>2.1541292919122288</v>
      </c>
      <c r="J129">
        <f t="shared" si="179"/>
        <v>26.232576370239258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28.869712829589844</v>
      </c>
      <c r="P129" s="1">
        <v>26.232576370239258</v>
      </c>
      <c r="Q129" s="1">
        <v>30.122053146362305</v>
      </c>
      <c r="R129" s="1">
        <v>400.43035888671875</v>
      </c>
      <c r="S129" s="1">
        <v>385.930908203125</v>
      </c>
      <c r="T129" s="1">
        <v>13.064799308776855</v>
      </c>
      <c r="U129" s="1">
        <v>17.325132369995117</v>
      </c>
      <c r="V129" s="1">
        <v>23.933628082275391</v>
      </c>
      <c r="W129" s="1">
        <v>31.738203048706055</v>
      </c>
      <c r="X129" s="1">
        <v>200.21101379394531</v>
      </c>
      <c r="Y129" s="1">
        <v>1699.662353515625</v>
      </c>
      <c r="Z129" s="1">
        <v>1.9429675340652466</v>
      </c>
      <c r="AA129" s="1">
        <v>73.121910095214844</v>
      </c>
      <c r="AB129" s="1">
        <v>-2.429969310760498</v>
      </c>
      <c r="AC129" s="1">
        <v>-6.6557526588439941E-3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0.33368502298990882</v>
      </c>
      <c r="AL129">
        <f t="shared" si="183"/>
        <v>1.4466731391084547E-3</v>
      </c>
      <c r="AM129">
        <f t="shared" si="184"/>
        <v>299.38257637023924</v>
      </c>
      <c r="AN129">
        <f t="shared" si="185"/>
        <v>302.01971282958982</v>
      </c>
      <c r="AO129">
        <f t="shared" si="186"/>
        <v>271.94597048403375</v>
      </c>
      <c r="AP129">
        <f t="shared" si="187"/>
        <v>2.8272420456007978</v>
      </c>
      <c r="AQ129">
        <f t="shared" si="188"/>
        <v>3.4209760634587085</v>
      </c>
      <c r="AR129">
        <f t="shared" si="189"/>
        <v>46.784555532044017</v>
      </c>
      <c r="AS129">
        <f t="shared" si="190"/>
        <v>29.4594231620489</v>
      </c>
      <c r="AT129">
        <f t="shared" si="191"/>
        <v>27.551144599914551</v>
      </c>
      <c r="AU129">
        <f t="shared" si="192"/>
        <v>3.6966673463941269</v>
      </c>
      <c r="AV129">
        <f t="shared" si="193"/>
        <v>4.7533186569319465E-2</v>
      </c>
      <c r="AW129">
        <f t="shared" si="194"/>
        <v>1.2668467715464795</v>
      </c>
      <c r="AX129">
        <f t="shared" si="195"/>
        <v>2.4298205748476471</v>
      </c>
      <c r="AY129">
        <f t="shared" si="196"/>
        <v>2.9779890507060432E-2</v>
      </c>
      <c r="AZ129">
        <f t="shared" si="197"/>
        <v>16.621820934392517</v>
      </c>
      <c r="BA129">
        <f t="shared" si="198"/>
        <v>0.5890084297551853</v>
      </c>
      <c r="BB129">
        <f t="shared" si="199"/>
        <v>36.035256803117719</v>
      </c>
      <c r="BC129">
        <f t="shared" si="200"/>
        <v>383.89643272142598</v>
      </c>
      <c r="BD129">
        <f t="shared" si="201"/>
        <v>4.0174509387816354E-3</v>
      </c>
    </row>
    <row r="130" spans="1:108" x14ac:dyDescent="0.25">
      <c r="A130" s="1">
        <v>102</v>
      </c>
      <c r="B130" s="1" t="s">
        <v>140</v>
      </c>
      <c r="C130" s="1">
        <v>3129.5000000335276</v>
      </c>
      <c r="D130" s="1">
        <v>0</v>
      </c>
      <c r="E130">
        <f t="shared" si="174"/>
        <v>4.2544506503429194</v>
      </c>
      <c r="F130">
        <f t="shared" si="175"/>
        <v>4.8331304806758457E-2</v>
      </c>
      <c r="G130">
        <f t="shared" si="176"/>
        <v>228.12780720694886</v>
      </c>
      <c r="H130">
        <f t="shared" si="177"/>
        <v>1.446618426497406</v>
      </c>
      <c r="I130">
        <f t="shared" si="178"/>
        <v>2.1545358882419912</v>
      </c>
      <c r="J130">
        <f t="shared" si="179"/>
        <v>26.234296798706055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28.870307922363281</v>
      </c>
      <c r="P130" s="1">
        <v>26.234296798706055</v>
      </c>
      <c r="Q130" s="1">
        <v>30.122461318969727</v>
      </c>
      <c r="R130" s="1">
        <v>400.36495971679687</v>
      </c>
      <c r="S130" s="1">
        <v>385.94119262695312</v>
      </c>
      <c r="T130" s="1">
        <v>13.063858032226563</v>
      </c>
      <c r="U130" s="1">
        <v>17.324241638183594</v>
      </c>
      <c r="V130" s="1">
        <v>23.931196212768555</v>
      </c>
      <c r="W130" s="1">
        <v>31.735633850097656</v>
      </c>
      <c r="X130" s="1">
        <v>200.20124816894531</v>
      </c>
      <c r="Y130" s="1">
        <v>1699.6282958984375</v>
      </c>
      <c r="Z130" s="1">
        <v>1.998077392578125</v>
      </c>
      <c r="AA130" s="1">
        <v>73.122268676757813</v>
      </c>
      <c r="AB130" s="1">
        <v>-2.429969310760498</v>
      </c>
      <c r="AC130" s="1">
        <v>-6.6557526588439941E-3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0.33366874694824217</v>
      </c>
      <c r="AL130">
        <f t="shared" si="183"/>
        <v>1.446618426497406E-3</v>
      </c>
      <c r="AM130">
        <f t="shared" si="184"/>
        <v>299.38429679870603</v>
      </c>
      <c r="AN130">
        <f t="shared" si="185"/>
        <v>302.02030792236326</v>
      </c>
      <c r="AO130">
        <f t="shared" si="186"/>
        <v>271.94052126540555</v>
      </c>
      <c r="AP130">
        <f t="shared" si="187"/>
        <v>2.8270477361475543</v>
      </c>
      <c r="AQ130">
        <f t="shared" si="188"/>
        <v>3.4213237399303269</v>
      </c>
      <c r="AR130">
        <f t="shared" si="189"/>
        <v>46.789080834656978</v>
      </c>
      <c r="AS130">
        <f t="shared" si="190"/>
        <v>29.464839196473385</v>
      </c>
      <c r="AT130">
        <f t="shared" si="191"/>
        <v>27.552302360534668</v>
      </c>
      <c r="AU130">
        <f t="shared" si="192"/>
        <v>3.6969176895109537</v>
      </c>
      <c r="AV130">
        <f t="shared" si="193"/>
        <v>4.7522562750941771E-2</v>
      </c>
      <c r="AW130">
        <f t="shared" si="194"/>
        <v>1.2667878516883357</v>
      </c>
      <c r="AX130">
        <f t="shared" si="195"/>
        <v>2.4301298378226179</v>
      </c>
      <c r="AY130">
        <f t="shared" si="196"/>
        <v>2.9773218558034963E-2</v>
      </c>
      <c r="AZ130">
        <f t="shared" si="197"/>
        <v>16.681222811226121</v>
      </c>
      <c r="BA130">
        <f t="shared" si="198"/>
        <v>0.5910947355843793</v>
      </c>
      <c r="BB130">
        <f t="shared" si="199"/>
        <v>36.02932120443505</v>
      </c>
      <c r="BC130">
        <f t="shared" si="200"/>
        <v>383.91883054580546</v>
      </c>
      <c r="BD130">
        <f t="shared" si="201"/>
        <v>3.9926400278856378E-3</v>
      </c>
    </row>
    <row r="131" spans="1:108" x14ac:dyDescent="0.25">
      <c r="A131" s="1">
        <v>103</v>
      </c>
      <c r="B131" s="1" t="s">
        <v>141</v>
      </c>
      <c r="C131" s="1">
        <v>3130.0000000223517</v>
      </c>
      <c r="D131" s="1">
        <v>0</v>
      </c>
      <c r="E131">
        <f t="shared" si="174"/>
        <v>4.2214746147640048</v>
      </c>
      <c r="F131">
        <f t="shared" si="175"/>
        <v>4.8327891224926166E-2</v>
      </c>
      <c r="G131">
        <f t="shared" si="176"/>
        <v>229.24810109054633</v>
      </c>
      <c r="H131">
        <f t="shared" si="177"/>
        <v>1.4462101418294153</v>
      </c>
      <c r="I131">
        <f t="shared" si="178"/>
        <v>2.1540968042183968</v>
      </c>
      <c r="J131">
        <f t="shared" si="179"/>
        <v>26.231376647949219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28.870872497558594</v>
      </c>
      <c r="P131" s="1">
        <v>26.231376647949219</v>
      </c>
      <c r="Q131" s="1">
        <v>30.122930526733398</v>
      </c>
      <c r="R131" s="1">
        <v>400.31295776367187</v>
      </c>
      <c r="S131" s="1">
        <v>385.98898315429687</v>
      </c>
      <c r="T131" s="1">
        <v>13.063130378723145</v>
      </c>
      <c r="U131" s="1">
        <v>17.322113037109375</v>
      </c>
      <c r="V131" s="1">
        <v>23.929168701171875</v>
      </c>
      <c r="W131" s="1">
        <v>31.730813980102539</v>
      </c>
      <c r="X131" s="1">
        <v>200.21101379394531</v>
      </c>
      <c r="Y131" s="1">
        <v>1699.5723876953125</v>
      </c>
      <c r="Z131" s="1">
        <v>1.9874707460403442</v>
      </c>
      <c r="AA131" s="1">
        <v>73.122535705566406</v>
      </c>
      <c r="AB131" s="1">
        <v>-2.429969310760498</v>
      </c>
      <c r="AC131" s="1">
        <v>-6.6557526588439941E-3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0.33368502298990882</v>
      </c>
      <c r="AL131">
        <f t="shared" si="183"/>
        <v>1.4462101418294153E-3</v>
      </c>
      <c r="AM131">
        <f t="shared" si="184"/>
        <v>299.3813766479492</v>
      </c>
      <c r="AN131">
        <f t="shared" si="185"/>
        <v>302.02087249755857</v>
      </c>
      <c r="AO131">
        <f t="shared" si="186"/>
        <v>271.93157595310549</v>
      </c>
      <c r="AP131">
        <f t="shared" si="187"/>
        <v>2.8276448336158064</v>
      </c>
      <c r="AQ131">
        <f t="shared" si="188"/>
        <v>3.4207336332702845</v>
      </c>
      <c r="AR131">
        <f t="shared" si="189"/>
        <v>46.780839863706795</v>
      </c>
      <c r="AS131">
        <f t="shared" si="190"/>
        <v>29.45872682659742</v>
      </c>
      <c r="AT131">
        <f t="shared" si="191"/>
        <v>27.551124572753906</v>
      </c>
      <c r="AU131">
        <f t="shared" si="192"/>
        <v>3.6966630160420442</v>
      </c>
      <c r="AV131">
        <f t="shared" si="193"/>
        <v>4.7519262450349299E-2</v>
      </c>
      <c r="AW131">
        <f t="shared" si="194"/>
        <v>1.2666368290518877</v>
      </c>
      <c r="AX131">
        <f t="shared" si="195"/>
        <v>2.4300261869901565</v>
      </c>
      <c r="AY131">
        <f t="shared" si="196"/>
        <v>2.9771145911366651E-2</v>
      </c>
      <c r="AZ131">
        <f t="shared" si="197"/>
        <v>16.763202457426772</v>
      </c>
      <c r="BA131">
        <f t="shared" si="198"/>
        <v>0.59392394885764321</v>
      </c>
      <c r="BB131">
        <f t="shared" si="199"/>
        <v>36.031591909089897</v>
      </c>
      <c r="BC131">
        <f t="shared" si="200"/>
        <v>383.98229630114508</v>
      </c>
      <c r="BD131">
        <f t="shared" si="201"/>
        <v>3.9612881124724266E-3</v>
      </c>
    </row>
    <row r="132" spans="1:108" x14ac:dyDescent="0.25">
      <c r="A132" s="1">
        <v>104</v>
      </c>
      <c r="B132" s="1" t="s">
        <v>141</v>
      </c>
      <c r="C132" s="1">
        <v>3130.5000000111759</v>
      </c>
      <c r="D132" s="1">
        <v>0</v>
      </c>
      <c r="E132">
        <f t="shared" si="174"/>
        <v>4.1988981587423204</v>
      </c>
      <c r="F132">
        <f t="shared" si="175"/>
        <v>4.8310212679797689E-2</v>
      </c>
      <c r="G132">
        <f t="shared" si="176"/>
        <v>229.94310298683558</v>
      </c>
      <c r="H132">
        <f t="shared" si="177"/>
        <v>1.4461852720432211</v>
      </c>
      <c r="I132">
        <f t="shared" si="178"/>
        <v>2.1548293414991333</v>
      </c>
      <c r="J132">
        <f t="shared" si="179"/>
        <v>26.234722137451172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28.870796203613281</v>
      </c>
      <c r="P132" s="1">
        <v>26.234722137451172</v>
      </c>
      <c r="Q132" s="1">
        <v>30.123249053955078</v>
      </c>
      <c r="R132" s="1">
        <v>400.2554931640625</v>
      </c>
      <c r="S132" s="1">
        <v>385.998779296875</v>
      </c>
      <c r="T132" s="1">
        <v>13.062282562255859</v>
      </c>
      <c r="U132" s="1">
        <v>17.321310043334961</v>
      </c>
      <c r="V132" s="1">
        <v>23.927762985229492</v>
      </c>
      <c r="W132" s="1">
        <v>31.729537963867188</v>
      </c>
      <c r="X132" s="1">
        <v>200.20562744140625</v>
      </c>
      <c r="Y132" s="1">
        <v>1699.5789794921875</v>
      </c>
      <c r="Z132" s="1">
        <v>1.9970089197158813</v>
      </c>
      <c r="AA132" s="1">
        <v>73.122665405273438</v>
      </c>
      <c r="AB132" s="1">
        <v>-2.429969310760498</v>
      </c>
      <c r="AC132" s="1">
        <v>-6.6557526588439941E-3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0.33367604573567705</v>
      </c>
      <c r="AL132">
        <f t="shared" si="183"/>
        <v>1.4461852720432211E-3</v>
      </c>
      <c r="AM132">
        <f t="shared" si="184"/>
        <v>299.38472213745115</v>
      </c>
      <c r="AN132">
        <f t="shared" si="185"/>
        <v>302.02079620361326</v>
      </c>
      <c r="AO132">
        <f t="shared" si="186"/>
        <v>271.93263064058192</v>
      </c>
      <c r="AP132">
        <f t="shared" si="187"/>
        <v>2.8271890755338811</v>
      </c>
      <c r="AQ132">
        <f t="shared" si="188"/>
        <v>3.4214097001789181</v>
      </c>
      <c r="AR132">
        <f t="shared" si="189"/>
        <v>46.790002541840799</v>
      </c>
      <c r="AS132">
        <f t="shared" si="190"/>
        <v>29.468692498505838</v>
      </c>
      <c r="AT132">
        <f t="shared" si="191"/>
        <v>27.552759170532227</v>
      </c>
      <c r="AU132">
        <f t="shared" si="192"/>
        <v>3.6970164698192507</v>
      </c>
      <c r="AV132">
        <f t="shared" si="193"/>
        <v>4.7502170450832756E-2</v>
      </c>
      <c r="AW132">
        <f t="shared" si="194"/>
        <v>1.2665803586797848</v>
      </c>
      <c r="AX132">
        <f t="shared" si="195"/>
        <v>2.4304361111394659</v>
      </c>
      <c r="AY132">
        <f t="shared" si="196"/>
        <v>2.9760411846936355E-2</v>
      </c>
      <c r="AZ132">
        <f t="shared" si="197"/>
        <v>16.814052581956709</v>
      </c>
      <c r="BA132">
        <f t="shared" si="198"/>
        <v>0.59570940458851651</v>
      </c>
      <c r="BB132">
        <f t="shared" si="199"/>
        <v>36.021814888575797</v>
      </c>
      <c r="BC132">
        <f t="shared" si="200"/>
        <v>384.00282420966374</v>
      </c>
      <c r="BD132">
        <f t="shared" si="201"/>
        <v>3.9388234323926418E-3</v>
      </c>
    </row>
    <row r="133" spans="1:108" x14ac:dyDescent="0.25">
      <c r="A133" s="1">
        <v>105</v>
      </c>
      <c r="B133" s="1" t="s">
        <v>142</v>
      </c>
      <c r="C133" s="1">
        <v>3131</v>
      </c>
      <c r="D133" s="1">
        <v>0</v>
      </c>
      <c r="E133">
        <f t="shared" si="174"/>
        <v>4.1720907680212385</v>
      </c>
      <c r="F133">
        <f t="shared" si="175"/>
        <v>4.82619571804319E-2</v>
      </c>
      <c r="G133">
        <f t="shared" si="176"/>
        <v>230.70642538167724</v>
      </c>
      <c r="H133">
        <f t="shared" si="177"/>
        <v>1.4457616057190432</v>
      </c>
      <c r="I133">
        <f t="shared" si="178"/>
        <v>2.1562963622577929</v>
      </c>
      <c r="J133">
        <f t="shared" si="179"/>
        <v>26.241155624389648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28.870973587036133</v>
      </c>
      <c r="P133" s="1">
        <v>26.241155624389648</v>
      </c>
      <c r="Q133" s="1">
        <v>30.123201370239258</v>
      </c>
      <c r="R133" s="1">
        <v>400.20681762695312</v>
      </c>
      <c r="S133" s="1">
        <v>386.02914428710937</v>
      </c>
      <c r="T133" s="1">
        <v>13.060762405395508</v>
      </c>
      <c r="U133" s="1">
        <v>17.319049835205078</v>
      </c>
      <c r="V133" s="1">
        <v>23.924707412719727</v>
      </c>
      <c r="W133" s="1">
        <v>31.725040435791016</v>
      </c>
      <c r="X133" s="1">
        <v>200.18222045898437</v>
      </c>
      <c r="Y133" s="1">
        <v>1699.5579833984375</v>
      </c>
      <c r="Z133" s="1">
        <v>1.9429759979248047</v>
      </c>
      <c r="AA133" s="1">
        <v>73.122589111328125</v>
      </c>
      <c r="AB133" s="1">
        <v>-2.429969310760498</v>
      </c>
      <c r="AC133" s="1">
        <v>-6.6557526588439941E-3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0.33363703409830725</v>
      </c>
      <c r="AL133">
        <f t="shared" si="183"/>
        <v>1.4457616057190431E-3</v>
      </c>
      <c r="AM133">
        <f t="shared" si="184"/>
        <v>299.39115562438963</v>
      </c>
      <c r="AN133">
        <f t="shared" si="185"/>
        <v>302.02097358703611</v>
      </c>
      <c r="AO133">
        <f t="shared" si="186"/>
        <v>271.92927126565701</v>
      </c>
      <c r="AP133">
        <f t="shared" si="187"/>
        <v>2.8264904196715754</v>
      </c>
      <c r="AQ133">
        <f t="shared" si="188"/>
        <v>3.4227101271561087</v>
      </c>
      <c r="AR133">
        <f t="shared" si="189"/>
        <v>46.807835564261545</v>
      </c>
      <c r="AS133">
        <f t="shared" si="190"/>
        <v>29.488785729056467</v>
      </c>
      <c r="AT133">
        <f t="shared" si="191"/>
        <v>27.556064605712891</v>
      </c>
      <c r="AU133">
        <f t="shared" si="192"/>
        <v>3.6977313036900461</v>
      </c>
      <c r="AV133">
        <f t="shared" si="193"/>
        <v>4.7455514926059053E-2</v>
      </c>
      <c r="AW133">
        <f t="shared" si="194"/>
        <v>1.266413764898316</v>
      </c>
      <c r="AX133">
        <f t="shared" si="195"/>
        <v>2.4313175387917303</v>
      </c>
      <c r="AY133">
        <f t="shared" si="196"/>
        <v>2.9731111484000247E-2</v>
      </c>
      <c r="AZ133">
        <f t="shared" si="197"/>
        <v>16.869851148527665</v>
      </c>
      <c r="BA133">
        <f t="shared" si="198"/>
        <v>0.59763991604242506</v>
      </c>
      <c r="BB133">
        <f t="shared" si="199"/>
        <v>36.00099856392378</v>
      </c>
      <c r="BC133">
        <f t="shared" si="200"/>
        <v>384.04593214956293</v>
      </c>
      <c r="BD133">
        <f t="shared" si="201"/>
        <v>3.9109757759287654E-3</v>
      </c>
      <c r="BE133">
        <f>AVERAGE(E119:E133)</f>
        <v>4.2929358414542245</v>
      </c>
      <c r="BF133">
        <f t="shared" ref="BF133:DD133" si="202">AVERAGE(F119:F133)</f>
        <v>4.831292430948908E-2</v>
      </c>
      <c r="BG133">
        <f t="shared" si="202"/>
        <v>226.77841134233705</v>
      </c>
      <c r="BH133">
        <f t="shared" si="202"/>
        <v>1.4468255869152189</v>
      </c>
      <c r="BI133">
        <f t="shared" si="202"/>
        <v>2.1556149274654568</v>
      </c>
      <c r="BJ133">
        <f t="shared" si="202"/>
        <v>26.240519205729168</v>
      </c>
      <c r="BK133">
        <f t="shared" si="202"/>
        <v>6</v>
      </c>
      <c r="BL133">
        <f t="shared" si="202"/>
        <v>1.4200000166893005</v>
      </c>
      <c r="BM133">
        <f t="shared" si="202"/>
        <v>1</v>
      </c>
      <c r="BN133">
        <f t="shared" si="202"/>
        <v>2.8400000333786011</v>
      </c>
      <c r="BO133">
        <f t="shared" si="202"/>
        <v>28.86833381652832</v>
      </c>
      <c r="BP133">
        <f t="shared" si="202"/>
        <v>26.240519205729168</v>
      </c>
      <c r="BQ133">
        <f t="shared" si="202"/>
        <v>30.12207857767741</v>
      </c>
      <c r="BR133">
        <f t="shared" si="202"/>
        <v>400.45138549804687</v>
      </c>
      <c r="BS133">
        <f t="shared" si="202"/>
        <v>385.91232706705728</v>
      </c>
      <c r="BT133">
        <f t="shared" si="202"/>
        <v>13.065868695576986</v>
      </c>
      <c r="BU133">
        <f t="shared" si="202"/>
        <v>17.326805114746094</v>
      </c>
      <c r="BV133">
        <f t="shared" si="202"/>
        <v>23.937457656860353</v>
      </c>
      <c r="BW133">
        <f t="shared" si="202"/>
        <v>31.743749618530273</v>
      </c>
      <c r="BX133">
        <f t="shared" si="202"/>
        <v>200.20341593424479</v>
      </c>
      <c r="BY133">
        <f t="shared" si="202"/>
        <v>1699.58837890625</v>
      </c>
      <c r="BZ133">
        <f t="shared" si="202"/>
        <v>1.8812143882115682</v>
      </c>
      <c r="CA133">
        <f t="shared" si="202"/>
        <v>73.121783447265628</v>
      </c>
      <c r="CB133">
        <f t="shared" si="202"/>
        <v>-2.429969310760498</v>
      </c>
      <c r="CC133">
        <f t="shared" si="202"/>
        <v>-6.6557526588439941E-3</v>
      </c>
      <c r="CD133">
        <f t="shared" si="202"/>
        <v>1</v>
      </c>
      <c r="CE133">
        <f t="shared" si="202"/>
        <v>-0.21956524252891541</v>
      </c>
      <c r="CF133">
        <f t="shared" si="202"/>
        <v>2.737391471862793</v>
      </c>
      <c r="CG133">
        <f t="shared" si="202"/>
        <v>1</v>
      </c>
      <c r="CH133">
        <f t="shared" si="202"/>
        <v>0</v>
      </c>
      <c r="CI133">
        <f t="shared" si="202"/>
        <v>0.15999999642372131</v>
      </c>
      <c r="CJ133">
        <f t="shared" si="202"/>
        <v>111115</v>
      </c>
      <c r="CK133">
        <f t="shared" si="202"/>
        <v>0.33367235989040794</v>
      </c>
      <c r="CL133">
        <f t="shared" si="202"/>
        <v>1.4468255869152192E-3</v>
      </c>
      <c r="CM133">
        <f t="shared" si="202"/>
        <v>299.39051920572916</v>
      </c>
      <c r="CN133">
        <f t="shared" si="202"/>
        <v>302.0183338165283</v>
      </c>
      <c r="CO133">
        <f t="shared" si="202"/>
        <v>271.9341345467983</v>
      </c>
      <c r="CP133">
        <f t="shared" si="202"/>
        <v>2.8257118429658088</v>
      </c>
      <c r="CQ133">
        <f t="shared" si="202"/>
        <v>3.4225818175561162</v>
      </c>
      <c r="CR133">
        <f t="shared" si="202"/>
        <v>46.806596623015281</v>
      </c>
      <c r="CS133">
        <f t="shared" si="202"/>
        <v>29.479791508269201</v>
      </c>
      <c r="CT133">
        <f t="shared" si="202"/>
        <v>27.554426511128742</v>
      </c>
      <c r="CU133">
        <f t="shared" si="202"/>
        <v>3.69737709458775</v>
      </c>
      <c r="CV133">
        <f t="shared" si="202"/>
        <v>4.7504791622240305E-2</v>
      </c>
      <c r="CW133">
        <f t="shared" si="202"/>
        <v>1.2669668900906594</v>
      </c>
      <c r="CX133">
        <f t="shared" si="202"/>
        <v>2.4304102044970901</v>
      </c>
      <c r="CY133">
        <f t="shared" si="202"/>
        <v>2.9762058030530229E-2</v>
      </c>
      <c r="CZ133">
        <f t="shared" si="202"/>
        <v>16.582442765187537</v>
      </c>
      <c r="DA133">
        <f t="shared" si="202"/>
        <v>0.58764171020519573</v>
      </c>
      <c r="DB133">
        <f t="shared" si="202"/>
        <v>36.019744589310022</v>
      </c>
      <c r="DC133">
        <f t="shared" si="202"/>
        <v>383.8716709692232</v>
      </c>
      <c r="DD133">
        <f t="shared" si="202"/>
        <v>4.0281958954501516E-3</v>
      </c>
    </row>
    <row r="134" spans="1:108" x14ac:dyDescent="0.25">
      <c r="A134" s="1" t="s">
        <v>9</v>
      </c>
      <c r="B134" s="1" t="s">
        <v>143</v>
      </c>
    </row>
    <row r="135" spans="1:108" x14ac:dyDescent="0.25">
      <c r="A135" s="1" t="s">
        <v>9</v>
      </c>
      <c r="B135" s="1" t="s">
        <v>144</v>
      </c>
    </row>
    <row r="136" spans="1:108" x14ac:dyDescent="0.25">
      <c r="A136" s="1" t="s">
        <v>9</v>
      </c>
      <c r="B136" s="1" t="s">
        <v>145</v>
      </c>
    </row>
    <row r="137" spans="1:108" x14ac:dyDescent="0.25">
      <c r="A137" s="1" t="s">
        <v>9</v>
      </c>
      <c r="B137" s="1" t="s">
        <v>146</v>
      </c>
    </row>
    <row r="138" spans="1:108" x14ac:dyDescent="0.25">
      <c r="A138" s="1">
        <v>106</v>
      </c>
      <c r="B138" s="1" t="s">
        <v>147</v>
      </c>
      <c r="C138" s="1">
        <v>3162.5000007040799</v>
      </c>
      <c r="D138" s="1">
        <v>0</v>
      </c>
      <c r="E138">
        <f t="shared" ref="E138:E152" si="203">(R138-S138*(1000-T138)/(1000-U138))*AK138</f>
        <v>4.205624431535024</v>
      </c>
      <c r="F138">
        <f t="shared" ref="F138:F152" si="204">IF(AV138&lt;&gt;0,1/(1/AV138-1/N138),0)</f>
        <v>4.7208999681341901E-2</v>
      </c>
      <c r="G138">
        <f t="shared" ref="G138:G152" si="205">((AY138-AL138/2)*S138-E138)/(AY138+AL138/2)</f>
        <v>226.34251038010925</v>
      </c>
      <c r="H138">
        <f t="shared" ref="H138:H152" si="206">AL138*1000</f>
        <v>1.4347754979924852</v>
      </c>
      <c r="I138">
        <f t="shared" ref="I138:I152" si="207">(AQ138-AW138)</f>
        <v>2.1865773166912392</v>
      </c>
      <c r="J138">
        <f t="shared" ref="J138:J152" si="208">(P138+AP138*D138)</f>
        <v>26.362821578979492</v>
      </c>
      <c r="K138" s="1">
        <v>6</v>
      </c>
      <c r="L138">
        <f t="shared" ref="L138:L152" si="209">(K138*AE138+AF138)</f>
        <v>1.4200000166893005</v>
      </c>
      <c r="M138" s="1">
        <v>1</v>
      </c>
      <c r="N138">
        <f t="shared" ref="N138:N152" si="210">L138*(M138+1)*(M138+1)/(M138*M138+1)</f>
        <v>2.8400000333786011</v>
      </c>
      <c r="O138" s="1">
        <v>28.898323059082031</v>
      </c>
      <c r="P138" s="1">
        <v>26.362821578979492</v>
      </c>
      <c r="Q138" s="1">
        <v>30.124242782592773</v>
      </c>
      <c r="R138" s="1">
        <v>400.27572631835937</v>
      </c>
      <c r="S138" s="1">
        <v>386.00799560546875</v>
      </c>
      <c r="T138" s="1">
        <v>13.015192985534668</v>
      </c>
      <c r="U138" s="1">
        <v>17.242149353027344</v>
      </c>
      <c r="V138" s="1">
        <v>23.803810119628906</v>
      </c>
      <c r="W138" s="1">
        <v>31.534595489501953</v>
      </c>
      <c r="X138" s="1">
        <v>200.14924621582031</v>
      </c>
      <c r="Y138" s="1">
        <v>1699.132080078125</v>
      </c>
      <c r="Z138" s="1">
        <v>1.8570876121520996</v>
      </c>
      <c r="AA138" s="1">
        <v>73.123542785644531</v>
      </c>
      <c r="AB138" s="1">
        <v>-2.429969310760498</v>
      </c>
      <c r="AC138" s="1">
        <v>-6.6557526588439941E-3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ref="AK138:AK152" si="211">X138*0.000001/(K138*0.0001)</f>
        <v>0.33358207702636711</v>
      </c>
      <c r="AL138">
        <f t="shared" ref="AL138:AL152" si="212">(U138-T138)/(1000-U138)*AK138</f>
        <v>1.4347754979924853E-3</v>
      </c>
      <c r="AM138">
        <f t="shared" ref="AM138:AM152" si="213">(P138+273.15)</f>
        <v>299.51282157897947</v>
      </c>
      <c r="AN138">
        <f t="shared" ref="AN138:AN152" si="214">(O138+273.15)</f>
        <v>302.04832305908201</v>
      </c>
      <c r="AO138">
        <f t="shared" ref="AO138:AO152" si="215">(Y138*AG138+Z138*AH138)*AI138</f>
        <v>271.86112673593016</v>
      </c>
      <c r="AP138">
        <f t="shared" ref="AP138:AP152" si="216">((AO138+0.00000010773*(AN138^4-AM138^4))-AL138*44100)/(L138*51.4+0.00000043092*AM138^3)</f>
        <v>2.818134633927551</v>
      </c>
      <c r="AQ138">
        <f t="shared" ref="AQ138:AQ152" si="217">0.61365*EXP(17.502*J138/(240.97+J138))</f>
        <v>3.4473843626238074</v>
      </c>
      <c r="AR138">
        <f t="shared" ref="AR138:AR152" si="218">AQ138*1000/AA138</f>
        <v>47.144657264891045</v>
      </c>
      <c r="AS138">
        <f t="shared" ref="AS138:AS152" si="219">(AR138-U138)</f>
        <v>29.902507911863701</v>
      </c>
      <c r="AT138">
        <f t="shared" ref="AT138:AT152" si="220">IF(D138,P138,(O138+P138)/2)</f>
        <v>27.630572319030762</v>
      </c>
      <c r="AU138">
        <f t="shared" ref="AU138:AU152" si="221">0.61365*EXP(17.502*AT138/(240.97+AT138))</f>
        <v>3.7138763855687387</v>
      </c>
      <c r="AV138">
        <f t="shared" ref="AV138:AV152" si="222">IF(AS138&lt;&gt;0,(1000-(AR138+U138)/2)/AS138*AL138,0)</f>
        <v>4.6437081325104664E-2</v>
      </c>
      <c r="AW138">
        <f t="shared" ref="AW138:AW152" si="223">U138*AA138/1000</f>
        <v>1.2608070459325682</v>
      </c>
      <c r="AX138">
        <f t="shared" ref="AX138:AX152" si="224">(AU138-AW138)</f>
        <v>2.4530693396361705</v>
      </c>
      <c r="AY138">
        <f t="shared" ref="AY138:AY152" si="225">1/(1.6/F138+1.37/N138)</f>
        <v>2.9091554609092064E-2</v>
      </c>
      <c r="AZ138">
        <f t="shared" ref="AZ138:AZ152" si="226">G138*AA138*0.001</f>
        <v>16.55096624199011</v>
      </c>
      <c r="BA138">
        <f t="shared" ref="BA138:BA152" si="227">G138/S138</f>
        <v>0.58636741455337504</v>
      </c>
      <c r="BB138">
        <f t="shared" ref="BB138:BB152" si="228">(1-AL138*AA138/AQ138/F138)*100</f>
        <v>35.534601671215306</v>
      </c>
      <c r="BC138">
        <f t="shared" ref="BC138:BC152" si="229">(S138-E138/(N138/1.35))</f>
        <v>384.00884317031262</v>
      </c>
      <c r="BD138">
        <f t="shared" ref="BD138:BD152" si="230">E138*BB138/100/BC138</f>
        <v>3.8917121730722127E-3</v>
      </c>
    </row>
    <row r="139" spans="1:108" x14ac:dyDescent="0.25">
      <c r="A139" s="1">
        <v>107</v>
      </c>
      <c r="B139" s="1" t="s">
        <v>147</v>
      </c>
      <c r="C139" s="1">
        <v>3162.5000007040799</v>
      </c>
      <c r="D139" s="1">
        <v>0</v>
      </c>
      <c r="E139">
        <f t="shared" si="203"/>
        <v>4.205624431535024</v>
      </c>
      <c r="F139">
        <f t="shared" si="204"/>
        <v>4.7208999681341901E-2</v>
      </c>
      <c r="G139">
        <f t="shared" si="205"/>
        <v>226.34251038010925</v>
      </c>
      <c r="H139">
        <f t="shared" si="206"/>
        <v>1.4347754979924852</v>
      </c>
      <c r="I139">
        <f t="shared" si="207"/>
        <v>2.1865773166912392</v>
      </c>
      <c r="J139">
        <f t="shared" si="208"/>
        <v>26.362821578979492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28.898323059082031</v>
      </c>
      <c r="P139" s="1">
        <v>26.362821578979492</v>
      </c>
      <c r="Q139" s="1">
        <v>30.124242782592773</v>
      </c>
      <c r="R139" s="1">
        <v>400.27572631835937</v>
      </c>
      <c r="S139" s="1">
        <v>386.00799560546875</v>
      </c>
      <c r="T139" s="1">
        <v>13.015192985534668</v>
      </c>
      <c r="U139" s="1">
        <v>17.242149353027344</v>
      </c>
      <c r="V139" s="1">
        <v>23.803810119628906</v>
      </c>
      <c r="W139" s="1">
        <v>31.534595489501953</v>
      </c>
      <c r="X139" s="1">
        <v>200.14924621582031</v>
      </c>
      <c r="Y139" s="1">
        <v>1699.132080078125</v>
      </c>
      <c r="Z139" s="1">
        <v>1.8570876121520996</v>
      </c>
      <c r="AA139" s="1">
        <v>73.123542785644531</v>
      </c>
      <c r="AB139" s="1">
        <v>-2.429969310760498</v>
      </c>
      <c r="AC139" s="1">
        <v>-6.6557526588439941E-3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0.33358207702636711</v>
      </c>
      <c r="AL139">
        <f t="shared" si="212"/>
        <v>1.4347754979924853E-3</v>
      </c>
      <c r="AM139">
        <f t="shared" si="213"/>
        <v>299.51282157897947</v>
      </c>
      <c r="AN139">
        <f t="shared" si="214"/>
        <v>302.04832305908201</v>
      </c>
      <c r="AO139">
        <f t="shared" si="215"/>
        <v>271.86112673593016</v>
      </c>
      <c r="AP139">
        <f t="shared" si="216"/>
        <v>2.818134633927551</v>
      </c>
      <c r="AQ139">
        <f t="shared" si="217"/>
        <v>3.4473843626238074</v>
      </c>
      <c r="AR139">
        <f t="shared" si="218"/>
        <v>47.144657264891045</v>
      </c>
      <c r="AS139">
        <f t="shared" si="219"/>
        <v>29.902507911863701</v>
      </c>
      <c r="AT139">
        <f t="shared" si="220"/>
        <v>27.630572319030762</v>
      </c>
      <c r="AU139">
        <f t="shared" si="221"/>
        <v>3.7138763855687387</v>
      </c>
      <c r="AV139">
        <f t="shared" si="222"/>
        <v>4.6437081325104664E-2</v>
      </c>
      <c r="AW139">
        <f t="shared" si="223"/>
        <v>1.2608070459325682</v>
      </c>
      <c r="AX139">
        <f t="shared" si="224"/>
        <v>2.4530693396361705</v>
      </c>
      <c r="AY139">
        <f t="shared" si="225"/>
        <v>2.9091554609092064E-2</v>
      </c>
      <c r="AZ139">
        <f t="shared" si="226"/>
        <v>16.55096624199011</v>
      </c>
      <c r="BA139">
        <f t="shared" si="227"/>
        <v>0.58636741455337504</v>
      </c>
      <c r="BB139">
        <f t="shared" si="228"/>
        <v>35.534601671215306</v>
      </c>
      <c r="BC139">
        <f t="shared" si="229"/>
        <v>384.00884317031262</v>
      </c>
      <c r="BD139">
        <f t="shared" si="230"/>
        <v>3.8917121730722127E-3</v>
      </c>
    </row>
    <row r="140" spans="1:108" x14ac:dyDescent="0.25">
      <c r="A140" s="1">
        <v>108</v>
      </c>
      <c r="B140" s="1" t="s">
        <v>148</v>
      </c>
      <c r="C140" s="1">
        <v>3163.000000692904</v>
      </c>
      <c r="D140" s="1">
        <v>0</v>
      </c>
      <c r="E140">
        <f t="shared" si="203"/>
        <v>4.2030939796615794</v>
      </c>
      <c r="F140">
        <f t="shared" si="204"/>
        <v>4.7218252401518584E-2</v>
      </c>
      <c r="G140">
        <f t="shared" si="205"/>
        <v>226.4637695456052</v>
      </c>
      <c r="H140">
        <f t="shared" si="206"/>
        <v>1.4352698861427302</v>
      </c>
      <c r="I140">
        <f t="shared" si="207"/>
        <v>2.1869099928077547</v>
      </c>
      <c r="J140">
        <f t="shared" si="208"/>
        <v>26.364816665649414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28.899381637573242</v>
      </c>
      <c r="P140" s="1">
        <v>26.364816665649414</v>
      </c>
      <c r="Q140" s="1">
        <v>30.124172210693359</v>
      </c>
      <c r="R140" s="1">
        <v>400.28030395507812</v>
      </c>
      <c r="S140" s="1">
        <v>386.01992797851562</v>
      </c>
      <c r="T140" s="1">
        <v>13.014795303344727</v>
      </c>
      <c r="U140" s="1">
        <v>17.243087768554688</v>
      </c>
      <c r="V140" s="1">
        <v>23.801712036132812</v>
      </c>
      <c r="W140" s="1">
        <v>31.534496307373047</v>
      </c>
      <c r="X140" s="1">
        <v>200.15475463867187</v>
      </c>
      <c r="Y140" s="1">
        <v>1699.162109375</v>
      </c>
      <c r="Z140" s="1">
        <v>1.8454458713531494</v>
      </c>
      <c r="AA140" s="1">
        <v>73.123809814453125</v>
      </c>
      <c r="AB140" s="1">
        <v>-2.429969310760498</v>
      </c>
      <c r="AC140" s="1">
        <v>-6.6557526588439941E-3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0.33359125773111975</v>
      </c>
      <c r="AL140">
        <f t="shared" si="212"/>
        <v>1.4352698861427302E-3</v>
      </c>
      <c r="AM140">
        <f t="shared" si="213"/>
        <v>299.51481666564939</v>
      </c>
      <c r="AN140">
        <f t="shared" si="214"/>
        <v>302.04938163757322</v>
      </c>
      <c r="AO140">
        <f t="shared" si="215"/>
        <v>271.86593142332276</v>
      </c>
      <c r="AP140">
        <f t="shared" si="216"/>
        <v>2.817801413843116</v>
      </c>
      <c r="AQ140">
        <f t="shared" si="217"/>
        <v>3.4477902634094706</v>
      </c>
      <c r="AR140">
        <f t="shared" si="218"/>
        <v>47.150035975395873</v>
      </c>
      <c r="AS140">
        <f t="shared" si="219"/>
        <v>29.906948206841186</v>
      </c>
      <c r="AT140">
        <f t="shared" si="220"/>
        <v>27.632099151611328</v>
      </c>
      <c r="AU140">
        <f t="shared" si="221"/>
        <v>3.7142078771973916</v>
      </c>
      <c r="AV140">
        <f t="shared" si="222"/>
        <v>4.6446033906355141E-2</v>
      </c>
      <c r="AW140">
        <f t="shared" si="223"/>
        <v>1.2608802706017159</v>
      </c>
      <c r="AX140">
        <f t="shared" si="224"/>
        <v>2.4533276065956757</v>
      </c>
      <c r="AY140">
        <f t="shared" si="225"/>
        <v>2.9097176371406304E-2</v>
      </c>
      <c r="AZ140">
        <f t="shared" si="226"/>
        <v>16.559893614116977</v>
      </c>
      <c r="BA140">
        <f t="shared" si="227"/>
        <v>0.58666341587994209</v>
      </c>
      <c r="BB140">
        <f t="shared" si="228"/>
        <v>35.532380330186477</v>
      </c>
      <c r="BC140">
        <f t="shared" si="229"/>
        <v>384.02197839898946</v>
      </c>
      <c r="BD140">
        <f t="shared" si="230"/>
        <v>3.8889944391069598E-3</v>
      </c>
    </row>
    <row r="141" spans="1:108" x14ac:dyDescent="0.25">
      <c r="A141" s="1">
        <v>109</v>
      </c>
      <c r="B141" s="1" t="s">
        <v>148</v>
      </c>
      <c r="C141" s="1">
        <v>3163.5000006817281</v>
      </c>
      <c r="D141" s="1">
        <v>0</v>
      </c>
      <c r="E141">
        <f t="shared" si="203"/>
        <v>4.2013781528133975</v>
      </c>
      <c r="F141">
        <f t="shared" si="204"/>
        <v>4.7177897938037346E-2</v>
      </c>
      <c r="G141">
        <f t="shared" si="205"/>
        <v>226.40478024271616</v>
      </c>
      <c r="H141">
        <f t="shared" si="206"/>
        <v>1.4351107756621908</v>
      </c>
      <c r="I141">
        <f t="shared" si="207"/>
        <v>2.1884768597445374</v>
      </c>
      <c r="J141">
        <f t="shared" si="208"/>
        <v>26.372053146362305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28.899360656738281</v>
      </c>
      <c r="P141" s="1">
        <v>26.372053146362305</v>
      </c>
      <c r="Q141" s="1">
        <v>30.123884201049805</v>
      </c>
      <c r="R141" s="1">
        <v>400.28887939453125</v>
      </c>
      <c r="S141" s="1">
        <v>386.03369140625</v>
      </c>
      <c r="T141" s="1">
        <v>13.014016151428223</v>
      </c>
      <c r="U141" s="1">
        <v>17.24186897277832</v>
      </c>
      <c r="V141" s="1">
        <v>23.80021858215332</v>
      </c>
      <c r="W141" s="1">
        <v>31.532176971435547</v>
      </c>
      <c r="X141" s="1">
        <v>200.15362548828125</v>
      </c>
      <c r="Y141" s="1">
        <v>1699.1510009765625</v>
      </c>
      <c r="Z141" s="1">
        <v>1.8591923713684082</v>
      </c>
      <c r="AA141" s="1">
        <v>73.123512268066406</v>
      </c>
      <c r="AB141" s="1">
        <v>-2.429969310760498</v>
      </c>
      <c r="AC141" s="1">
        <v>-6.6557526588439941E-3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0.33358937581380205</v>
      </c>
      <c r="AL141">
        <f t="shared" si="212"/>
        <v>1.4351107756621908E-3</v>
      </c>
      <c r="AM141">
        <f t="shared" si="213"/>
        <v>299.52205314636228</v>
      </c>
      <c r="AN141">
        <f t="shared" si="214"/>
        <v>302.04936065673826</v>
      </c>
      <c r="AO141">
        <f t="shared" si="215"/>
        <v>271.86415407961249</v>
      </c>
      <c r="AP141">
        <f t="shared" si="216"/>
        <v>2.8168416453126301</v>
      </c>
      <c r="AQ141">
        <f t="shared" si="217"/>
        <v>3.4492628770998865</v>
      </c>
      <c r="AR141">
        <f t="shared" si="218"/>
        <v>47.170366549887483</v>
      </c>
      <c r="AS141">
        <f t="shared" si="219"/>
        <v>29.928497577109162</v>
      </c>
      <c r="AT141">
        <f t="shared" si="220"/>
        <v>27.635706901550293</v>
      </c>
      <c r="AU141">
        <f t="shared" si="221"/>
        <v>3.7149912607507098</v>
      </c>
      <c r="AV141">
        <f t="shared" si="222"/>
        <v>4.6406988036811814E-2</v>
      </c>
      <c r="AW141">
        <f t="shared" si="223"/>
        <v>1.2607860173553491</v>
      </c>
      <c r="AX141">
        <f t="shared" si="224"/>
        <v>2.4542052433953607</v>
      </c>
      <c r="AY141">
        <f t="shared" si="225"/>
        <v>2.907265760339486E-2</v>
      </c>
      <c r="AZ141">
        <f t="shared" si="226"/>
        <v>16.555512725627135</v>
      </c>
      <c r="BA141">
        <f t="shared" si="227"/>
        <v>0.58648969062250766</v>
      </c>
      <c r="BB141">
        <f t="shared" si="228"/>
        <v>35.512196055155776</v>
      </c>
      <c r="BC141">
        <f t="shared" si="229"/>
        <v>384.03655744863147</v>
      </c>
      <c r="BD141">
        <f t="shared" si="230"/>
        <v>3.8850510913798759E-3</v>
      </c>
    </row>
    <row r="142" spans="1:108" x14ac:dyDescent="0.25">
      <c r="A142" s="1">
        <v>110</v>
      </c>
      <c r="B142" s="1" t="s">
        <v>148</v>
      </c>
      <c r="C142" s="1">
        <v>3164.0000006705523</v>
      </c>
      <c r="D142" s="1">
        <v>0</v>
      </c>
      <c r="E142">
        <f t="shared" si="203"/>
        <v>4.2276144257177934</v>
      </c>
      <c r="F142">
        <f t="shared" si="204"/>
        <v>4.7178050139490856E-2</v>
      </c>
      <c r="G142">
        <f t="shared" si="205"/>
        <v>225.46671483150143</v>
      </c>
      <c r="H142">
        <f t="shared" si="206"/>
        <v>1.435342883604583</v>
      </c>
      <c r="I142">
        <f t="shared" si="207"/>
        <v>2.18883148404201</v>
      </c>
      <c r="J142">
        <f t="shared" si="208"/>
        <v>26.373588562011719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28.899171829223633</v>
      </c>
      <c r="P142" s="1">
        <v>26.373588562011719</v>
      </c>
      <c r="Q142" s="1">
        <v>30.123903274536133</v>
      </c>
      <c r="R142" s="1">
        <v>400.30902099609375</v>
      </c>
      <c r="S142" s="1">
        <v>385.97540283203125</v>
      </c>
      <c r="T142" s="1">
        <v>13.012733459472656</v>
      </c>
      <c r="U142" s="1">
        <v>17.241203308105469</v>
      </c>
      <c r="V142" s="1">
        <v>23.798255920410156</v>
      </c>
      <c r="W142" s="1">
        <v>31.531467437744141</v>
      </c>
      <c r="X142" s="1">
        <v>200.15692138671875</v>
      </c>
      <c r="Y142" s="1">
        <v>1699.1158447265625</v>
      </c>
      <c r="Z142" s="1">
        <v>1.8157258033752441</v>
      </c>
      <c r="AA142" s="1">
        <v>73.123893737792969</v>
      </c>
      <c r="AB142" s="1">
        <v>-2.429969310760498</v>
      </c>
      <c r="AC142" s="1">
        <v>-6.6557526588439941E-3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0.33359486897786456</v>
      </c>
      <c r="AL142">
        <f t="shared" si="212"/>
        <v>1.435342883604583E-3</v>
      </c>
      <c r="AM142">
        <f t="shared" si="213"/>
        <v>299.5235885620117</v>
      </c>
      <c r="AN142">
        <f t="shared" si="214"/>
        <v>302.04917182922361</v>
      </c>
      <c r="AO142">
        <f t="shared" si="215"/>
        <v>271.85852907973822</v>
      </c>
      <c r="AP142">
        <f t="shared" si="216"/>
        <v>2.8164114081094005</v>
      </c>
      <c r="AQ142">
        <f t="shared" si="217"/>
        <v>3.4495754026555989</v>
      </c>
      <c r="AR142">
        <f t="shared" si="218"/>
        <v>47.17439439186672</v>
      </c>
      <c r="AS142">
        <f t="shared" si="219"/>
        <v>29.933191083761251</v>
      </c>
      <c r="AT142">
        <f t="shared" si="220"/>
        <v>27.636380195617676</v>
      </c>
      <c r="AU142">
        <f t="shared" si="221"/>
        <v>3.7151374751781212</v>
      </c>
      <c r="AV142">
        <f t="shared" si="222"/>
        <v>4.6407135304804885E-2</v>
      </c>
      <c r="AW142">
        <f t="shared" si="223"/>
        <v>1.2607439186135889</v>
      </c>
      <c r="AX142">
        <f t="shared" si="224"/>
        <v>2.4543935565645323</v>
      </c>
      <c r="AY142">
        <f t="shared" si="225"/>
        <v>2.9072750079825117E-2</v>
      </c>
      <c r="AZ142">
        <f t="shared" si="226"/>
        <v>16.487004096747981</v>
      </c>
      <c r="BA142">
        <f t="shared" si="227"/>
        <v>0.58414788397700057</v>
      </c>
      <c r="BB142">
        <f t="shared" si="228"/>
        <v>35.507481152363574</v>
      </c>
      <c r="BC142">
        <f t="shared" si="229"/>
        <v>383.96579740680545</v>
      </c>
      <c r="BD142">
        <f t="shared" si="230"/>
        <v>3.9095133096345505E-3</v>
      </c>
    </row>
    <row r="143" spans="1:108" x14ac:dyDescent="0.25">
      <c r="A143" s="1">
        <v>111</v>
      </c>
      <c r="B143" s="1" t="s">
        <v>149</v>
      </c>
      <c r="C143" s="1">
        <v>3164.5000006593764</v>
      </c>
      <c r="D143" s="1">
        <v>0</v>
      </c>
      <c r="E143">
        <f t="shared" si="203"/>
        <v>4.2395426394465607</v>
      </c>
      <c r="F143">
        <f t="shared" si="204"/>
        <v>4.7177544168928796E-2</v>
      </c>
      <c r="G143">
        <f t="shared" si="205"/>
        <v>225.05587049303443</v>
      </c>
      <c r="H143">
        <f t="shared" si="206"/>
        <v>1.4350235297622345</v>
      </c>
      <c r="I143">
        <f t="shared" si="207"/>
        <v>2.1883769790392256</v>
      </c>
      <c r="J143">
        <f t="shared" si="208"/>
        <v>26.370639801025391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28.899587631225586</v>
      </c>
      <c r="P143" s="1">
        <v>26.370639801025391</v>
      </c>
      <c r="Q143" s="1">
        <v>30.12408447265625</v>
      </c>
      <c r="R143" s="1">
        <v>400.33151245117187</v>
      </c>
      <c r="S143" s="1">
        <v>385.96273803710937</v>
      </c>
      <c r="T143" s="1">
        <v>13.011741638183594</v>
      </c>
      <c r="U143" s="1">
        <v>17.239227294921875</v>
      </c>
      <c r="V143" s="1">
        <v>23.795848846435547</v>
      </c>
      <c r="W143" s="1">
        <v>31.527067184448242</v>
      </c>
      <c r="X143" s="1">
        <v>200.15937805175781</v>
      </c>
      <c r="Y143" s="1">
        <v>1699.1678466796875</v>
      </c>
      <c r="Z143" s="1">
        <v>1.8433024883270264</v>
      </c>
      <c r="AA143" s="1">
        <v>73.123825073242188</v>
      </c>
      <c r="AB143" s="1">
        <v>-2.429969310760498</v>
      </c>
      <c r="AC143" s="1">
        <v>-6.6557526588439941E-3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0.33359896341959633</v>
      </c>
      <c r="AL143">
        <f t="shared" si="212"/>
        <v>1.4350235297622344E-3</v>
      </c>
      <c r="AM143">
        <f t="shared" si="213"/>
        <v>299.52063980102537</v>
      </c>
      <c r="AN143">
        <f t="shared" si="214"/>
        <v>302.04958763122556</v>
      </c>
      <c r="AO143">
        <f t="shared" si="215"/>
        <v>271.86684939205225</v>
      </c>
      <c r="AP143">
        <f t="shared" si="216"/>
        <v>2.8171498660322358</v>
      </c>
      <c r="AQ143">
        <f t="shared" si="217"/>
        <v>3.4489752201509547</v>
      </c>
      <c r="AR143">
        <f t="shared" si="218"/>
        <v>47.166230933575982</v>
      </c>
      <c r="AS143">
        <f t="shared" si="219"/>
        <v>29.927003638654107</v>
      </c>
      <c r="AT143">
        <f t="shared" si="220"/>
        <v>27.635113716125488</v>
      </c>
      <c r="AU143">
        <f t="shared" si="221"/>
        <v>3.7148624471015874</v>
      </c>
      <c r="AV143">
        <f t="shared" si="222"/>
        <v>4.640664573472101E-2</v>
      </c>
      <c r="AW143">
        <f t="shared" si="223"/>
        <v>1.2605982411117294</v>
      </c>
      <c r="AX143">
        <f t="shared" si="224"/>
        <v>2.4542642059898583</v>
      </c>
      <c r="AY143">
        <f t="shared" si="225"/>
        <v>2.907244265597839E-2</v>
      </c>
      <c r="AZ143">
        <f t="shared" si="226"/>
        <v>16.456946105638899</v>
      </c>
      <c r="BA143">
        <f t="shared" si="227"/>
        <v>0.58310258559570038</v>
      </c>
      <c r="BB143">
        <f t="shared" si="228"/>
        <v>35.509978872590253</v>
      </c>
      <c r="BC143">
        <f t="shared" si="229"/>
        <v>383.94746251035383</v>
      </c>
      <c r="BD143">
        <f t="shared" si="230"/>
        <v>3.9210070193427347E-3</v>
      </c>
    </row>
    <row r="144" spans="1:108" x14ac:dyDescent="0.25">
      <c r="A144" s="1">
        <v>112</v>
      </c>
      <c r="B144" s="1" t="s">
        <v>149</v>
      </c>
      <c r="C144" s="1">
        <v>3165.0000006482005</v>
      </c>
      <c r="D144" s="1">
        <v>0</v>
      </c>
      <c r="E144">
        <f t="shared" si="203"/>
        <v>4.2420435304072317</v>
      </c>
      <c r="F144">
        <f t="shared" si="204"/>
        <v>4.7141759391161268E-2</v>
      </c>
      <c r="G144">
        <f t="shared" si="205"/>
        <v>224.8784862920742</v>
      </c>
      <c r="H144">
        <f t="shared" si="206"/>
        <v>1.4344981252505509</v>
      </c>
      <c r="I144">
        <f t="shared" si="207"/>
        <v>2.1891955915599608</v>
      </c>
      <c r="J144">
        <f t="shared" si="208"/>
        <v>26.374134063720703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28.901140213012695</v>
      </c>
      <c r="P144" s="1">
        <v>26.374134063720703</v>
      </c>
      <c r="Q144" s="1">
        <v>30.124485015869141</v>
      </c>
      <c r="R144" s="1">
        <v>400.35873413085937</v>
      </c>
      <c r="S144" s="1">
        <v>385.98245239257812</v>
      </c>
      <c r="T144" s="1">
        <v>13.011690139770508</v>
      </c>
      <c r="U144" s="1">
        <v>17.237791061401367</v>
      </c>
      <c r="V144" s="1">
        <v>23.793569564819336</v>
      </c>
      <c r="W144" s="1">
        <v>31.521543502807617</v>
      </c>
      <c r="X144" s="1">
        <v>200.15194702148437</v>
      </c>
      <c r="Y144" s="1">
        <v>1699.1859130859375</v>
      </c>
      <c r="Z144" s="1">
        <v>1.7670059204101563</v>
      </c>
      <c r="AA144" s="1">
        <v>73.123687744140625</v>
      </c>
      <c r="AB144" s="1">
        <v>-2.429969310760498</v>
      </c>
      <c r="AC144" s="1">
        <v>-6.6557526588439941E-3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0.33358657836914057</v>
      </c>
      <c r="AL144">
        <f t="shared" si="212"/>
        <v>1.4344981252505508E-3</v>
      </c>
      <c r="AM144">
        <f t="shared" si="213"/>
        <v>299.52413406372068</v>
      </c>
      <c r="AN144">
        <f t="shared" si="214"/>
        <v>302.05114021301267</v>
      </c>
      <c r="AO144">
        <f t="shared" si="215"/>
        <v>271.86974001698763</v>
      </c>
      <c r="AP144">
        <f t="shared" si="216"/>
        <v>2.8171840981264067</v>
      </c>
      <c r="AQ144">
        <f t="shared" si="217"/>
        <v>3.4496864425326126</v>
      </c>
      <c r="AR144">
        <f t="shared" si="218"/>
        <v>47.176045806155813</v>
      </c>
      <c r="AS144">
        <f t="shared" si="219"/>
        <v>29.938254744754445</v>
      </c>
      <c r="AT144">
        <f t="shared" si="220"/>
        <v>27.637637138366699</v>
      </c>
      <c r="AU144">
        <f t="shared" si="221"/>
        <v>3.715410449827695</v>
      </c>
      <c r="AV144">
        <f t="shared" si="222"/>
        <v>4.6372020445862659E-2</v>
      </c>
      <c r="AW144">
        <f t="shared" si="223"/>
        <v>1.260490850972652</v>
      </c>
      <c r="AX144">
        <f t="shared" si="224"/>
        <v>2.4549195988550432</v>
      </c>
      <c r="AY144">
        <f t="shared" si="225"/>
        <v>2.9050699863921947E-2</v>
      </c>
      <c r="AZ144">
        <f t="shared" si="226"/>
        <v>16.443944211996641</v>
      </c>
      <c r="BA144">
        <f t="shared" si="227"/>
        <v>0.58261323772136919</v>
      </c>
      <c r="BB144">
        <f t="shared" si="228"/>
        <v>35.498077126166748</v>
      </c>
      <c r="BC144">
        <f t="shared" si="229"/>
        <v>383.9659880620348</v>
      </c>
      <c r="BD144">
        <f t="shared" si="230"/>
        <v>3.9218158143377972E-3</v>
      </c>
    </row>
    <row r="145" spans="1:108" x14ac:dyDescent="0.25">
      <c r="A145" s="1">
        <v>113</v>
      </c>
      <c r="B145" s="1" t="s">
        <v>150</v>
      </c>
      <c r="C145" s="1">
        <v>3165.0000006482005</v>
      </c>
      <c r="D145" s="1">
        <v>0</v>
      </c>
      <c r="E145">
        <f t="shared" si="203"/>
        <v>4.2420435304072317</v>
      </c>
      <c r="F145">
        <f t="shared" si="204"/>
        <v>4.7141759391161268E-2</v>
      </c>
      <c r="G145">
        <f t="shared" si="205"/>
        <v>224.8784862920742</v>
      </c>
      <c r="H145">
        <f t="shared" si="206"/>
        <v>1.4344981252505509</v>
      </c>
      <c r="I145">
        <f t="shared" si="207"/>
        <v>2.1891955915599608</v>
      </c>
      <c r="J145">
        <f t="shared" si="208"/>
        <v>26.374134063720703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28.901140213012695</v>
      </c>
      <c r="P145" s="1">
        <v>26.374134063720703</v>
      </c>
      <c r="Q145" s="1">
        <v>30.124485015869141</v>
      </c>
      <c r="R145" s="1">
        <v>400.35873413085937</v>
      </c>
      <c r="S145" s="1">
        <v>385.98245239257812</v>
      </c>
      <c r="T145" s="1">
        <v>13.011690139770508</v>
      </c>
      <c r="U145" s="1">
        <v>17.237791061401367</v>
      </c>
      <c r="V145" s="1">
        <v>23.793569564819336</v>
      </c>
      <c r="W145" s="1">
        <v>31.521543502807617</v>
      </c>
      <c r="X145" s="1">
        <v>200.15194702148437</v>
      </c>
      <c r="Y145" s="1">
        <v>1699.1859130859375</v>
      </c>
      <c r="Z145" s="1">
        <v>1.7670059204101563</v>
      </c>
      <c r="AA145" s="1">
        <v>73.123687744140625</v>
      </c>
      <c r="AB145" s="1">
        <v>-2.429969310760498</v>
      </c>
      <c r="AC145" s="1">
        <v>-6.6557526588439941E-3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0.33358657836914057</v>
      </c>
      <c r="AL145">
        <f t="shared" si="212"/>
        <v>1.4344981252505508E-3</v>
      </c>
      <c r="AM145">
        <f t="shared" si="213"/>
        <v>299.52413406372068</v>
      </c>
      <c r="AN145">
        <f t="shared" si="214"/>
        <v>302.05114021301267</v>
      </c>
      <c r="AO145">
        <f t="shared" si="215"/>
        <v>271.86974001698763</v>
      </c>
      <c r="AP145">
        <f t="shared" si="216"/>
        <v>2.8171840981264067</v>
      </c>
      <c r="AQ145">
        <f t="shared" si="217"/>
        <v>3.4496864425326126</v>
      </c>
      <c r="AR145">
        <f t="shared" si="218"/>
        <v>47.176045806155813</v>
      </c>
      <c r="AS145">
        <f t="shared" si="219"/>
        <v>29.938254744754445</v>
      </c>
      <c r="AT145">
        <f t="shared" si="220"/>
        <v>27.637637138366699</v>
      </c>
      <c r="AU145">
        <f t="shared" si="221"/>
        <v>3.715410449827695</v>
      </c>
      <c r="AV145">
        <f t="shared" si="222"/>
        <v>4.6372020445862659E-2</v>
      </c>
      <c r="AW145">
        <f t="shared" si="223"/>
        <v>1.260490850972652</v>
      </c>
      <c r="AX145">
        <f t="shared" si="224"/>
        <v>2.4549195988550432</v>
      </c>
      <c r="AY145">
        <f t="shared" si="225"/>
        <v>2.9050699863921947E-2</v>
      </c>
      <c r="AZ145">
        <f t="shared" si="226"/>
        <v>16.443944211996641</v>
      </c>
      <c r="BA145">
        <f t="shared" si="227"/>
        <v>0.58261323772136919</v>
      </c>
      <c r="BB145">
        <f t="shared" si="228"/>
        <v>35.498077126166748</v>
      </c>
      <c r="BC145">
        <f t="shared" si="229"/>
        <v>383.9659880620348</v>
      </c>
      <c r="BD145">
        <f t="shared" si="230"/>
        <v>3.9218158143377972E-3</v>
      </c>
    </row>
    <row r="146" spans="1:108" x14ac:dyDescent="0.25">
      <c r="A146" s="1">
        <v>114</v>
      </c>
      <c r="B146" s="1" t="s">
        <v>150</v>
      </c>
      <c r="C146" s="1">
        <v>3165.5000006370246</v>
      </c>
      <c r="D146" s="1">
        <v>0</v>
      </c>
      <c r="E146">
        <f t="shared" si="203"/>
        <v>4.2507380322773667</v>
      </c>
      <c r="F146">
        <f t="shared" si="204"/>
        <v>4.7156958003565438E-2</v>
      </c>
      <c r="G146">
        <f t="shared" si="205"/>
        <v>224.63694983888396</v>
      </c>
      <c r="H146">
        <f t="shared" si="206"/>
        <v>1.4345555295533794</v>
      </c>
      <c r="I146">
        <f t="shared" si="207"/>
        <v>2.1885925763718772</v>
      </c>
      <c r="J146">
        <f t="shared" si="208"/>
        <v>26.370603561401367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28.901042938232422</v>
      </c>
      <c r="P146" s="1">
        <v>26.370603561401367</v>
      </c>
      <c r="Q146" s="1">
        <v>30.124387741088867</v>
      </c>
      <c r="R146" s="1">
        <v>400.38555908203125</v>
      </c>
      <c r="S146" s="1">
        <v>385.98358154296875</v>
      </c>
      <c r="T146" s="1">
        <v>13.010134696960449</v>
      </c>
      <c r="U146" s="1">
        <v>17.236282348632812</v>
      </c>
      <c r="V146" s="1">
        <v>23.79075813293457</v>
      </c>
      <c r="W146" s="1">
        <v>31.518831253051758</v>
      </c>
      <c r="X146" s="1">
        <v>200.15805053710937</v>
      </c>
      <c r="Y146" s="1">
        <v>1699.14208984375</v>
      </c>
      <c r="Z146" s="1">
        <v>1.8369659185409546</v>
      </c>
      <c r="AA146" s="1">
        <v>73.123382568359375</v>
      </c>
      <c r="AB146" s="1">
        <v>-2.429969310760498</v>
      </c>
      <c r="AC146" s="1">
        <v>-6.6557526588439941E-3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0.33359675089518226</v>
      </c>
      <c r="AL146">
        <f t="shared" si="212"/>
        <v>1.4345555295533793E-3</v>
      </c>
      <c r="AM146">
        <f t="shared" si="213"/>
        <v>299.52060356140134</v>
      </c>
      <c r="AN146">
        <f t="shared" si="214"/>
        <v>302.0510429382324</v>
      </c>
      <c r="AO146">
        <f t="shared" si="215"/>
        <v>271.86272829839436</v>
      </c>
      <c r="AP146">
        <f t="shared" si="216"/>
        <v>2.8175546447904267</v>
      </c>
      <c r="AQ146">
        <f t="shared" si="217"/>
        <v>3.4489678446072141</v>
      </c>
      <c r="AR146">
        <f t="shared" si="218"/>
        <v>47.166415494837743</v>
      </c>
      <c r="AS146">
        <f t="shared" si="219"/>
        <v>29.93013314620493</v>
      </c>
      <c r="AT146">
        <f t="shared" si="220"/>
        <v>27.635823249816895</v>
      </c>
      <c r="AU146">
        <f t="shared" si="221"/>
        <v>3.7150165269075957</v>
      </c>
      <c r="AV146">
        <f t="shared" si="222"/>
        <v>4.6386726701704205E-2</v>
      </c>
      <c r="AW146">
        <f t="shared" si="223"/>
        <v>1.2603752682353371</v>
      </c>
      <c r="AX146">
        <f t="shared" si="224"/>
        <v>2.4546412586722584</v>
      </c>
      <c r="AY146">
        <f t="shared" si="225"/>
        <v>2.905993458080347E-2</v>
      </c>
      <c r="AZ146">
        <f t="shared" si="226"/>
        <v>16.426213622058068</v>
      </c>
      <c r="BA146">
        <f t="shared" si="227"/>
        <v>0.5819857646299309</v>
      </c>
      <c r="BB146">
        <f t="shared" si="228"/>
        <v>35.503119541329397</v>
      </c>
      <c r="BC146">
        <f t="shared" si="229"/>
        <v>383.96298426264138</v>
      </c>
      <c r="BD146">
        <f t="shared" si="230"/>
        <v>3.9304429511254381E-3</v>
      </c>
    </row>
    <row r="147" spans="1:108" x14ac:dyDescent="0.25">
      <c r="A147" s="1">
        <v>115</v>
      </c>
      <c r="B147" s="1" t="s">
        <v>150</v>
      </c>
      <c r="C147" s="1">
        <v>3166.0000006258488</v>
      </c>
      <c r="D147" s="1">
        <v>0</v>
      </c>
      <c r="E147">
        <f t="shared" si="203"/>
        <v>4.2675856524728832</v>
      </c>
      <c r="F147">
        <f t="shared" si="204"/>
        <v>4.7167024626771116E-2</v>
      </c>
      <c r="G147">
        <f t="shared" si="205"/>
        <v>224.12100539772305</v>
      </c>
      <c r="H147">
        <f t="shared" si="206"/>
        <v>1.4342173477028408</v>
      </c>
      <c r="I147">
        <f t="shared" si="207"/>
        <v>2.1876494759042622</v>
      </c>
      <c r="J147">
        <f t="shared" si="208"/>
        <v>26.365379333496094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28.902460098266602</v>
      </c>
      <c r="P147" s="1">
        <v>26.365379333496094</v>
      </c>
      <c r="Q147" s="1">
        <v>30.124488830566406</v>
      </c>
      <c r="R147" s="1">
        <v>400.4478759765625</v>
      </c>
      <c r="S147" s="1">
        <v>385.99737548828125</v>
      </c>
      <c r="T147" s="1">
        <v>13.009858131408691</v>
      </c>
      <c r="U147" s="1">
        <v>17.234535217285156</v>
      </c>
      <c r="V147" s="1">
        <v>23.788448333740234</v>
      </c>
      <c r="W147" s="1">
        <v>31.513246536254883</v>
      </c>
      <c r="X147" s="1">
        <v>200.18087768554687</v>
      </c>
      <c r="Y147" s="1">
        <v>1699.1153564453125</v>
      </c>
      <c r="Z147" s="1">
        <v>1.8189563751220703</v>
      </c>
      <c r="AA147" s="1">
        <v>73.123832702636719</v>
      </c>
      <c r="AB147" s="1">
        <v>-2.429969310760498</v>
      </c>
      <c r="AC147" s="1">
        <v>-6.6557526588439941E-3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0.33363479614257807</v>
      </c>
      <c r="AL147">
        <f t="shared" si="212"/>
        <v>1.4342173477028409E-3</v>
      </c>
      <c r="AM147">
        <f t="shared" si="213"/>
        <v>299.51537933349607</v>
      </c>
      <c r="AN147">
        <f t="shared" si="214"/>
        <v>302.05246009826658</v>
      </c>
      <c r="AO147">
        <f t="shared" si="215"/>
        <v>271.85845095473996</v>
      </c>
      <c r="AP147">
        <f t="shared" si="216"/>
        <v>2.8186149123983082</v>
      </c>
      <c r="AQ147">
        <f t="shared" si="217"/>
        <v>3.4479047458407228</v>
      </c>
      <c r="AR147">
        <f t="shared" si="218"/>
        <v>47.151586813862359</v>
      </c>
      <c r="AS147">
        <f t="shared" si="219"/>
        <v>29.917051596577203</v>
      </c>
      <c r="AT147">
        <f t="shared" si="220"/>
        <v>27.633919715881348</v>
      </c>
      <c r="AU147">
        <f t="shared" si="221"/>
        <v>3.7146031748544126</v>
      </c>
      <c r="AV147">
        <f t="shared" si="222"/>
        <v>4.6396467133059824E-2</v>
      </c>
      <c r="AW147">
        <f t="shared" si="223"/>
        <v>1.2602552699364606</v>
      </c>
      <c r="AX147">
        <f t="shared" si="224"/>
        <v>2.454347904917952</v>
      </c>
      <c r="AY147">
        <f t="shared" si="225"/>
        <v>2.9066051041608192E-2</v>
      </c>
      <c r="AZ147">
        <f t="shared" si="226"/>
        <v>16.388586903849841</v>
      </c>
      <c r="BA147">
        <f t="shared" si="227"/>
        <v>0.58062831415424299</v>
      </c>
      <c r="BB147">
        <f t="shared" si="228"/>
        <v>35.511811542032248</v>
      </c>
      <c r="BC147">
        <f t="shared" si="229"/>
        <v>383.96876965619452</v>
      </c>
      <c r="BD147">
        <f t="shared" si="230"/>
        <v>3.9469277036722353E-3</v>
      </c>
    </row>
    <row r="148" spans="1:108" x14ac:dyDescent="0.25">
      <c r="A148" s="1">
        <v>116</v>
      </c>
      <c r="B148" s="1" t="s">
        <v>151</v>
      </c>
      <c r="C148" s="1">
        <v>3166.5000006146729</v>
      </c>
      <c r="D148" s="1">
        <v>0</v>
      </c>
      <c r="E148">
        <f t="shared" si="203"/>
        <v>4.2752669905692358</v>
      </c>
      <c r="F148">
        <f t="shared" si="204"/>
        <v>4.716407210794106E-2</v>
      </c>
      <c r="G148">
        <f t="shared" si="205"/>
        <v>223.86444236921656</v>
      </c>
      <c r="H148">
        <f t="shared" si="206"/>
        <v>1.4339519556757709</v>
      </c>
      <c r="I148">
        <f t="shared" si="207"/>
        <v>2.1873759654688962</v>
      </c>
      <c r="J148">
        <f t="shared" si="208"/>
        <v>26.363595962524414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28.903539657592773</v>
      </c>
      <c r="P148" s="1">
        <v>26.363595962524414</v>
      </c>
      <c r="Q148" s="1">
        <v>30.124599456787109</v>
      </c>
      <c r="R148" s="1">
        <v>400.47882080078125</v>
      </c>
      <c r="S148" s="1">
        <v>386.00619506835937</v>
      </c>
      <c r="T148" s="1">
        <v>13.009675979614258</v>
      </c>
      <c r="U148" s="1">
        <v>17.233392715454102</v>
      </c>
      <c r="V148" s="1">
        <v>23.786518096923828</v>
      </c>
      <c r="W148" s="1">
        <v>31.509040832519531</v>
      </c>
      <c r="X148" s="1">
        <v>200.1895751953125</v>
      </c>
      <c r="Y148" s="1">
        <v>1699.1995849609375</v>
      </c>
      <c r="Z148" s="1">
        <v>1.8582035303115845</v>
      </c>
      <c r="AA148" s="1">
        <v>73.123497009277344</v>
      </c>
      <c r="AB148" s="1">
        <v>-2.429969310760498</v>
      </c>
      <c r="AC148" s="1">
        <v>-6.6557526588439941E-3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0.33364929199218746</v>
      </c>
      <c r="AL148">
        <f t="shared" si="212"/>
        <v>1.4339519556757709E-3</v>
      </c>
      <c r="AM148">
        <f t="shared" si="213"/>
        <v>299.51359596252439</v>
      </c>
      <c r="AN148">
        <f t="shared" si="214"/>
        <v>302.05353965759275</v>
      </c>
      <c r="AO148">
        <f t="shared" si="215"/>
        <v>271.87192751693874</v>
      </c>
      <c r="AP148">
        <f t="shared" si="216"/>
        <v>2.8193153340385528</v>
      </c>
      <c r="AQ148">
        <f t="shared" si="217"/>
        <v>3.4475419061571064</v>
      </c>
      <c r="AR148">
        <f t="shared" si="218"/>
        <v>47.146841263892355</v>
      </c>
      <c r="AS148">
        <f t="shared" si="219"/>
        <v>29.913448548438254</v>
      </c>
      <c r="AT148">
        <f t="shared" si="220"/>
        <v>27.633567810058594</v>
      </c>
      <c r="AU148">
        <f t="shared" si="221"/>
        <v>3.7145267629637302</v>
      </c>
      <c r="AV148">
        <f t="shared" si="222"/>
        <v>4.6393610292633822E-2</v>
      </c>
      <c r="AW148">
        <f t="shared" si="223"/>
        <v>1.26016594068821</v>
      </c>
      <c r="AX148">
        <f t="shared" si="224"/>
        <v>2.45436082227552</v>
      </c>
      <c r="AY148">
        <f t="shared" si="225"/>
        <v>2.9064257100667016E-2</v>
      </c>
      <c r="AZ148">
        <f t="shared" si="226"/>
        <v>16.369750882068949</v>
      </c>
      <c r="BA148">
        <f t="shared" si="227"/>
        <v>0.57995038740135119</v>
      </c>
      <c r="BB148">
        <f t="shared" si="228"/>
        <v>35.513218114602573</v>
      </c>
      <c r="BC148">
        <f t="shared" si="229"/>
        <v>383.97393789602324</v>
      </c>
      <c r="BD148">
        <f t="shared" si="230"/>
        <v>3.9541352719454524E-3</v>
      </c>
    </row>
    <row r="149" spans="1:108" x14ac:dyDescent="0.25">
      <c r="A149" s="1">
        <v>117</v>
      </c>
      <c r="B149" s="1" t="s">
        <v>151</v>
      </c>
      <c r="C149" s="1">
        <v>3167.000000603497</v>
      </c>
      <c r="D149" s="1">
        <v>0</v>
      </c>
      <c r="E149">
        <f t="shared" si="203"/>
        <v>4.2954630613136686</v>
      </c>
      <c r="F149">
        <f t="shared" si="204"/>
        <v>4.715823850900025E-2</v>
      </c>
      <c r="G149">
        <f t="shared" si="205"/>
        <v>223.16659285340265</v>
      </c>
      <c r="H149">
        <f t="shared" si="206"/>
        <v>1.4334608230214765</v>
      </c>
      <c r="I149">
        <f t="shared" si="207"/>
        <v>2.1868974582368521</v>
      </c>
      <c r="J149">
        <f t="shared" si="208"/>
        <v>26.360525131225586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28.904075622558594</v>
      </c>
      <c r="P149" s="1">
        <v>26.360525131225586</v>
      </c>
      <c r="Q149" s="1">
        <v>30.124832153320313</v>
      </c>
      <c r="R149" s="1">
        <v>400.53363037109375</v>
      </c>
      <c r="S149" s="1">
        <v>386.00057983398437</v>
      </c>
      <c r="T149" s="1">
        <v>13.009029388427734</v>
      </c>
      <c r="U149" s="1">
        <v>17.231449127197266</v>
      </c>
      <c r="V149" s="1">
        <v>23.784521102905273</v>
      </c>
      <c r="W149" s="1">
        <v>31.50440788269043</v>
      </c>
      <c r="X149" s="1">
        <v>200.18287658691406</v>
      </c>
      <c r="Y149" s="1">
        <v>1699.2073974609375</v>
      </c>
      <c r="Z149" s="1">
        <v>1.9801064729690552</v>
      </c>
      <c r="AA149" s="1">
        <v>73.123260498046875</v>
      </c>
      <c r="AB149" s="1">
        <v>-2.429969310760498</v>
      </c>
      <c r="AC149" s="1">
        <v>-6.6557526588439941E-3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0.33363812764485673</v>
      </c>
      <c r="AL149">
        <f t="shared" si="212"/>
        <v>1.4334608230214764E-3</v>
      </c>
      <c r="AM149">
        <f t="shared" si="213"/>
        <v>299.51052513122556</v>
      </c>
      <c r="AN149">
        <f t="shared" si="214"/>
        <v>302.05407562255857</v>
      </c>
      <c r="AO149">
        <f t="shared" si="215"/>
        <v>271.8731775169108</v>
      </c>
      <c r="AP149">
        <f t="shared" si="216"/>
        <v>2.820093807531467</v>
      </c>
      <c r="AQ149">
        <f t="shared" si="217"/>
        <v>3.4469172015237399</v>
      </c>
      <c r="AR149">
        <f t="shared" si="218"/>
        <v>47.1384505839398</v>
      </c>
      <c r="AS149">
        <f t="shared" si="219"/>
        <v>29.907001456742535</v>
      </c>
      <c r="AT149">
        <f t="shared" si="220"/>
        <v>27.63230037689209</v>
      </c>
      <c r="AU149">
        <f t="shared" si="221"/>
        <v>3.7142515672763952</v>
      </c>
      <c r="AV149">
        <f t="shared" si="222"/>
        <v>4.6387965718302913E-2</v>
      </c>
      <c r="AW149">
        <f t="shared" si="223"/>
        <v>1.260019743286888</v>
      </c>
      <c r="AX149">
        <f t="shared" si="224"/>
        <v>2.4542318239895069</v>
      </c>
      <c r="AY149">
        <f t="shared" si="225"/>
        <v>2.906071261546302E-2</v>
      </c>
      <c r="AZ149">
        <f t="shared" si="226"/>
        <v>16.318668903680926</v>
      </c>
      <c r="BA149">
        <f t="shared" si="227"/>
        <v>0.57815092648146993</v>
      </c>
      <c r="BB149">
        <f t="shared" si="228"/>
        <v>35.515854384734226</v>
      </c>
      <c r="BC149">
        <f t="shared" si="229"/>
        <v>383.95872241686499</v>
      </c>
      <c r="BD149">
        <f t="shared" si="230"/>
        <v>3.9732667001373487E-3</v>
      </c>
    </row>
    <row r="150" spans="1:108" x14ac:dyDescent="0.25">
      <c r="A150" s="1">
        <v>118</v>
      </c>
      <c r="B150" s="1" t="s">
        <v>152</v>
      </c>
      <c r="C150" s="1">
        <v>3167.5000005923212</v>
      </c>
      <c r="D150" s="1">
        <v>0</v>
      </c>
      <c r="E150">
        <f t="shared" si="203"/>
        <v>4.3095447514942009</v>
      </c>
      <c r="F150">
        <f t="shared" si="204"/>
        <v>4.7204766478148974E-2</v>
      </c>
      <c r="G150">
        <f t="shared" si="205"/>
        <v>222.85900781792586</v>
      </c>
      <c r="H150">
        <f t="shared" si="206"/>
        <v>1.4342295646076892</v>
      </c>
      <c r="I150">
        <f t="shared" si="207"/>
        <v>2.1859631001706696</v>
      </c>
      <c r="J150">
        <f t="shared" si="208"/>
        <v>26.356174468994141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28.904790878295898</v>
      </c>
      <c r="P150" s="1">
        <v>26.356174468994141</v>
      </c>
      <c r="Q150" s="1">
        <v>30.125616073608398</v>
      </c>
      <c r="R150" s="1">
        <v>400.5933837890625</v>
      </c>
      <c r="S150" s="1">
        <v>386.019775390625</v>
      </c>
      <c r="T150" s="1">
        <v>13.008193016052246</v>
      </c>
      <c r="U150" s="1">
        <v>17.232114791870117</v>
      </c>
      <c r="V150" s="1">
        <v>23.782022476196289</v>
      </c>
      <c r="W150" s="1">
        <v>31.504341125488281</v>
      </c>
      <c r="X150" s="1">
        <v>200.2188720703125</v>
      </c>
      <c r="Y150" s="1">
        <v>1699.2811279296875</v>
      </c>
      <c r="Z150" s="1">
        <v>2.0447847843170166</v>
      </c>
      <c r="AA150" s="1">
        <v>73.123306274414063</v>
      </c>
      <c r="AB150" s="1">
        <v>-2.429969310760498</v>
      </c>
      <c r="AC150" s="1">
        <v>-6.6557526588439941E-3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0.33369812011718747</v>
      </c>
      <c r="AL150">
        <f t="shared" si="212"/>
        <v>1.4342295646076894E-3</v>
      </c>
      <c r="AM150">
        <f t="shared" si="213"/>
        <v>299.50617446899412</v>
      </c>
      <c r="AN150">
        <f t="shared" si="214"/>
        <v>302.05479087829588</v>
      </c>
      <c r="AO150">
        <f t="shared" si="215"/>
        <v>271.88497439164712</v>
      </c>
      <c r="AP150">
        <f t="shared" si="216"/>
        <v>2.8205453278271264</v>
      </c>
      <c r="AQ150">
        <f t="shared" si="217"/>
        <v>3.4460323078524491</v>
      </c>
      <c r="AR150">
        <f t="shared" si="218"/>
        <v>47.126319684182825</v>
      </c>
      <c r="AS150">
        <f t="shared" si="219"/>
        <v>29.894204892312707</v>
      </c>
      <c r="AT150">
        <f t="shared" si="220"/>
        <v>27.63048267364502</v>
      </c>
      <c r="AU150">
        <f t="shared" si="221"/>
        <v>3.7138569234023366</v>
      </c>
      <c r="AV150">
        <f t="shared" si="222"/>
        <v>4.6432985419054329E-2</v>
      </c>
      <c r="AW150">
        <f t="shared" si="223"/>
        <v>1.2600692076817794</v>
      </c>
      <c r="AX150">
        <f t="shared" si="224"/>
        <v>2.4537877157205572</v>
      </c>
      <c r="AY150">
        <f t="shared" si="225"/>
        <v>2.9088982591660626E-2</v>
      </c>
      <c r="AZ150">
        <f t="shared" si="226"/>
        <v>16.296187484682232</v>
      </c>
      <c r="BA150">
        <f t="shared" si="227"/>
        <v>0.57732536524173694</v>
      </c>
      <c r="BB150">
        <f t="shared" si="228"/>
        <v>35.528274732389121</v>
      </c>
      <c r="BC150">
        <f t="shared" si="229"/>
        <v>383.97122421240692</v>
      </c>
      <c r="BD150">
        <f t="shared" si="230"/>
        <v>3.987556364846578E-3</v>
      </c>
    </row>
    <row r="151" spans="1:108" x14ac:dyDescent="0.25">
      <c r="A151" s="1">
        <v>119</v>
      </c>
      <c r="B151" s="1" t="s">
        <v>152</v>
      </c>
      <c r="C151" s="1">
        <v>3168.0000005811453</v>
      </c>
      <c r="D151" s="1">
        <v>0</v>
      </c>
      <c r="E151">
        <f t="shared" si="203"/>
        <v>4.3092015974124447</v>
      </c>
      <c r="F151">
        <f t="shared" si="204"/>
        <v>4.7209441388816817E-2</v>
      </c>
      <c r="G151">
        <f t="shared" si="205"/>
        <v>222.91958157950833</v>
      </c>
      <c r="H151">
        <f t="shared" si="206"/>
        <v>1.4338805364238427</v>
      </c>
      <c r="I151">
        <f t="shared" si="207"/>
        <v>2.1852257848801302</v>
      </c>
      <c r="J151">
        <f t="shared" si="208"/>
        <v>26.35203742980957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28.905300140380859</v>
      </c>
      <c r="P151" s="1">
        <v>26.35203742980957</v>
      </c>
      <c r="Q151" s="1">
        <v>30.125673294067383</v>
      </c>
      <c r="R151" s="1">
        <v>400.62301635742187</v>
      </c>
      <c r="S151" s="1">
        <v>386.05123901367187</v>
      </c>
      <c r="T151" s="1">
        <v>13.008002281188965</v>
      </c>
      <c r="U151" s="1">
        <v>17.230747222900391</v>
      </c>
      <c r="V151" s="1">
        <v>23.78089714050293</v>
      </c>
      <c r="W151" s="1">
        <v>31.500810623168945</v>
      </c>
      <c r="X151" s="1">
        <v>200.22621154785156</v>
      </c>
      <c r="Y151" s="1">
        <v>1699.3135986328125</v>
      </c>
      <c r="Z151" s="1">
        <v>2.1529209613800049</v>
      </c>
      <c r="AA151" s="1">
        <v>73.123077392578125</v>
      </c>
      <c r="AB151" s="1">
        <v>-2.429969310760498</v>
      </c>
      <c r="AC151" s="1">
        <v>-6.6557526588439941E-3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0.33371035257975257</v>
      </c>
      <c r="AL151">
        <f t="shared" si="212"/>
        <v>1.4338805364238426E-3</v>
      </c>
      <c r="AM151">
        <f t="shared" si="213"/>
        <v>299.50203742980955</v>
      </c>
      <c r="AN151">
        <f t="shared" si="214"/>
        <v>302.05530014038084</v>
      </c>
      <c r="AO151">
        <f t="shared" si="215"/>
        <v>271.890169704031</v>
      </c>
      <c r="AP151">
        <f t="shared" si="216"/>
        <v>2.8214426716576892</v>
      </c>
      <c r="AQ151">
        <f t="shared" si="217"/>
        <v>3.4451910475922261</v>
      </c>
      <c r="AR151">
        <f t="shared" si="218"/>
        <v>47.114962477521594</v>
      </c>
      <c r="AS151">
        <f t="shared" si="219"/>
        <v>29.884215254621203</v>
      </c>
      <c r="AT151">
        <f t="shared" si="220"/>
        <v>27.628668785095215</v>
      </c>
      <c r="AU151">
        <f t="shared" si="221"/>
        <v>3.7134631442178341</v>
      </c>
      <c r="AV151">
        <f t="shared" si="222"/>
        <v>4.6437508705815471E-2</v>
      </c>
      <c r="AW151">
        <f t="shared" si="223"/>
        <v>1.2599652627120959</v>
      </c>
      <c r="AX151">
        <f t="shared" si="224"/>
        <v>2.4534978815057382</v>
      </c>
      <c r="AY151">
        <f t="shared" si="225"/>
        <v>2.9091822982164301E-2</v>
      </c>
      <c r="AZ151">
        <f t="shared" si="226"/>
        <v>16.300565816159519</v>
      </c>
      <c r="BA151">
        <f t="shared" si="227"/>
        <v>0.57743521857111224</v>
      </c>
      <c r="BB151">
        <f t="shared" si="228"/>
        <v>35.53481127117908</v>
      </c>
      <c r="BC151">
        <f t="shared" si="229"/>
        <v>384.00285095446958</v>
      </c>
      <c r="BD151">
        <f t="shared" si="230"/>
        <v>3.9876439748534722E-3</v>
      </c>
    </row>
    <row r="152" spans="1:108" x14ac:dyDescent="0.25">
      <c r="A152" s="1">
        <v>120</v>
      </c>
      <c r="B152" s="1" t="s">
        <v>153</v>
      </c>
      <c r="C152" s="1">
        <v>3168.5000005699694</v>
      </c>
      <c r="D152" s="1">
        <v>0</v>
      </c>
      <c r="E152">
        <f t="shared" si="203"/>
        <v>4.3076359310484227</v>
      </c>
      <c r="F152">
        <f t="shared" si="204"/>
        <v>4.7250249114218337E-2</v>
      </c>
      <c r="G152">
        <f t="shared" si="205"/>
        <v>223.1135874438838</v>
      </c>
      <c r="H152">
        <f t="shared" si="206"/>
        <v>1.4342991104858958</v>
      </c>
      <c r="I152">
        <f t="shared" si="207"/>
        <v>2.184031362672052</v>
      </c>
      <c r="J152">
        <f t="shared" si="208"/>
        <v>26.346412658691406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28.905328750610352</v>
      </c>
      <c r="P152" s="1">
        <v>26.346412658691406</v>
      </c>
      <c r="Q152" s="1">
        <v>30.125120162963867</v>
      </c>
      <c r="R152" s="1">
        <v>400.62905883789062</v>
      </c>
      <c r="S152" s="1">
        <v>386.06198120117187</v>
      </c>
      <c r="T152" s="1">
        <v>13.007565498352051</v>
      </c>
      <c r="U152" s="1">
        <v>17.23138427734375</v>
      </c>
      <c r="V152" s="1">
        <v>23.780141830444336</v>
      </c>
      <c r="W152" s="1">
        <v>31.502033233642578</v>
      </c>
      <c r="X152" s="1">
        <v>200.23361206054687</v>
      </c>
      <c r="Y152" s="1">
        <v>1699.236328125</v>
      </c>
      <c r="Z152" s="1">
        <v>1.9885671138763428</v>
      </c>
      <c r="AA152" s="1">
        <v>73.123329162597656</v>
      </c>
      <c r="AB152" s="1">
        <v>-2.429969310760498</v>
      </c>
      <c r="AC152" s="1">
        <v>-6.6557526588439941E-3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0.3337226867675781</v>
      </c>
      <c r="AL152">
        <f t="shared" si="212"/>
        <v>1.4342991104858958E-3</v>
      </c>
      <c r="AM152">
        <f t="shared" si="213"/>
        <v>299.49641265869138</v>
      </c>
      <c r="AN152">
        <f t="shared" si="214"/>
        <v>302.05532875061033</v>
      </c>
      <c r="AO152">
        <f t="shared" si="215"/>
        <v>271.87780642305734</v>
      </c>
      <c r="AP152">
        <f t="shared" si="216"/>
        <v>2.8218739856729451</v>
      </c>
      <c r="AQ152">
        <f t="shared" si="217"/>
        <v>3.4440475471114689</v>
      </c>
      <c r="AR152">
        <f t="shared" si="218"/>
        <v>47.099162285858938</v>
      </c>
      <c r="AS152">
        <f t="shared" si="219"/>
        <v>29.867778008515188</v>
      </c>
      <c r="AT152">
        <f t="shared" si="220"/>
        <v>27.625870704650879</v>
      </c>
      <c r="AU152">
        <f t="shared" si="221"/>
        <v>3.7128557771152528</v>
      </c>
      <c r="AV152">
        <f t="shared" si="222"/>
        <v>4.6476992270191607E-2</v>
      </c>
      <c r="AW152">
        <f t="shared" si="223"/>
        <v>1.2600161844394169</v>
      </c>
      <c r="AX152">
        <f t="shared" si="224"/>
        <v>2.452839592675836</v>
      </c>
      <c r="AY152">
        <f t="shared" si="225"/>
        <v>2.9116616677020115E-2</v>
      </c>
      <c r="AZ152">
        <f t="shared" si="226"/>
        <v>16.314808295307131</v>
      </c>
      <c r="BA152">
        <f t="shared" si="227"/>
        <v>0.5779216765911539</v>
      </c>
      <c r="BB152">
        <f t="shared" si="228"/>
        <v>35.550070924342833</v>
      </c>
      <c r="BC152">
        <f t="shared" si="229"/>
        <v>384.01433738477471</v>
      </c>
      <c r="BD152">
        <f t="shared" si="230"/>
        <v>3.9877876411572371E-3</v>
      </c>
      <c r="BE152">
        <f>AVERAGE(E138:E152)</f>
        <v>4.252160075874138</v>
      </c>
      <c r="BF152">
        <f t="shared" ref="BF152:DD152" si="231">AVERAGE(F138:F152)</f>
        <v>4.718426753476293E-2</v>
      </c>
      <c r="BG152">
        <f t="shared" si="231"/>
        <v>224.70095305051791</v>
      </c>
      <c r="BH152">
        <f t="shared" si="231"/>
        <v>1.4345259459419137</v>
      </c>
      <c r="BI152">
        <f t="shared" si="231"/>
        <v>2.1873251237227112</v>
      </c>
      <c r="BJ152">
        <f t="shared" si="231"/>
        <v>26.364649200439452</v>
      </c>
      <c r="BK152">
        <f t="shared" si="231"/>
        <v>6</v>
      </c>
      <c r="BL152">
        <f t="shared" si="231"/>
        <v>1.4200000166893005</v>
      </c>
      <c r="BM152">
        <f t="shared" si="231"/>
        <v>1</v>
      </c>
      <c r="BN152">
        <f t="shared" si="231"/>
        <v>2.8400000333786011</v>
      </c>
      <c r="BO152">
        <f t="shared" si="231"/>
        <v>28.901531092325847</v>
      </c>
      <c r="BP152">
        <f t="shared" si="231"/>
        <v>26.364649200439452</v>
      </c>
      <c r="BQ152">
        <f t="shared" si="231"/>
        <v>30.124547831217448</v>
      </c>
      <c r="BR152">
        <f t="shared" si="231"/>
        <v>400.41133219401041</v>
      </c>
      <c r="BS152">
        <f t="shared" si="231"/>
        <v>386.0062255859375</v>
      </c>
      <c r="BT152">
        <f t="shared" si="231"/>
        <v>13.011300786336262</v>
      </c>
      <c r="BU152">
        <f t="shared" si="231"/>
        <v>17.237011591593426</v>
      </c>
      <c r="BV152">
        <f t="shared" si="231"/>
        <v>23.792273457845052</v>
      </c>
      <c r="BW152">
        <f t="shared" si="231"/>
        <v>31.519346491495767</v>
      </c>
      <c r="BX152">
        <f t="shared" si="231"/>
        <v>200.17447611490886</v>
      </c>
      <c r="BY152">
        <f t="shared" si="231"/>
        <v>1699.181884765625</v>
      </c>
      <c r="BZ152">
        <f t="shared" si="231"/>
        <v>1.886157250404358</v>
      </c>
      <c r="CA152">
        <f t="shared" si="231"/>
        <v>73.123545837402347</v>
      </c>
      <c r="CB152">
        <f t="shared" si="231"/>
        <v>-2.429969310760498</v>
      </c>
      <c r="CC152">
        <f t="shared" si="231"/>
        <v>-6.6557526588439941E-3</v>
      </c>
      <c r="CD152">
        <f t="shared" si="231"/>
        <v>1</v>
      </c>
      <c r="CE152">
        <f t="shared" si="231"/>
        <v>-0.21956524252891541</v>
      </c>
      <c r="CF152">
        <f t="shared" si="231"/>
        <v>2.737391471862793</v>
      </c>
      <c r="CG152">
        <f t="shared" si="231"/>
        <v>1</v>
      </c>
      <c r="CH152">
        <f t="shared" si="231"/>
        <v>0</v>
      </c>
      <c r="CI152">
        <f t="shared" si="231"/>
        <v>0.15999999642372131</v>
      </c>
      <c r="CJ152">
        <f t="shared" si="231"/>
        <v>111115</v>
      </c>
      <c r="CK152">
        <f t="shared" si="231"/>
        <v>0.33362412685818138</v>
      </c>
      <c r="CL152">
        <f t="shared" si="231"/>
        <v>1.4345259459419134E-3</v>
      </c>
      <c r="CM152">
        <f t="shared" si="231"/>
        <v>299.51464920043946</v>
      </c>
      <c r="CN152">
        <f t="shared" si="231"/>
        <v>302.05153109232583</v>
      </c>
      <c r="CO152">
        <f t="shared" si="231"/>
        <v>271.86909548575204</v>
      </c>
      <c r="CP152">
        <f t="shared" si="231"/>
        <v>2.8185521654214543</v>
      </c>
      <c r="CQ152">
        <f t="shared" si="231"/>
        <v>3.4477565316209113</v>
      </c>
      <c r="CR152">
        <f t="shared" si="231"/>
        <v>47.149744839794351</v>
      </c>
      <c r="CS152">
        <f t="shared" si="231"/>
        <v>29.912733248200933</v>
      </c>
      <c r="CT152">
        <f t="shared" si="231"/>
        <v>27.633090146382649</v>
      </c>
      <c r="CU152">
        <f t="shared" si="231"/>
        <v>3.7144231071838818</v>
      </c>
      <c r="CV152">
        <f t="shared" si="231"/>
        <v>4.6413150851025972E-2</v>
      </c>
      <c r="CW152">
        <f t="shared" si="231"/>
        <v>1.2604314078982009</v>
      </c>
      <c r="CX152">
        <f t="shared" si="231"/>
        <v>2.4539916992856812</v>
      </c>
      <c r="CY152">
        <f t="shared" si="231"/>
        <v>2.9076527549734627E-2</v>
      </c>
      <c r="CZ152">
        <f t="shared" si="231"/>
        <v>16.430930623860743</v>
      </c>
      <c r="DA152">
        <f t="shared" si="231"/>
        <v>0.58211750224637593</v>
      </c>
      <c r="DB152">
        <f t="shared" si="231"/>
        <v>35.518970301044646</v>
      </c>
      <c r="DC152">
        <f t="shared" si="231"/>
        <v>383.9849523341901</v>
      </c>
      <c r="DD152">
        <f t="shared" si="231"/>
        <v>3.9332921628014604E-3</v>
      </c>
    </row>
    <row r="153" spans="1:108" x14ac:dyDescent="0.25">
      <c r="A153" s="1" t="s">
        <v>9</v>
      </c>
      <c r="B153" s="1" t="s">
        <v>154</v>
      </c>
    </row>
    <row r="154" spans="1:108" x14ac:dyDescent="0.25">
      <c r="A154" s="1" t="s">
        <v>9</v>
      </c>
      <c r="B154" s="1" t="s">
        <v>155</v>
      </c>
    </row>
    <row r="155" spans="1:108" x14ac:dyDescent="0.25">
      <c r="A155" s="1">
        <v>121</v>
      </c>
      <c r="B155" s="1" t="s">
        <v>156</v>
      </c>
      <c r="C155" s="1">
        <v>3509.5000004135072</v>
      </c>
      <c r="D155" s="1">
        <v>0</v>
      </c>
      <c r="E155">
        <f t="shared" ref="E155:E169" si="232">(R155-S155*(1000-T155)/(1000-U155))*AK155</f>
        <v>3.7071401165985143</v>
      </c>
      <c r="F155">
        <f t="shared" ref="F155:F169" si="233">IF(AV155&lt;&gt;0,1/(1/AV155-1/N155),0)</f>
        <v>3.7829962918380408E-2</v>
      </c>
      <c r="G155">
        <f t="shared" ref="G155:G169" si="234">((AY155-AL155/2)*S155-E155)/(AY155+AL155/2)</f>
        <v>210.56342062223226</v>
      </c>
      <c r="H155">
        <f t="shared" ref="H155:H169" si="235">AL155*1000</f>
        <v>1.5164822551491013</v>
      </c>
      <c r="I155">
        <f t="shared" ref="I155:I169" si="236">(AQ155-AW155)</f>
        <v>2.8610923861869462</v>
      </c>
      <c r="J155">
        <f t="shared" ref="J155:J169" si="237">(P155+AP155*D155)</f>
        <v>29.395702362060547</v>
      </c>
      <c r="K155" s="1">
        <v>6</v>
      </c>
      <c r="L155">
        <f t="shared" ref="L155:L169" si="238">(K155*AE155+AF155)</f>
        <v>1.4200000166893005</v>
      </c>
      <c r="M155" s="1">
        <v>1</v>
      </c>
      <c r="N155">
        <f t="shared" ref="N155:N169" si="239">L155*(M155+1)*(M155+1)/(M155*M155+1)</f>
        <v>2.8400000333786011</v>
      </c>
      <c r="O155" s="1">
        <v>33.317668914794922</v>
      </c>
      <c r="P155" s="1">
        <v>29.395702362060547</v>
      </c>
      <c r="Q155" s="1">
        <v>34.988021850585938</v>
      </c>
      <c r="R155" s="1">
        <v>401.4578857421875</v>
      </c>
      <c r="S155" s="1">
        <v>388.57666015625</v>
      </c>
      <c r="T155" s="1">
        <v>12.677395820617676</v>
      </c>
      <c r="U155" s="1">
        <v>17.146060943603516</v>
      </c>
      <c r="V155" s="1">
        <v>18.023605346679688</v>
      </c>
      <c r="W155" s="1">
        <v>24.376760482788086</v>
      </c>
      <c r="X155" s="1">
        <v>200.124267578125</v>
      </c>
      <c r="Y155" s="1">
        <v>1699.691162109375</v>
      </c>
      <c r="Z155" s="1">
        <v>1.582500696182251</v>
      </c>
      <c r="AA155" s="1">
        <v>73.118453979492188</v>
      </c>
      <c r="AB155" s="1">
        <v>-1.859961986541748</v>
      </c>
      <c r="AC155" s="1">
        <v>-2.6152670383453369E-2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ref="AK155:AK169" si="240">X155*0.000001/(K155*0.0001)</f>
        <v>0.3335404459635416</v>
      </c>
      <c r="AL155">
        <f t="shared" ref="AL155:AL169" si="241">(U155-T155)/(1000-U155)*AK155</f>
        <v>1.5164822551491013E-3</v>
      </c>
      <c r="AM155">
        <f t="shared" ref="AM155:AM169" si="242">(P155+273.15)</f>
        <v>302.54570236206052</v>
      </c>
      <c r="AN155">
        <f t="shared" ref="AN155:AN169" si="243">(O155+273.15)</f>
        <v>306.4676689147949</v>
      </c>
      <c r="AO155">
        <f t="shared" ref="AO155:AO169" si="244">(Y155*AG155+Z155*AH155)*AI155</f>
        <v>271.95057985893072</v>
      </c>
      <c r="AP155">
        <f t="shared" ref="AP155:AP169" si="245">((AO155+0.00000010773*(AN155^4-AM155^4))-AL155*44100)/(L155*51.4+0.00000043092*AM155^3)</f>
        <v>2.9768022277808148</v>
      </c>
      <c r="AQ155">
        <f t="shared" ref="AQ155:AQ169" si="246">0.61365*EXP(17.502*J155/(240.97+J155))</f>
        <v>4.1147858542213882</v>
      </c>
      <c r="AR155">
        <f t="shared" ref="AR155:AR169" si="247">AQ155*1000/AA155</f>
        <v>56.27561347748788</v>
      </c>
      <c r="AS155">
        <f t="shared" ref="AS155:AS169" si="248">(AR155-U155)</f>
        <v>39.129552533884365</v>
      </c>
      <c r="AT155">
        <f t="shared" ref="AT155:AT169" si="249">IF(D155,P155,(O155+P155)/2)</f>
        <v>31.356685638427734</v>
      </c>
      <c r="AU155">
        <f t="shared" ref="AU155:AU169" si="250">0.61365*EXP(17.502*AT155/(240.97+AT155))</f>
        <v>4.6039444607017375</v>
      </c>
      <c r="AV155">
        <f t="shared" ref="AV155:AV169" si="251">IF(AS155&lt;&gt;0,(1000-(AR155+U155)/2)/AS155*AL155,0)</f>
        <v>3.7332676387818321E-2</v>
      </c>
      <c r="AW155">
        <f t="shared" ref="AW155:AW169" si="252">U155*AA155/1000</f>
        <v>1.253693468034442</v>
      </c>
      <c r="AX155">
        <f t="shared" ref="AX155:AX169" si="253">(AU155-AW155)</f>
        <v>3.3502509926672954</v>
      </c>
      <c r="AY155">
        <f t="shared" ref="AY155:AY169" si="254">1/(1.6/F155+1.37/N155)</f>
        <v>2.3377096995237046E-2</v>
      </c>
      <c r="AZ155">
        <f t="shared" ref="AZ155:AZ169" si="255">G155*AA155*0.001</f>
        <v>15.396071780531145</v>
      </c>
      <c r="BA155">
        <f t="shared" ref="BA155:BA169" si="256">G155/S155</f>
        <v>0.54188386028528557</v>
      </c>
      <c r="BB155">
        <f t="shared" ref="BB155:BB169" si="257">(1-AL155*AA155/AQ155/F155)*100</f>
        <v>28.767009182649751</v>
      </c>
      <c r="BC155">
        <f t="shared" ref="BC155:BC169" si="258">(S155-E155/(N155/1.35))</f>
        <v>386.8144632905499</v>
      </c>
      <c r="BD155">
        <f t="shared" ref="BD155:BD169" si="259">E155*BB155/100/BC155</f>
        <v>2.7569634513757873E-3</v>
      </c>
    </row>
    <row r="156" spans="1:108" x14ac:dyDescent="0.25">
      <c r="A156" s="1">
        <v>122</v>
      </c>
      <c r="B156" s="1" t="s">
        <v>157</v>
      </c>
      <c r="C156" s="1">
        <v>3509.5000004135072</v>
      </c>
      <c r="D156" s="1">
        <v>0</v>
      </c>
      <c r="E156">
        <f t="shared" si="232"/>
        <v>3.7071401165985143</v>
      </c>
      <c r="F156">
        <f t="shared" si="233"/>
        <v>3.7829962918380408E-2</v>
      </c>
      <c r="G156">
        <f t="shared" si="234"/>
        <v>210.56342062223226</v>
      </c>
      <c r="H156">
        <f t="shared" si="235"/>
        <v>1.5164822551491013</v>
      </c>
      <c r="I156">
        <f t="shared" si="236"/>
        <v>2.8610923861869462</v>
      </c>
      <c r="J156">
        <f t="shared" si="237"/>
        <v>29.395702362060547</v>
      </c>
      <c r="K156" s="1">
        <v>6</v>
      </c>
      <c r="L156">
        <f t="shared" si="238"/>
        <v>1.4200000166893005</v>
      </c>
      <c r="M156" s="1">
        <v>1</v>
      </c>
      <c r="N156">
        <f t="shared" si="239"/>
        <v>2.8400000333786011</v>
      </c>
      <c r="O156" s="1">
        <v>33.317668914794922</v>
      </c>
      <c r="P156" s="1">
        <v>29.395702362060547</v>
      </c>
      <c r="Q156" s="1">
        <v>34.988021850585938</v>
      </c>
      <c r="R156" s="1">
        <v>401.4578857421875</v>
      </c>
      <c r="S156" s="1">
        <v>388.57666015625</v>
      </c>
      <c r="T156" s="1">
        <v>12.677395820617676</v>
      </c>
      <c r="U156" s="1">
        <v>17.146060943603516</v>
      </c>
      <c r="V156" s="1">
        <v>18.023605346679688</v>
      </c>
      <c r="W156" s="1">
        <v>24.376760482788086</v>
      </c>
      <c r="X156" s="1">
        <v>200.124267578125</v>
      </c>
      <c r="Y156" s="1">
        <v>1699.691162109375</v>
      </c>
      <c r="Z156" s="1">
        <v>1.582500696182251</v>
      </c>
      <c r="AA156" s="1">
        <v>73.118453979492188</v>
      </c>
      <c r="AB156" s="1">
        <v>-1.859961986541748</v>
      </c>
      <c r="AC156" s="1">
        <v>-2.6152670383453369E-2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40"/>
        <v>0.3335404459635416</v>
      </c>
      <c r="AL156">
        <f t="shared" si="241"/>
        <v>1.5164822551491013E-3</v>
      </c>
      <c r="AM156">
        <f t="shared" si="242"/>
        <v>302.54570236206052</v>
      </c>
      <c r="AN156">
        <f t="shared" si="243"/>
        <v>306.4676689147949</v>
      </c>
      <c r="AO156">
        <f t="shared" si="244"/>
        <v>271.95057985893072</v>
      </c>
      <c r="AP156">
        <f t="shared" si="245"/>
        <v>2.9768022277808148</v>
      </c>
      <c r="AQ156">
        <f t="shared" si="246"/>
        <v>4.1147858542213882</v>
      </c>
      <c r="AR156">
        <f t="shared" si="247"/>
        <v>56.27561347748788</v>
      </c>
      <c r="AS156">
        <f t="shared" si="248"/>
        <v>39.129552533884365</v>
      </c>
      <c r="AT156">
        <f t="shared" si="249"/>
        <v>31.356685638427734</v>
      </c>
      <c r="AU156">
        <f t="shared" si="250"/>
        <v>4.6039444607017375</v>
      </c>
      <c r="AV156">
        <f t="shared" si="251"/>
        <v>3.7332676387818321E-2</v>
      </c>
      <c r="AW156">
        <f t="shared" si="252"/>
        <v>1.253693468034442</v>
      </c>
      <c r="AX156">
        <f t="shared" si="253"/>
        <v>3.3502509926672954</v>
      </c>
      <c r="AY156">
        <f t="shared" si="254"/>
        <v>2.3377096995237046E-2</v>
      </c>
      <c r="AZ156">
        <f t="shared" si="255"/>
        <v>15.396071780531145</v>
      </c>
      <c r="BA156">
        <f t="shared" si="256"/>
        <v>0.54188386028528557</v>
      </c>
      <c r="BB156">
        <f t="shared" si="257"/>
        <v>28.767009182649751</v>
      </c>
      <c r="BC156">
        <f t="shared" si="258"/>
        <v>386.8144632905499</v>
      </c>
      <c r="BD156">
        <f t="shared" si="259"/>
        <v>2.7569634513757873E-3</v>
      </c>
    </row>
    <row r="157" spans="1:108" x14ac:dyDescent="0.25">
      <c r="A157" s="1">
        <v>123</v>
      </c>
      <c r="B157" s="1" t="s">
        <v>157</v>
      </c>
      <c r="C157" s="1">
        <v>3510.0000004023314</v>
      </c>
      <c r="D157" s="1">
        <v>0</v>
      </c>
      <c r="E157">
        <f t="shared" si="232"/>
        <v>3.7056779702300515</v>
      </c>
      <c r="F157">
        <f t="shared" si="233"/>
        <v>3.7813147509489713E-2</v>
      </c>
      <c r="G157">
        <f t="shared" si="234"/>
        <v>210.55836070940384</v>
      </c>
      <c r="H157">
        <f t="shared" si="235"/>
        <v>1.5160984525102548</v>
      </c>
      <c r="I157">
        <f t="shared" si="236"/>
        <v>2.8616035081353006</v>
      </c>
      <c r="J157">
        <f t="shared" si="237"/>
        <v>29.397186279296875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33.317745208740234</v>
      </c>
      <c r="P157" s="1">
        <v>29.397186279296875</v>
      </c>
      <c r="Q157" s="1">
        <v>34.988018035888672</v>
      </c>
      <c r="R157" s="1">
        <v>401.45855712890625</v>
      </c>
      <c r="S157" s="1">
        <v>388.5823974609375</v>
      </c>
      <c r="T157" s="1">
        <v>12.676528930664062</v>
      </c>
      <c r="U157" s="1">
        <v>17.14398193359375</v>
      </c>
      <c r="V157" s="1">
        <v>18.022199630737305</v>
      </c>
      <c r="W157" s="1">
        <v>24.373569488525391</v>
      </c>
      <c r="X157" s="1">
        <v>200.12832641601562</v>
      </c>
      <c r="Y157" s="1">
        <v>1699.74658203125</v>
      </c>
      <c r="Z157" s="1">
        <v>1.5803909301757813</v>
      </c>
      <c r="AA157" s="1">
        <v>73.118057250976563</v>
      </c>
      <c r="AB157" s="1">
        <v>-1.859961986541748</v>
      </c>
      <c r="AC157" s="1">
        <v>-2.6152670383453369E-2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0.33354721069335935</v>
      </c>
      <c r="AL157">
        <f t="shared" si="241"/>
        <v>1.5160984525102548E-3</v>
      </c>
      <c r="AM157">
        <f t="shared" si="242"/>
        <v>302.54718627929685</v>
      </c>
      <c r="AN157">
        <f t="shared" si="243"/>
        <v>306.46774520874021</v>
      </c>
      <c r="AO157">
        <f t="shared" si="244"/>
        <v>271.95944704623253</v>
      </c>
      <c r="AP157">
        <f t="shared" si="245"/>
        <v>2.9769024138016089</v>
      </c>
      <c r="AQ157">
        <f t="shared" si="246"/>
        <v>4.1151381606655164</v>
      </c>
      <c r="AR157">
        <f t="shared" si="247"/>
        <v>56.280737144593033</v>
      </c>
      <c r="AS157">
        <f t="shared" si="248"/>
        <v>39.136755210999283</v>
      </c>
      <c r="AT157">
        <f t="shared" si="249"/>
        <v>31.357465744018555</v>
      </c>
      <c r="AU157">
        <f t="shared" si="250"/>
        <v>4.6041487107236403</v>
      </c>
      <c r="AV157">
        <f t="shared" si="251"/>
        <v>3.7316300065023851E-2</v>
      </c>
      <c r="AW157">
        <f t="shared" si="252"/>
        <v>1.2535346525302158</v>
      </c>
      <c r="AX157">
        <f t="shared" si="253"/>
        <v>3.3506140581934245</v>
      </c>
      <c r="AY157">
        <f t="shared" si="254"/>
        <v>2.3366823010450313E-2</v>
      </c>
      <c r="AZ157">
        <f t="shared" si="255"/>
        <v>15.395618273021965</v>
      </c>
      <c r="BA157">
        <f t="shared" si="256"/>
        <v>0.54186283806273128</v>
      </c>
      <c r="BB157">
        <f t="shared" si="257"/>
        <v>28.759854376789264</v>
      </c>
      <c r="BC157">
        <f t="shared" si="258"/>
        <v>386.82089562959453</v>
      </c>
      <c r="BD157">
        <f t="shared" si="259"/>
        <v>2.7551448227125862E-3</v>
      </c>
    </row>
    <row r="158" spans="1:108" x14ac:dyDescent="0.25">
      <c r="A158" s="1">
        <v>124</v>
      </c>
      <c r="B158" s="1" t="s">
        <v>158</v>
      </c>
      <c r="C158" s="1">
        <v>3510.5000003911555</v>
      </c>
      <c r="D158" s="1">
        <v>0</v>
      </c>
      <c r="E158">
        <f t="shared" si="232"/>
        <v>3.7234848393520186</v>
      </c>
      <c r="F158">
        <f t="shared" si="233"/>
        <v>3.7778392256747541E-2</v>
      </c>
      <c r="G158">
        <f t="shared" si="234"/>
        <v>209.66177772193612</v>
      </c>
      <c r="H158">
        <f t="shared" si="235"/>
        <v>1.5151012940245387</v>
      </c>
      <c r="I158">
        <f t="shared" si="236"/>
        <v>2.86229248613623</v>
      </c>
      <c r="J158">
        <f t="shared" si="237"/>
        <v>29.399322509765625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33.318473815917969</v>
      </c>
      <c r="P158" s="1">
        <v>29.399322509765625</v>
      </c>
      <c r="Q158" s="1">
        <v>34.988784790039063</v>
      </c>
      <c r="R158" s="1">
        <v>401.49685668945312</v>
      </c>
      <c r="S158" s="1">
        <v>388.56814575195312</v>
      </c>
      <c r="T158" s="1">
        <v>12.676942825317383</v>
      </c>
      <c r="U158" s="1">
        <v>17.141603469848633</v>
      </c>
      <c r="V158" s="1">
        <v>18.021936416625977</v>
      </c>
      <c r="W158" s="1">
        <v>24.369037628173828</v>
      </c>
      <c r="X158" s="1">
        <v>200.12226867675781</v>
      </c>
      <c r="Y158" s="1">
        <v>1699.8370361328125</v>
      </c>
      <c r="Z158" s="1">
        <v>1.6313090324401855</v>
      </c>
      <c r="AA158" s="1">
        <v>73.117599487304688</v>
      </c>
      <c r="AB158" s="1">
        <v>-1.859961986541748</v>
      </c>
      <c r="AC158" s="1">
        <v>-2.6152670383453369E-2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0.33353711446126294</v>
      </c>
      <c r="AL158">
        <f t="shared" si="241"/>
        <v>1.5151012940245387E-3</v>
      </c>
      <c r="AM158">
        <f t="shared" si="242"/>
        <v>302.5493225097656</v>
      </c>
      <c r="AN158">
        <f t="shared" si="243"/>
        <v>306.46847381591795</v>
      </c>
      <c r="AO158">
        <f t="shared" si="244"/>
        <v>271.97391970215904</v>
      </c>
      <c r="AP158">
        <f t="shared" si="245"/>
        <v>2.9773880221001914</v>
      </c>
      <c r="AQ158">
        <f t="shared" si="246"/>
        <v>4.1156453832148143</v>
      </c>
      <c r="AR158">
        <f t="shared" si="247"/>
        <v>56.288026577368811</v>
      </c>
      <c r="AS158">
        <f t="shared" si="248"/>
        <v>39.146423107520178</v>
      </c>
      <c r="AT158">
        <f t="shared" si="249"/>
        <v>31.358898162841797</v>
      </c>
      <c r="AU158">
        <f t="shared" si="250"/>
        <v>4.604523772265126</v>
      </c>
      <c r="AV158">
        <f t="shared" si="251"/>
        <v>3.7282451739301489E-2</v>
      </c>
      <c r="AW158">
        <f t="shared" si="252"/>
        <v>1.2533528970785845</v>
      </c>
      <c r="AX158">
        <f t="shared" si="253"/>
        <v>3.3511708751865417</v>
      </c>
      <c r="AY158">
        <f t="shared" si="254"/>
        <v>2.3345587700047653E-2</v>
      </c>
      <c r="AZ158">
        <f t="shared" si="255"/>
        <v>15.329965891268827</v>
      </c>
      <c r="BA158">
        <f t="shared" si="256"/>
        <v>0.53957531005584825</v>
      </c>
      <c r="BB158">
        <f t="shared" si="257"/>
        <v>28.750441976210084</v>
      </c>
      <c r="BC158">
        <f t="shared" si="258"/>
        <v>386.79817938785231</v>
      </c>
      <c r="BD158">
        <f t="shared" si="259"/>
        <v>2.7676406076292451E-3</v>
      </c>
    </row>
    <row r="159" spans="1:108" x14ac:dyDescent="0.25">
      <c r="A159" s="1">
        <v>125</v>
      </c>
      <c r="B159" s="1" t="s">
        <v>158</v>
      </c>
      <c r="C159" s="1">
        <v>3511.0000003799796</v>
      </c>
      <c r="D159" s="1">
        <v>0</v>
      </c>
      <c r="E159">
        <f t="shared" si="232"/>
        <v>3.7507409493826782</v>
      </c>
      <c r="F159">
        <f t="shared" si="233"/>
        <v>3.7770587434171651E-2</v>
      </c>
      <c r="G159">
        <f t="shared" si="234"/>
        <v>208.50363138695053</v>
      </c>
      <c r="H159">
        <f t="shared" si="235"/>
        <v>1.5148220567910897</v>
      </c>
      <c r="I159">
        <f t="shared" si="236"/>
        <v>2.8623390725823161</v>
      </c>
      <c r="J159">
        <f t="shared" si="237"/>
        <v>29.399148941040039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33.318187713623047</v>
      </c>
      <c r="P159" s="1">
        <v>29.399148941040039</v>
      </c>
      <c r="Q159" s="1">
        <v>34.989395141601563</v>
      </c>
      <c r="R159" s="1">
        <v>401.58218383789062</v>
      </c>
      <c r="S159" s="1">
        <v>388.57330322265625</v>
      </c>
      <c r="T159" s="1">
        <v>12.677057266235352</v>
      </c>
      <c r="U159" s="1">
        <v>17.140472412109375</v>
      </c>
      <c r="V159" s="1">
        <v>18.022315979003906</v>
      </c>
      <c r="W159" s="1">
        <v>24.367721557617188</v>
      </c>
      <c r="X159" s="1">
        <v>200.14144897460937</v>
      </c>
      <c r="Y159" s="1">
        <v>1699.849853515625</v>
      </c>
      <c r="Z159" s="1">
        <v>1.6567524671554565</v>
      </c>
      <c r="AA159" s="1">
        <v>73.117301940917969</v>
      </c>
      <c r="AB159" s="1">
        <v>-1.859961986541748</v>
      </c>
      <c r="AC159" s="1">
        <v>-2.6152670383453369E-2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0.3335690816243489</v>
      </c>
      <c r="AL159">
        <f t="shared" si="241"/>
        <v>1.5148220567910897E-3</v>
      </c>
      <c r="AM159">
        <f t="shared" si="242"/>
        <v>302.54914894104002</v>
      </c>
      <c r="AN159">
        <f t="shared" si="243"/>
        <v>306.46818771362302</v>
      </c>
      <c r="AO159">
        <f t="shared" si="244"/>
        <v>271.9759704833632</v>
      </c>
      <c r="AP159">
        <f t="shared" si="245"/>
        <v>2.9775405022694033</v>
      </c>
      <c r="AQ159">
        <f t="shared" si="246"/>
        <v>4.1156041693484919</v>
      </c>
      <c r="AR159">
        <f t="shared" si="247"/>
        <v>56.28769197028199</v>
      </c>
      <c r="AS159">
        <f t="shared" si="248"/>
        <v>39.147219558172615</v>
      </c>
      <c r="AT159">
        <f t="shared" si="249"/>
        <v>31.358668327331543</v>
      </c>
      <c r="AU159">
        <f t="shared" si="250"/>
        <v>4.6044635908249418</v>
      </c>
      <c r="AV159">
        <f t="shared" si="251"/>
        <v>3.7274850468617574E-2</v>
      </c>
      <c r="AW159">
        <f t="shared" si="252"/>
        <v>1.2532650967661758</v>
      </c>
      <c r="AX159">
        <f t="shared" si="253"/>
        <v>3.351198494058766</v>
      </c>
      <c r="AY159">
        <f t="shared" si="254"/>
        <v>2.3340818926417348E-2</v>
      </c>
      <c r="AZ159">
        <f t="shared" si="255"/>
        <v>15.245222971897524</v>
      </c>
      <c r="BA159">
        <f t="shared" si="256"/>
        <v>0.53658763908305851</v>
      </c>
      <c r="BB159">
        <f t="shared" si="257"/>
        <v>28.748429779869355</v>
      </c>
      <c r="BC159">
        <f t="shared" si="258"/>
        <v>386.79038060922136</v>
      </c>
      <c r="BD159">
        <f t="shared" si="259"/>
        <v>2.7877609736822327E-3</v>
      </c>
    </row>
    <row r="160" spans="1:108" x14ac:dyDescent="0.25">
      <c r="A160" s="1">
        <v>126</v>
      </c>
      <c r="B160" s="1" t="s">
        <v>159</v>
      </c>
      <c r="C160" s="1">
        <v>3511.5000003688037</v>
      </c>
      <c r="D160" s="1">
        <v>0</v>
      </c>
      <c r="E160">
        <f t="shared" si="232"/>
        <v>3.7658359086313737</v>
      </c>
      <c r="F160">
        <f t="shared" si="233"/>
        <v>3.7758269861351959E-2</v>
      </c>
      <c r="G160">
        <f t="shared" si="234"/>
        <v>207.83780809961161</v>
      </c>
      <c r="H160">
        <f t="shared" si="235"/>
        <v>1.5144589951219005</v>
      </c>
      <c r="I160">
        <f t="shared" si="236"/>
        <v>2.8625793097418319</v>
      </c>
      <c r="J160">
        <f t="shared" si="237"/>
        <v>29.399684906005859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33.317535400390625</v>
      </c>
      <c r="P160" s="1">
        <v>29.399684906005859</v>
      </c>
      <c r="Q160" s="1">
        <v>34.988922119140625</v>
      </c>
      <c r="R160" s="1">
        <v>401.64096069335937</v>
      </c>
      <c r="S160" s="1">
        <v>388.586669921875</v>
      </c>
      <c r="T160" s="1">
        <v>12.676366806030273</v>
      </c>
      <c r="U160" s="1">
        <v>17.138896942138672</v>
      </c>
      <c r="V160" s="1">
        <v>18.022026062011719</v>
      </c>
      <c r="W160" s="1">
        <v>24.366415023803711</v>
      </c>
      <c r="X160" s="1">
        <v>200.13348388671875</v>
      </c>
      <c r="Y160" s="1">
        <v>1699.88720703125</v>
      </c>
      <c r="Z160" s="1">
        <v>1.6344841718673706</v>
      </c>
      <c r="AA160" s="1">
        <v>73.117431640625</v>
      </c>
      <c r="AB160" s="1">
        <v>-1.859961986541748</v>
      </c>
      <c r="AC160" s="1">
        <v>-2.6152670383453369E-2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0.33355580647786454</v>
      </c>
      <c r="AL160">
        <f t="shared" si="241"/>
        <v>1.5144589951219005E-3</v>
      </c>
      <c r="AM160">
        <f t="shared" si="242"/>
        <v>302.54968490600584</v>
      </c>
      <c r="AN160">
        <f t="shared" si="243"/>
        <v>306.4675354003906</v>
      </c>
      <c r="AO160">
        <f t="shared" si="244"/>
        <v>271.98194704572961</v>
      </c>
      <c r="AP160">
        <f t="shared" si="245"/>
        <v>2.9776265981488237</v>
      </c>
      <c r="AQ160">
        <f t="shared" si="246"/>
        <v>4.1157314353043732</v>
      </c>
      <c r="AR160">
        <f t="shared" si="247"/>
        <v>56.289332693376757</v>
      </c>
      <c r="AS160">
        <f t="shared" si="248"/>
        <v>39.150435751238085</v>
      </c>
      <c r="AT160">
        <f t="shared" si="249"/>
        <v>31.358610153198242</v>
      </c>
      <c r="AU160">
        <f t="shared" si="250"/>
        <v>4.6044483582868905</v>
      </c>
      <c r="AV160">
        <f t="shared" si="251"/>
        <v>3.7262854057558588E-2</v>
      </c>
      <c r="AW160">
        <f t="shared" si="252"/>
        <v>1.2531521255625413</v>
      </c>
      <c r="AX160">
        <f t="shared" si="253"/>
        <v>3.3512962327243492</v>
      </c>
      <c r="AY160">
        <f t="shared" si="254"/>
        <v>2.3333292801610089E-2</v>
      </c>
      <c r="AZ160">
        <f t="shared" si="255"/>
        <v>15.196566726060688</v>
      </c>
      <c r="BA160">
        <f t="shared" si="256"/>
        <v>0.53485573280575271</v>
      </c>
      <c r="BB160">
        <f t="shared" si="257"/>
        <v>28.744345618345879</v>
      </c>
      <c r="BC160">
        <f t="shared" si="258"/>
        <v>386.79657188775479</v>
      </c>
      <c r="BD160">
        <f t="shared" si="259"/>
        <v>2.7985379594080285E-3</v>
      </c>
    </row>
    <row r="161" spans="1:108" x14ac:dyDescent="0.25">
      <c r="A161" s="1">
        <v>127</v>
      </c>
      <c r="B161" s="1" t="s">
        <v>159</v>
      </c>
      <c r="C161" s="1">
        <v>3512.0000003576279</v>
      </c>
      <c r="D161" s="1">
        <v>0</v>
      </c>
      <c r="E161">
        <f t="shared" si="232"/>
        <v>3.7674124583331072</v>
      </c>
      <c r="F161">
        <f t="shared" si="233"/>
        <v>3.7752167989859857E-2</v>
      </c>
      <c r="G161">
        <f t="shared" si="234"/>
        <v>207.74479953540461</v>
      </c>
      <c r="H161">
        <f t="shared" si="235"/>
        <v>1.5142400987011106</v>
      </c>
      <c r="I161">
        <f t="shared" si="236"/>
        <v>2.8626229359663791</v>
      </c>
      <c r="J161">
        <f t="shared" si="237"/>
        <v>29.399433135986328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33.317771911621094</v>
      </c>
      <c r="P161" s="1">
        <v>29.399433135986328</v>
      </c>
      <c r="Q161" s="1">
        <v>34.988815307617188</v>
      </c>
      <c r="R161" s="1">
        <v>401.64324951171875</v>
      </c>
      <c r="S161" s="1">
        <v>388.584228515625</v>
      </c>
      <c r="T161" s="1">
        <v>12.67551326751709</v>
      </c>
      <c r="U161" s="1">
        <v>17.137496948242188</v>
      </c>
      <c r="V161" s="1">
        <v>18.020557403564453</v>
      </c>
      <c r="W161" s="1">
        <v>24.364080429077148</v>
      </c>
      <c r="X161" s="1">
        <v>200.12934875488281</v>
      </c>
      <c r="Y161" s="1">
        <v>1699.9287109375</v>
      </c>
      <c r="Z161" s="1">
        <v>1.7521363496780396</v>
      </c>
      <c r="AA161" s="1">
        <v>73.11737060546875</v>
      </c>
      <c r="AB161" s="1">
        <v>-1.859961986541748</v>
      </c>
      <c r="AC161" s="1">
        <v>-2.6152670383453369E-2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0.33354891459147129</v>
      </c>
      <c r="AL161">
        <f t="shared" si="241"/>
        <v>1.5142400987011107E-3</v>
      </c>
      <c r="AM161">
        <f t="shared" si="242"/>
        <v>302.54943313598631</v>
      </c>
      <c r="AN161">
        <f t="shared" si="243"/>
        <v>306.46777191162107</v>
      </c>
      <c r="AO161">
        <f t="shared" si="244"/>
        <v>271.98858767058118</v>
      </c>
      <c r="AP161">
        <f t="shared" si="245"/>
        <v>2.9778894382425456</v>
      </c>
      <c r="AQ161">
        <f t="shared" si="246"/>
        <v>4.1156716515810929</v>
      </c>
      <c r="AR161">
        <f t="shared" si="247"/>
        <v>56.288562040731605</v>
      </c>
      <c r="AS161">
        <f t="shared" si="248"/>
        <v>39.151065092489418</v>
      </c>
      <c r="AT161">
        <f t="shared" si="249"/>
        <v>31.358602523803711</v>
      </c>
      <c r="AU161">
        <f t="shared" si="250"/>
        <v>4.604446360580237</v>
      </c>
      <c r="AV161">
        <f t="shared" si="251"/>
        <v>3.7256911244940384E-2</v>
      </c>
      <c r="AW161">
        <f t="shared" si="252"/>
        <v>1.2530487156147136</v>
      </c>
      <c r="AX161">
        <f t="shared" si="253"/>
        <v>3.3513976449655232</v>
      </c>
      <c r="AY161">
        <f t="shared" si="254"/>
        <v>2.3329564494155311E-2</v>
      </c>
      <c r="AZ161">
        <f t="shared" si="255"/>
        <v>15.189753498988992</v>
      </c>
      <c r="BA161">
        <f t="shared" si="256"/>
        <v>0.53461974081907748</v>
      </c>
      <c r="BB161">
        <f t="shared" si="257"/>
        <v>28.742153796228308</v>
      </c>
      <c r="BC161">
        <f t="shared" si="258"/>
        <v>386.79338106528212</v>
      </c>
      <c r="BD161">
        <f t="shared" si="259"/>
        <v>2.7995191642889278E-3</v>
      </c>
    </row>
    <row r="162" spans="1:108" x14ac:dyDescent="0.25">
      <c r="A162" s="1">
        <v>128</v>
      </c>
      <c r="B162" s="1" t="s">
        <v>160</v>
      </c>
      <c r="C162" s="1">
        <v>3512.500000346452</v>
      </c>
      <c r="D162" s="1">
        <v>0</v>
      </c>
      <c r="E162">
        <f t="shared" si="232"/>
        <v>3.7625074674347321</v>
      </c>
      <c r="F162">
        <f t="shared" si="233"/>
        <v>3.7727987001443072E-2</v>
      </c>
      <c r="G162">
        <f t="shared" si="234"/>
        <v>207.85512984346272</v>
      </c>
      <c r="H162">
        <f t="shared" si="235"/>
        <v>1.5133072311731544</v>
      </c>
      <c r="I162">
        <f t="shared" si="236"/>
        <v>2.8626601839781491</v>
      </c>
      <c r="J162">
        <f t="shared" si="237"/>
        <v>29.398651123046875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33.317466735839844</v>
      </c>
      <c r="P162" s="1">
        <v>29.398651123046875</v>
      </c>
      <c r="Q162" s="1">
        <v>34.988674163818359</v>
      </c>
      <c r="R162" s="1">
        <v>401.63412475585937</v>
      </c>
      <c r="S162" s="1">
        <v>388.59063720703125</v>
      </c>
      <c r="T162" s="1">
        <v>12.675219535827637</v>
      </c>
      <c r="U162" s="1">
        <v>17.134546279907227</v>
      </c>
      <c r="V162" s="1">
        <v>18.020345687866211</v>
      </c>
      <c r="W162" s="1">
        <v>24.360164642333984</v>
      </c>
      <c r="X162" s="1">
        <v>200.12582397460938</v>
      </c>
      <c r="Y162" s="1">
        <v>1699.99365234375</v>
      </c>
      <c r="Z162" s="1">
        <v>1.7330690622329712</v>
      </c>
      <c r="AA162" s="1">
        <v>73.116950988769531</v>
      </c>
      <c r="AB162" s="1">
        <v>-1.859961986541748</v>
      </c>
      <c r="AC162" s="1">
        <v>-2.6152670383453369E-2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0.33354303995768225</v>
      </c>
      <c r="AL162">
        <f t="shared" si="241"/>
        <v>1.5133072311731544E-3</v>
      </c>
      <c r="AM162">
        <f t="shared" si="242"/>
        <v>302.54865112304685</v>
      </c>
      <c r="AN162">
        <f t="shared" si="243"/>
        <v>306.46746673583982</v>
      </c>
      <c r="AO162">
        <f t="shared" si="244"/>
        <v>271.99897829534893</v>
      </c>
      <c r="AP162">
        <f t="shared" si="245"/>
        <v>2.9785647981986969</v>
      </c>
      <c r="AQ162">
        <f t="shared" si="246"/>
        <v>4.1154859645409294</v>
      </c>
      <c r="AR162">
        <f t="shared" si="247"/>
        <v>56.286345490159341</v>
      </c>
      <c r="AS162">
        <f t="shared" si="248"/>
        <v>39.151799210252115</v>
      </c>
      <c r="AT162">
        <f t="shared" si="249"/>
        <v>31.358058929443359</v>
      </c>
      <c r="AU162">
        <f t="shared" si="250"/>
        <v>4.6043040259239509</v>
      </c>
      <c r="AV162">
        <f t="shared" si="251"/>
        <v>3.7233360340028047E-2</v>
      </c>
      <c r="AW162">
        <f t="shared" si="252"/>
        <v>1.25282578056278</v>
      </c>
      <c r="AX162">
        <f t="shared" si="253"/>
        <v>3.3514782453611707</v>
      </c>
      <c r="AY162">
        <f t="shared" si="254"/>
        <v>2.331478952333519E-2</v>
      </c>
      <c r="AZ162">
        <f t="shared" si="255"/>
        <v>15.197733341528791</v>
      </c>
      <c r="BA162">
        <f t="shared" si="256"/>
        <v>0.53489484805245779</v>
      </c>
      <c r="BB162">
        <f t="shared" si="257"/>
        <v>28.737603798596744</v>
      </c>
      <c r="BC162">
        <f t="shared" si="258"/>
        <v>386.80212135444719</v>
      </c>
      <c r="BD162">
        <f t="shared" si="259"/>
        <v>2.7953685597634018E-3</v>
      </c>
    </row>
    <row r="163" spans="1:108" x14ac:dyDescent="0.25">
      <c r="A163" s="1">
        <v>129</v>
      </c>
      <c r="B163" s="1" t="s">
        <v>160</v>
      </c>
      <c r="C163" s="1">
        <v>3513.0000003352761</v>
      </c>
      <c r="D163" s="1">
        <v>0</v>
      </c>
      <c r="E163">
        <f t="shared" si="232"/>
        <v>3.7516124651021276</v>
      </c>
      <c r="F163">
        <f t="shared" si="233"/>
        <v>3.7727753240021818E-2</v>
      </c>
      <c r="G163">
        <f t="shared" si="234"/>
        <v>208.34666631256385</v>
      </c>
      <c r="H163">
        <f t="shared" si="235"/>
        <v>1.5125634762427871</v>
      </c>
      <c r="I163">
        <f t="shared" si="236"/>
        <v>2.8613048221622162</v>
      </c>
      <c r="J163">
        <f t="shared" si="237"/>
        <v>29.392295837402344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33.317909240722656</v>
      </c>
      <c r="P163" s="1">
        <v>29.392295837402344</v>
      </c>
      <c r="Q163" s="1">
        <v>34.988933563232422</v>
      </c>
      <c r="R163" s="1">
        <v>401.63223266601562</v>
      </c>
      <c r="S163" s="1">
        <v>388.62347412109375</v>
      </c>
      <c r="T163" s="1">
        <v>12.675763130187988</v>
      </c>
      <c r="U163" s="1">
        <v>17.1324462890625</v>
      </c>
      <c r="V163" s="1">
        <v>18.020671844482422</v>
      </c>
      <c r="W163" s="1">
        <v>24.356575012207031</v>
      </c>
      <c r="X163" s="1">
        <v>200.14654541015625</v>
      </c>
      <c r="Y163" s="1">
        <v>1699.9697265625</v>
      </c>
      <c r="Z163" s="1">
        <v>1.8305861949920654</v>
      </c>
      <c r="AA163" s="1">
        <v>73.116958618164063</v>
      </c>
      <c r="AB163" s="1">
        <v>-1.859961986541748</v>
      </c>
      <c r="AC163" s="1">
        <v>-2.6152670383453369E-2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0.3335775756835937</v>
      </c>
      <c r="AL163">
        <f t="shared" si="241"/>
        <v>1.5125634762427871E-3</v>
      </c>
      <c r="AM163">
        <f t="shared" si="242"/>
        <v>302.54229583740232</v>
      </c>
      <c r="AN163">
        <f t="shared" si="243"/>
        <v>306.46790924072263</v>
      </c>
      <c r="AO163">
        <f t="shared" si="244"/>
        <v>271.9951501704345</v>
      </c>
      <c r="AP163">
        <f t="shared" si="245"/>
        <v>2.9798900401252775</v>
      </c>
      <c r="AQ163">
        <f t="shared" si="246"/>
        <v>4.1139771885075174</v>
      </c>
      <c r="AR163">
        <f t="shared" si="247"/>
        <v>56.265704513118294</v>
      </c>
      <c r="AS163">
        <f t="shared" si="248"/>
        <v>39.133258224055794</v>
      </c>
      <c r="AT163">
        <f t="shared" si="249"/>
        <v>31.3551025390625</v>
      </c>
      <c r="AU163">
        <f t="shared" si="250"/>
        <v>4.6035299922467559</v>
      </c>
      <c r="AV163">
        <f t="shared" si="251"/>
        <v>3.7233132667791644E-2</v>
      </c>
      <c r="AW163">
        <f t="shared" si="252"/>
        <v>1.2526723663453012</v>
      </c>
      <c r="AX163">
        <f t="shared" si="253"/>
        <v>3.3508576259014546</v>
      </c>
      <c r="AY163">
        <f t="shared" si="254"/>
        <v>2.331464669032705E-2</v>
      </c>
      <c r="AZ163">
        <f t="shared" si="255"/>
        <v>15.233674579008168</v>
      </c>
      <c r="BA163">
        <f t="shared" si="256"/>
        <v>0.5361144660233359</v>
      </c>
      <c r="BB163">
        <f t="shared" si="257"/>
        <v>28.746056464744196</v>
      </c>
      <c r="BC163">
        <f t="shared" si="258"/>
        <v>386.84013723082523</v>
      </c>
      <c r="BD163">
        <f t="shared" si="259"/>
        <v>2.7878199125783583E-3</v>
      </c>
    </row>
    <row r="164" spans="1:108" x14ac:dyDescent="0.25">
      <c r="A164" s="1">
        <v>130</v>
      </c>
      <c r="B164" s="1" t="s">
        <v>161</v>
      </c>
      <c r="C164" s="1">
        <v>3513.5000003241003</v>
      </c>
      <c r="D164" s="1">
        <v>0</v>
      </c>
      <c r="E164">
        <f t="shared" si="232"/>
        <v>3.7297973214458437</v>
      </c>
      <c r="F164">
        <f t="shared" si="233"/>
        <v>3.7717986965518098E-2</v>
      </c>
      <c r="G164">
        <f t="shared" si="234"/>
        <v>209.26645528518495</v>
      </c>
      <c r="H164">
        <f t="shared" si="235"/>
        <v>1.5113379182487869</v>
      </c>
      <c r="I164">
        <f t="shared" si="236"/>
        <v>2.8597469909925186</v>
      </c>
      <c r="J164">
        <f t="shared" si="237"/>
        <v>29.385034561157227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33.317581176757813</v>
      </c>
      <c r="P164" s="1">
        <v>29.385034561157227</v>
      </c>
      <c r="Q164" s="1">
        <v>34.989879608154297</v>
      </c>
      <c r="R164" s="1">
        <v>401.61236572265625</v>
      </c>
      <c r="S164" s="1">
        <v>388.66909790039062</v>
      </c>
      <c r="T164" s="1">
        <v>12.676761627197266</v>
      </c>
      <c r="U164" s="1">
        <v>17.130231857299805</v>
      </c>
      <c r="V164" s="1">
        <v>18.022371292114258</v>
      </c>
      <c r="W164" s="1">
        <v>24.35380744934082</v>
      </c>
      <c r="X164" s="1">
        <v>200.12910461425781</v>
      </c>
      <c r="Y164" s="1">
        <v>1699.9512939453125</v>
      </c>
      <c r="Z164" s="1">
        <v>1.8443747758865356</v>
      </c>
      <c r="AA164" s="1">
        <v>73.116752624511719</v>
      </c>
      <c r="AB164" s="1">
        <v>-1.859961986541748</v>
      </c>
      <c r="AC164" s="1">
        <v>-2.6152670383453369E-2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0.33354850769042965</v>
      </c>
      <c r="AL164">
        <f t="shared" si="241"/>
        <v>1.5113379182487869E-3</v>
      </c>
      <c r="AM164">
        <f t="shared" si="242"/>
        <v>302.5350345611572</v>
      </c>
      <c r="AN164">
        <f t="shared" si="243"/>
        <v>306.46758117675779</v>
      </c>
      <c r="AO164">
        <f t="shared" si="244"/>
        <v>271.99220095175042</v>
      </c>
      <c r="AP164">
        <f t="shared" si="245"/>
        <v>2.9814943180780351</v>
      </c>
      <c r="AQ164">
        <f t="shared" si="246"/>
        <v>4.1122539161032385</v>
      </c>
      <c r="AR164">
        <f t="shared" si="247"/>
        <v>56.242294255347481</v>
      </c>
      <c r="AS164">
        <f t="shared" si="248"/>
        <v>39.112062398047676</v>
      </c>
      <c r="AT164">
        <f t="shared" si="249"/>
        <v>31.35130786895752</v>
      </c>
      <c r="AU164">
        <f t="shared" si="250"/>
        <v>4.6025366486421975</v>
      </c>
      <c r="AV164">
        <f t="shared" si="251"/>
        <v>3.7223620759144316E-2</v>
      </c>
      <c r="AW164">
        <f t="shared" si="252"/>
        <v>1.2525069251107197</v>
      </c>
      <c r="AX164">
        <f t="shared" si="253"/>
        <v>3.3500297235314775</v>
      </c>
      <c r="AY164">
        <f t="shared" si="254"/>
        <v>2.3308679279123563E-2</v>
      </c>
      <c r="AZ164">
        <f t="shared" si="255"/>
        <v>15.300883643695311</v>
      </c>
      <c r="BA164">
        <f t="shared" si="256"/>
        <v>0.53841804356367029</v>
      </c>
      <c r="BB164">
        <f t="shared" si="257"/>
        <v>28.755713042969422</v>
      </c>
      <c r="BC164">
        <f t="shared" si="258"/>
        <v>386.89613088462556</v>
      </c>
      <c r="BD164">
        <f t="shared" si="259"/>
        <v>2.7721389003994988E-3</v>
      </c>
    </row>
    <row r="165" spans="1:108" x14ac:dyDescent="0.25">
      <c r="A165" s="1">
        <v>131</v>
      </c>
      <c r="B165" s="1" t="s">
        <v>161</v>
      </c>
      <c r="C165" s="1">
        <v>3514.0000003129244</v>
      </c>
      <c r="D165" s="1">
        <v>0</v>
      </c>
      <c r="E165">
        <f t="shared" si="232"/>
        <v>3.7164798418024012</v>
      </c>
      <c r="F165">
        <f t="shared" si="233"/>
        <v>3.7672335565614251E-2</v>
      </c>
      <c r="G165">
        <f t="shared" si="234"/>
        <v>209.63993566397752</v>
      </c>
      <c r="H165">
        <f t="shared" si="235"/>
        <v>1.5098030847220045</v>
      </c>
      <c r="I165">
        <f t="shared" si="236"/>
        <v>2.8602558833042968</v>
      </c>
      <c r="J165">
        <f t="shared" si="237"/>
        <v>29.385822296142578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33.317234039306641</v>
      </c>
      <c r="P165" s="1">
        <v>29.385822296142578</v>
      </c>
      <c r="Q165" s="1">
        <v>34.990833282470703</v>
      </c>
      <c r="R165" s="1">
        <v>401.58010864257812</v>
      </c>
      <c r="S165" s="1">
        <v>388.67819213867187</v>
      </c>
      <c r="T165" s="1">
        <v>12.676785469055176</v>
      </c>
      <c r="U165" s="1">
        <v>17.125864028930664</v>
      </c>
      <c r="V165" s="1">
        <v>18.022720336914063</v>
      </c>
      <c r="W165" s="1">
        <v>24.348024368286133</v>
      </c>
      <c r="X165" s="1">
        <v>200.12409973144531</v>
      </c>
      <c r="Y165" s="1">
        <v>1699.9481201171875</v>
      </c>
      <c r="Z165" s="1">
        <v>1.7426012754440308</v>
      </c>
      <c r="AA165" s="1">
        <v>73.116600036621094</v>
      </c>
      <c r="AB165" s="1">
        <v>-1.859961986541748</v>
      </c>
      <c r="AC165" s="1">
        <v>-2.6152670383453369E-2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0.33354016621907551</v>
      </c>
      <c r="AL165">
        <f t="shared" si="241"/>
        <v>1.5098030847220045E-3</v>
      </c>
      <c r="AM165">
        <f t="shared" si="242"/>
        <v>302.53582229614256</v>
      </c>
      <c r="AN165">
        <f t="shared" si="243"/>
        <v>306.46723403930662</v>
      </c>
      <c r="AO165">
        <f t="shared" si="244"/>
        <v>271.99169313926177</v>
      </c>
      <c r="AP165">
        <f t="shared" si="245"/>
        <v>2.9821207302556849</v>
      </c>
      <c r="AQ165">
        <f t="shared" si="246"/>
        <v>4.1124408337891767</v>
      </c>
      <c r="AR165">
        <f t="shared" si="247"/>
        <v>56.244968061006993</v>
      </c>
      <c r="AS165">
        <f t="shared" si="248"/>
        <v>39.119104032076329</v>
      </c>
      <c r="AT165">
        <f t="shared" si="249"/>
        <v>31.351528167724609</v>
      </c>
      <c r="AU165">
        <f t="shared" si="250"/>
        <v>4.6025943118900248</v>
      </c>
      <c r="AV165">
        <f t="shared" si="251"/>
        <v>3.7179157508833265E-2</v>
      </c>
      <c r="AW165">
        <f t="shared" si="252"/>
        <v>1.2521849504848797</v>
      </c>
      <c r="AX165">
        <f t="shared" si="253"/>
        <v>3.3504093614051449</v>
      </c>
      <c r="AY165">
        <f t="shared" si="254"/>
        <v>2.3280784796361691E-2</v>
      </c>
      <c r="AZ165">
        <f t="shared" si="255"/>
        <v>15.328159327646024</v>
      </c>
      <c r="BA165">
        <f t="shared" si="256"/>
        <v>0.53936634445696552</v>
      </c>
      <c r="BB165">
        <f t="shared" si="257"/>
        <v>28.745206151287572</v>
      </c>
      <c r="BC165">
        <f t="shared" si="258"/>
        <v>386.91155561491644</v>
      </c>
      <c r="BD165">
        <f t="shared" si="259"/>
        <v>2.7611214413053326E-3</v>
      </c>
    </row>
    <row r="166" spans="1:108" x14ac:dyDescent="0.25">
      <c r="A166" s="1">
        <v>132</v>
      </c>
      <c r="B166" s="1" t="s">
        <v>162</v>
      </c>
      <c r="C166" s="1">
        <v>3514.5000003017485</v>
      </c>
      <c r="D166" s="1">
        <v>0</v>
      </c>
      <c r="E166">
        <f t="shared" si="232"/>
        <v>3.6983432946179176</v>
      </c>
      <c r="F166">
        <f t="shared" si="233"/>
        <v>3.7667333370833035E-2</v>
      </c>
      <c r="G166">
        <f t="shared" si="234"/>
        <v>210.38926745759312</v>
      </c>
      <c r="H166">
        <f t="shared" si="235"/>
        <v>1.5098564390959521</v>
      </c>
      <c r="I166">
        <f t="shared" si="236"/>
        <v>2.8607350534650879</v>
      </c>
      <c r="J166">
        <f t="shared" si="237"/>
        <v>29.387752532958984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33.316734313964844</v>
      </c>
      <c r="P166" s="1">
        <v>29.387752532958984</v>
      </c>
      <c r="Q166" s="1">
        <v>34.990993499755859</v>
      </c>
      <c r="R166" s="1">
        <v>401.54470825195312</v>
      </c>
      <c r="S166" s="1">
        <v>388.697509765625</v>
      </c>
      <c r="T166" s="1">
        <v>12.676438331604004</v>
      </c>
      <c r="U166" s="1">
        <v>17.125505447387695</v>
      </c>
      <c r="V166" s="1">
        <v>18.022806167602539</v>
      </c>
      <c r="W166" s="1">
        <v>24.348295211791992</v>
      </c>
      <c r="X166" s="1">
        <v>200.13175964355469</v>
      </c>
      <c r="Y166" s="1">
        <v>1699.940673828125</v>
      </c>
      <c r="Z166" s="1">
        <v>1.6418828964233398</v>
      </c>
      <c r="AA166" s="1">
        <v>73.116897583007812</v>
      </c>
      <c r="AB166" s="1">
        <v>-1.859961986541748</v>
      </c>
      <c r="AC166" s="1">
        <v>-2.6152670383453369E-2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0.33355293273925773</v>
      </c>
      <c r="AL166">
        <f t="shared" si="241"/>
        <v>1.509856439095952E-3</v>
      </c>
      <c r="AM166">
        <f t="shared" si="242"/>
        <v>302.53775253295896</v>
      </c>
      <c r="AN166">
        <f t="shared" si="243"/>
        <v>306.46673431396482</v>
      </c>
      <c r="AO166">
        <f t="shared" si="244"/>
        <v>271.9905017330384</v>
      </c>
      <c r="AP166">
        <f t="shared" si="245"/>
        <v>2.9817267579859479</v>
      </c>
      <c r="AQ166">
        <f t="shared" si="246"/>
        <v>4.1128988813189764</v>
      </c>
      <c r="AR166">
        <f t="shared" si="247"/>
        <v>56.251003766259416</v>
      </c>
      <c r="AS166">
        <f t="shared" si="248"/>
        <v>39.12549831887172</v>
      </c>
      <c r="AT166">
        <f t="shared" si="249"/>
        <v>31.352243423461914</v>
      </c>
      <c r="AU166">
        <f t="shared" si="250"/>
        <v>4.6027815345645084</v>
      </c>
      <c r="AV166">
        <f t="shared" si="251"/>
        <v>3.7174285418292166E-2</v>
      </c>
      <c r="AW166">
        <f t="shared" si="252"/>
        <v>1.2521638278538885</v>
      </c>
      <c r="AX166">
        <f t="shared" si="253"/>
        <v>3.35061770671062</v>
      </c>
      <c r="AY166">
        <f t="shared" si="254"/>
        <v>2.3277728247309473E-2</v>
      </c>
      <c r="AZ166">
        <f t="shared" si="255"/>
        <v>15.383010521260875</v>
      </c>
      <c r="BA166">
        <f t="shared" si="256"/>
        <v>0.54126734072583238</v>
      </c>
      <c r="BB166">
        <f t="shared" si="257"/>
        <v>28.740872074814316</v>
      </c>
      <c r="BC166">
        <f t="shared" si="258"/>
        <v>386.93949448778903</v>
      </c>
      <c r="BD166">
        <f t="shared" si="259"/>
        <v>2.7470344338994652E-3</v>
      </c>
    </row>
    <row r="167" spans="1:108" x14ac:dyDescent="0.25">
      <c r="A167" s="1">
        <v>133</v>
      </c>
      <c r="B167" s="1" t="s">
        <v>162</v>
      </c>
      <c r="C167" s="1">
        <v>3515.0000002905726</v>
      </c>
      <c r="D167" s="1">
        <v>0</v>
      </c>
      <c r="E167">
        <f t="shared" si="232"/>
        <v>3.6647729937684255</v>
      </c>
      <c r="F167">
        <f t="shared" si="233"/>
        <v>3.7664492591458397E-2</v>
      </c>
      <c r="G167">
        <f t="shared" si="234"/>
        <v>211.785083125912</v>
      </c>
      <c r="H167">
        <f t="shared" si="235"/>
        <v>1.5095606113971434</v>
      </c>
      <c r="I167">
        <f t="shared" si="236"/>
        <v>2.8603926120952758</v>
      </c>
      <c r="J167">
        <f t="shared" si="237"/>
        <v>29.38575553894043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33.317161560058594</v>
      </c>
      <c r="P167" s="1">
        <v>29.38575553894043</v>
      </c>
      <c r="Q167" s="1">
        <v>34.991897583007812</v>
      </c>
      <c r="R167" s="1">
        <v>401.45147705078125</v>
      </c>
      <c r="S167" s="1">
        <v>388.70608520507812</v>
      </c>
      <c r="T167" s="1">
        <v>12.675844192504883</v>
      </c>
      <c r="U167" s="1">
        <v>17.123748779296875</v>
      </c>
      <c r="V167" s="1">
        <v>18.021484375</v>
      </c>
      <c r="W167" s="1">
        <v>24.34515380859375</v>
      </c>
      <c r="X167" s="1">
        <v>200.14520263671875</v>
      </c>
      <c r="Y167" s="1">
        <v>1699.9696044921875</v>
      </c>
      <c r="Z167" s="1">
        <v>1.5719403028488159</v>
      </c>
      <c r="AA167" s="1">
        <v>73.116722106933594</v>
      </c>
      <c r="AB167" s="1">
        <v>-1.859961986541748</v>
      </c>
      <c r="AC167" s="1">
        <v>-2.6152670383453369E-2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0.33357533772786457</v>
      </c>
      <c r="AL167">
        <f t="shared" si="241"/>
        <v>1.5095606113971433E-3</v>
      </c>
      <c r="AM167">
        <f t="shared" si="242"/>
        <v>302.53575553894041</v>
      </c>
      <c r="AN167">
        <f t="shared" si="243"/>
        <v>306.46716156005857</v>
      </c>
      <c r="AO167">
        <f t="shared" si="244"/>
        <v>271.99513063918494</v>
      </c>
      <c r="AP167">
        <f t="shared" si="245"/>
        <v>2.9822861993334642</v>
      </c>
      <c r="AQ167">
        <f t="shared" si="246"/>
        <v>4.1124249930200687</v>
      </c>
      <c r="AR167">
        <f t="shared" si="247"/>
        <v>56.244657508109093</v>
      </c>
      <c r="AS167">
        <f t="shared" si="248"/>
        <v>39.120908728812218</v>
      </c>
      <c r="AT167">
        <f t="shared" si="249"/>
        <v>31.351458549499512</v>
      </c>
      <c r="AU167">
        <f t="shared" si="250"/>
        <v>4.6025760892372185</v>
      </c>
      <c r="AV167">
        <f t="shared" si="251"/>
        <v>3.7171518518431659E-2</v>
      </c>
      <c r="AW167">
        <f t="shared" si="252"/>
        <v>1.2520323809247929</v>
      </c>
      <c r="AX167">
        <f t="shared" si="253"/>
        <v>3.3505437083124257</v>
      </c>
      <c r="AY167">
        <f t="shared" si="254"/>
        <v>2.3275992408905252E-2</v>
      </c>
      <c r="AZ167">
        <f t="shared" si="255"/>
        <v>15.485031069311139</v>
      </c>
      <c r="BA167">
        <f t="shared" si="256"/>
        <v>0.54484632782163911</v>
      </c>
      <c r="BB167">
        <f t="shared" si="257"/>
        <v>28.74142098596537</v>
      </c>
      <c r="BC167">
        <f t="shared" si="258"/>
        <v>386.96402764048662</v>
      </c>
      <c r="BD167">
        <f t="shared" si="259"/>
        <v>2.7219786829837766E-3</v>
      </c>
    </row>
    <row r="168" spans="1:108" x14ac:dyDescent="0.25">
      <c r="A168" s="1">
        <v>134</v>
      </c>
      <c r="B168" s="1" t="s">
        <v>163</v>
      </c>
      <c r="C168" s="1">
        <v>3515.5000002793968</v>
      </c>
      <c r="D168" s="1">
        <v>0</v>
      </c>
      <c r="E168">
        <f t="shared" si="232"/>
        <v>3.6587454377171302</v>
      </c>
      <c r="F168">
        <f t="shared" si="233"/>
        <v>3.7647761024125072E-2</v>
      </c>
      <c r="G168">
        <f t="shared" si="234"/>
        <v>211.96689292839199</v>
      </c>
      <c r="H168">
        <f t="shared" si="235"/>
        <v>1.5083001606629916</v>
      </c>
      <c r="I168">
        <f t="shared" si="236"/>
        <v>2.8592920345721309</v>
      </c>
      <c r="J168">
        <f t="shared" si="237"/>
        <v>29.380491256713867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33.317481994628906</v>
      </c>
      <c r="P168" s="1">
        <v>29.380491256713867</v>
      </c>
      <c r="Q168" s="1">
        <v>34.992366790771484</v>
      </c>
      <c r="R168" s="1">
        <v>401.42294311523437</v>
      </c>
      <c r="S168" s="1">
        <v>388.69586181640625</v>
      </c>
      <c r="T168" s="1">
        <v>12.677040100097656</v>
      </c>
      <c r="U168" s="1">
        <v>17.121685028076172</v>
      </c>
      <c r="V168" s="1">
        <v>18.022897720336914</v>
      </c>
      <c r="W168" s="1">
        <v>24.341833114624023</v>
      </c>
      <c r="X168" s="1">
        <v>200.12516784667969</v>
      </c>
      <c r="Y168" s="1">
        <v>1699.97021484375</v>
      </c>
      <c r="Z168" s="1">
        <v>1.5517969131469727</v>
      </c>
      <c r="AA168" s="1">
        <v>73.116867065429688</v>
      </c>
      <c r="AB168" s="1">
        <v>-1.859961986541748</v>
      </c>
      <c r="AC168" s="1">
        <v>-2.6152670383453369E-2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0.33354194641113277</v>
      </c>
      <c r="AL168">
        <f t="shared" si="241"/>
        <v>1.5083001606629916E-3</v>
      </c>
      <c r="AM168">
        <f t="shared" si="242"/>
        <v>302.53049125671384</v>
      </c>
      <c r="AN168">
        <f t="shared" si="243"/>
        <v>306.46748199462888</v>
      </c>
      <c r="AO168">
        <f t="shared" si="244"/>
        <v>271.99522829543275</v>
      </c>
      <c r="AP168">
        <f t="shared" si="245"/>
        <v>2.9837502806921012</v>
      </c>
      <c r="AQ168">
        <f t="shared" si="246"/>
        <v>4.1111760027061344</v>
      </c>
      <c r="AR168">
        <f t="shared" si="247"/>
        <v>56.227463890475356</v>
      </c>
      <c r="AS168">
        <f t="shared" si="248"/>
        <v>39.105778862399184</v>
      </c>
      <c r="AT168">
        <f t="shared" si="249"/>
        <v>31.348986625671387</v>
      </c>
      <c r="AU168">
        <f t="shared" si="250"/>
        <v>4.6019291009702377</v>
      </c>
      <c r="AV168">
        <f t="shared" si="251"/>
        <v>3.715522197438921E-2</v>
      </c>
      <c r="AW168">
        <f t="shared" si="252"/>
        <v>1.2518839681340033</v>
      </c>
      <c r="AX168">
        <f t="shared" si="253"/>
        <v>3.3500451328362342</v>
      </c>
      <c r="AY168">
        <f t="shared" si="254"/>
        <v>2.3265768641843276E-2</v>
      </c>
      <c r="AZ168">
        <f t="shared" si="255"/>
        <v>15.498355132517405</v>
      </c>
      <c r="BA168">
        <f t="shared" si="256"/>
        <v>0.5453284013311952</v>
      </c>
      <c r="BB168">
        <f t="shared" si="257"/>
        <v>28.7474963772964</v>
      </c>
      <c r="BC168">
        <f t="shared" si="258"/>
        <v>386.9566694632843</v>
      </c>
      <c r="BD168">
        <f t="shared" si="259"/>
        <v>2.7181278814010137E-3</v>
      </c>
    </row>
    <row r="169" spans="1:108" x14ac:dyDescent="0.25">
      <c r="A169" s="1">
        <v>135</v>
      </c>
      <c r="B169" s="1" t="s">
        <v>163</v>
      </c>
      <c r="C169" s="1">
        <v>3516.0000002682209</v>
      </c>
      <c r="D169" s="1">
        <v>0</v>
      </c>
      <c r="E169">
        <f t="shared" si="232"/>
        <v>3.6586341212741451</v>
      </c>
      <c r="F169">
        <f t="shared" si="233"/>
        <v>3.7634128288018598E-2</v>
      </c>
      <c r="G169">
        <f t="shared" si="234"/>
        <v>211.9240374461894</v>
      </c>
      <c r="H169">
        <f t="shared" si="235"/>
        <v>1.5076090082725122</v>
      </c>
      <c r="I169">
        <f t="shared" si="236"/>
        <v>2.8590233655547888</v>
      </c>
      <c r="J169">
        <f t="shared" si="237"/>
        <v>29.378671646118164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33.318325042724609</v>
      </c>
      <c r="P169" s="1">
        <v>29.378671646118164</v>
      </c>
      <c r="Q169" s="1">
        <v>34.994415283203125</v>
      </c>
      <c r="R169" s="1">
        <v>401.42489624023437</v>
      </c>
      <c r="S169" s="1">
        <v>388.70138549804687</v>
      </c>
      <c r="T169" s="1">
        <v>12.677650451660156</v>
      </c>
      <c r="U169" s="1">
        <v>17.119411468505859</v>
      </c>
      <c r="V169" s="1">
        <v>18.022960662841797</v>
      </c>
      <c r="W169" s="1">
        <v>24.33751106262207</v>
      </c>
      <c r="X169" s="1">
        <v>200.16380310058594</v>
      </c>
      <c r="Y169" s="1">
        <v>1699.98583984375</v>
      </c>
      <c r="Z169" s="1">
        <v>1.5528899431228638</v>
      </c>
      <c r="AA169" s="1">
        <v>73.117057800292969</v>
      </c>
      <c r="AB169" s="1">
        <v>-1.859961986541748</v>
      </c>
      <c r="AC169" s="1">
        <v>-2.6152670383453369E-2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0.33360633850097648</v>
      </c>
      <c r="AL169">
        <f t="shared" si="241"/>
        <v>1.5076090082725123E-3</v>
      </c>
      <c r="AM169">
        <f t="shared" si="242"/>
        <v>302.52867164611814</v>
      </c>
      <c r="AN169">
        <f t="shared" si="243"/>
        <v>306.46832504272459</v>
      </c>
      <c r="AO169">
        <f t="shared" si="244"/>
        <v>271.99772829537687</v>
      </c>
      <c r="AP169">
        <f t="shared" si="245"/>
        <v>2.9845250149215095</v>
      </c>
      <c r="AQ169">
        <f t="shared" si="246"/>
        <v>4.11074436340453</v>
      </c>
      <c r="AR169">
        <f t="shared" si="247"/>
        <v>56.221413813344924</v>
      </c>
      <c r="AS169">
        <f t="shared" si="248"/>
        <v>39.102002344839065</v>
      </c>
      <c r="AT169">
        <f t="shared" si="249"/>
        <v>31.348498344421387</v>
      </c>
      <c r="AU169">
        <f t="shared" si="250"/>
        <v>4.6018013101868505</v>
      </c>
      <c r="AV169">
        <f t="shared" si="251"/>
        <v>3.7141943551381069E-2</v>
      </c>
      <c r="AW169">
        <f t="shared" si="252"/>
        <v>1.2517209978497412</v>
      </c>
      <c r="AX169">
        <f t="shared" si="253"/>
        <v>3.3500803123371092</v>
      </c>
      <c r="AY169">
        <f t="shared" si="254"/>
        <v>2.3257438329611007E-2</v>
      </c>
      <c r="AZ169">
        <f t="shared" si="255"/>
        <v>15.495262095224481</v>
      </c>
      <c r="BA169">
        <f t="shared" si="256"/>
        <v>0.54521039891496414</v>
      </c>
      <c r="BB169">
        <f t="shared" si="257"/>
        <v>28.746680779094557</v>
      </c>
      <c r="BC169">
        <f t="shared" si="258"/>
        <v>386.96224605943064</v>
      </c>
      <c r="BD169">
        <f t="shared" si="259"/>
        <v>2.7179288998549524E-3</v>
      </c>
      <c r="BE169">
        <f>AVERAGE(E155:E169)</f>
        <v>3.7178883534859324</v>
      </c>
      <c r="BF169">
        <f t="shared" ref="BF169:DD169" si="260">AVERAGE(F155:F169)</f>
        <v>3.7732817929027593E-2</v>
      </c>
      <c r="BG169">
        <f t="shared" si="260"/>
        <v>209.77377911740314</v>
      </c>
      <c r="BH169">
        <f t="shared" si="260"/>
        <v>1.5126682224841621</v>
      </c>
      <c r="BI169">
        <f t="shared" si="260"/>
        <v>2.8611355354040273</v>
      </c>
      <c r="BJ169">
        <f t="shared" si="260"/>
        <v>29.392043685913087</v>
      </c>
      <c r="BK169">
        <f t="shared" si="260"/>
        <v>6</v>
      </c>
      <c r="BL169">
        <f t="shared" si="260"/>
        <v>1.4200000166893005</v>
      </c>
      <c r="BM169">
        <f t="shared" si="260"/>
        <v>1</v>
      </c>
      <c r="BN169">
        <f t="shared" si="260"/>
        <v>2.8400000333786011</v>
      </c>
      <c r="BO169">
        <f t="shared" si="260"/>
        <v>33.317663065592448</v>
      </c>
      <c r="BP169">
        <f t="shared" si="260"/>
        <v>29.392043685913087</v>
      </c>
      <c r="BQ169">
        <f t="shared" si="260"/>
        <v>34.989864857991535</v>
      </c>
      <c r="BR169">
        <f t="shared" si="260"/>
        <v>401.53602905273436</v>
      </c>
      <c r="BS169">
        <f t="shared" si="260"/>
        <v>388.62735392252603</v>
      </c>
      <c r="BT169">
        <f t="shared" si="260"/>
        <v>12.676580238342286</v>
      </c>
      <c r="BU169">
        <f t="shared" si="260"/>
        <v>17.133867518107095</v>
      </c>
      <c r="BV169">
        <f t="shared" si="260"/>
        <v>18.022166951497397</v>
      </c>
      <c r="BW169">
        <f t="shared" si="260"/>
        <v>24.359047317504881</v>
      </c>
      <c r="BX169">
        <f t="shared" si="260"/>
        <v>200.13299458821615</v>
      </c>
      <c r="BY169">
        <f t="shared" si="260"/>
        <v>1699.8907226562501</v>
      </c>
      <c r="BZ169">
        <f t="shared" si="260"/>
        <v>1.6592810471852621</v>
      </c>
      <c r="CA169">
        <f t="shared" si="260"/>
        <v>73.117298380533853</v>
      </c>
      <c r="CB169">
        <f t="shared" si="260"/>
        <v>-1.859961986541748</v>
      </c>
      <c r="CC169">
        <f t="shared" si="260"/>
        <v>-2.6152670383453369E-2</v>
      </c>
      <c r="CD169">
        <f t="shared" si="260"/>
        <v>1</v>
      </c>
      <c r="CE169">
        <f t="shared" si="260"/>
        <v>-0.21956524252891541</v>
      </c>
      <c r="CF169">
        <f t="shared" si="260"/>
        <v>2.737391471862793</v>
      </c>
      <c r="CG169">
        <f t="shared" si="260"/>
        <v>1</v>
      </c>
      <c r="CH169">
        <f t="shared" si="260"/>
        <v>0</v>
      </c>
      <c r="CI169">
        <f t="shared" si="260"/>
        <v>0.15999999642372131</v>
      </c>
      <c r="CJ169">
        <f t="shared" si="260"/>
        <v>111115</v>
      </c>
      <c r="CK169">
        <f t="shared" si="260"/>
        <v>0.33355499098036023</v>
      </c>
      <c r="CL169">
        <f t="shared" si="260"/>
        <v>1.5126682224841617E-3</v>
      </c>
      <c r="CM169">
        <f t="shared" si="260"/>
        <v>302.54204368591309</v>
      </c>
      <c r="CN169">
        <f t="shared" si="260"/>
        <v>306.46766306559243</v>
      </c>
      <c r="CO169">
        <f t="shared" si="260"/>
        <v>271.98250954571705</v>
      </c>
      <c r="CP169">
        <f t="shared" si="260"/>
        <v>2.9796873046476611</v>
      </c>
      <c r="CQ169">
        <f t="shared" si="260"/>
        <v>4.1139176434631759</v>
      </c>
      <c r="CR169">
        <f t="shared" si="260"/>
        <v>56.26462857860993</v>
      </c>
      <c r="CS169">
        <f t="shared" si="260"/>
        <v>39.130761060502827</v>
      </c>
      <c r="CT169">
        <f t="shared" si="260"/>
        <v>31.354853375752768</v>
      </c>
      <c r="CU169">
        <f t="shared" si="260"/>
        <v>4.6034648485164045</v>
      </c>
      <c r="CV169">
        <f t="shared" si="260"/>
        <v>3.7238064072624665E-2</v>
      </c>
      <c r="CW169">
        <f t="shared" si="260"/>
        <v>1.2527821080591479</v>
      </c>
      <c r="CX169">
        <f t="shared" si="260"/>
        <v>3.350682740457255</v>
      </c>
      <c r="CY169">
        <f t="shared" si="260"/>
        <v>2.3317740589331417E-2</v>
      </c>
      <c r="CZ169">
        <f t="shared" si="260"/>
        <v>15.338092042166165</v>
      </c>
      <c r="DA169">
        <f t="shared" si="260"/>
        <v>0.53978101015247337</v>
      </c>
      <c r="DB169">
        <f t="shared" si="260"/>
        <v>28.749352905834066</v>
      </c>
      <c r="DC169">
        <f t="shared" si="260"/>
        <v>386.860047859774</v>
      </c>
      <c r="DD169">
        <f t="shared" si="260"/>
        <v>2.7629366095105598E-3</v>
      </c>
    </row>
    <row r="170" spans="1:108" x14ac:dyDescent="0.25">
      <c r="A170" s="1" t="s">
        <v>9</v>
      </c>
      <c r="B170" s="1" t="s">
        <v>164</v>
      </c>
    </row>
    <row r="171" spans="1:108" x14ac:dyDescent="0.25">
      <c r="A171" s="1" t="s">
        <v>9</v>
      </c>
      <c r="B171" s="1" t="s">
        <v>165</v>
      </c>
    </row>
    <row r="172" spans="1:108" x14ac:dyDescent="0.25">
      <c r="A172" s="1" t="s">
        <v>9</v>
      </c>
      <c r="B172" s="1" t="s">
        <v>166</v>
      </c>
    </row>
    <row r="173" spans="1:108" x14ac:dyDescent="0.25">
      <c r="A173" s="1" t="s">
        <v>9</v>
      </c>
      <c r="B173" s="1" t="s">
        <v>167</v>
      </c>
    </row>
    <row r="174" spans="1:108" x14ac:dyDescent="0.25">
      <c r="A174" s="1" t="s">
        <v>9</v>
      </c>
      <c r="B174" s="1" t="s">
        <v>168</v>
      </c>
    </row>
    <row r="175" spans="1:108" x14ac:dyDescent="0.25">
      <c r="A175" s="1" t="s">
        <v>9</v>
      </c>
      <c r="B175" s="1" t="s">
        <v>169</v>
      </c>
    </row>
    <row r="176" spans="1:108" x14ac:dyDescent="0.25">
      <c r="A176" s="1">
        <v>136</v>
      </c>
      <c r="B176" s="1" t="s">
        <v>170</v>
      </c>
      <c r="C176" s="1">
        <v>3929.5000009052455</v>
      </c>
      <c r="D176" s="1">
        <v>0</v>
      </c>
      <c r="E176">
        <f t="shared" ref="E176:E191" si="261">(R176-S176*(1000-T176)/(1000-U176))*AK176</f>
        <v>2.4771896955347019</v>
      </c>
      <c r="F176">
        <f t="shared" ref="F176:F191" si="262">IF(AV176&lt;&gt;0,1/(1/AV176-1/N176),0)</f>
        <v>2.3098409110408284E-2</v>
      </c>
      <c r="G176">
        <f t="shared" ref="G176:G191" si="263">((AY176-AL176/2)*S176-E176)/(AY176+AL176/2)</f>
        <v>194.19893761959509</v>
      </c>
      <c r="H176">
        <f t="shared" ref="H176:H191" si="264">AL176*1000</f>
        <v>1.2013376123939892</v>
      </c>
      <c r="I176">
        <f t="shared" ref="I176:I191" si="265">(AQ176-AW176)</f>
        <v>3.6761698284823732</v>
      </c>
      <c r="J176">
        <f t="shared" ref="J176:J191" si="266">(P176+AP176*D176)</f>
        <v>32.222003936767578</v>
      </c>
      <c r="K176" s="1">
        <v>6</v>
      </c>
      <c r="L176">
        <f t="shared" ref="L176:L191" si="267">(K176*AE176+AF176)</f>
        <v>1.4200000166893005</v>
      </c>
      <c r="M176" s="1">
        <v>1</v>
      </c>
      <c r="N176">
        <f t="shared" ref="N176:N191" si="268">L176*(M176+1)*(M176+1)/(M176*M176+1)</f>
        <v>2.8400000333786011</v>
      </c>
      <c r="O176" s="1">
        <v>37.775581359863281</v>
      </c>
      <c r="P176" s="1">
        <v>32.222003936767578</v>
      </c>
      <c r="Q176" s="1">
        <v>40.082962036132813</v>
      </c>
      <c r="R176" s="1">
        <v>400.36309814453125</v>
      </c>
      <c r="S176" s="1">
        <v>391.52633666992187</v>
      </c>
      <c r="T176" s="1">
        <v>12.311718940734863</v>
      </c>
      <c r="U176" s="1">
        <v>15.856229782104492</v>
      </c>
      <c r="V176" s="1">
        <v>13.686203002929688</v>
      </c>
      <c r="W176" s="1">
        <v>17.626422882080078</v>
      </c>
      <c r="X176" s="1">
        <v>200.1329345703125</v>
      </c>
      <c r="Y176" s="1">
        <v>1700.1114501953125</v>
      </c>
      <c r="Z176" s="1">
        <v>1.7016346454620361</v>
      </c>
      <c r="AA176" s="1">
        <v>73.109695434570313</v>
      </c>
      <c r="AB176" s="1">
        <v>-1.376838207244873</v>
      </c>
      <c r="AC176" s="1">
        <v>-1.2940466403961182E-2</v>
      </c>
      <c r="AD176" s="1">
        <v>0.66666668653488159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ref="AK176:AK191" si="269">X176*0.000001/(K176*0.0001)</f>
        <v>0.33355489095052082</v>
      </c>
      <c r="AL176">
        <f t="shared" ref="AL176:AL191" si="270">(U176-T176)/(1000-U176)*AK176</f>
        <v>1.2013376123939893E-3</v>
      </c>
      <c r="AM176">
        <f t="shared" ref="AM176:AM191" si="271">(P176+273.15)</f>
        <v>305.37200393676756</v>
      </c>
      <c r="AN176">
        <f t="shared" ref="AN176:AN191" si="272">(O176+273.15)</f>
        <v>310.92558135986326</v>
      </c>
      <c r="AO176">
        <f t="shared" ref="AO176:AO191" si="273">(Y176*AG176+Z176*AH176)*AI176</f>
        <v>272.01782595117766</v>
      </c>
      <c r="AP176">
        <f t="shared" ref="AP176:AP191" si="274">((AO176+0.00000010773*(AN176^4-AM176^4))-AL176*44100)/(L176*51.4+0.00000043092*AM176^3)</f>
        <v>3.3904777783134064</v>
      </c>
      <c r="AQ176">
        <f t="shared" ref="AQ176:AQ191" si="275">0.61365*EXP(17.502*J176/(240.97+J176))</f>
        <v>4.8354139585925955</v>
      </c>
      <c r="AR176">
        <f t="shared" ref="AR176:AR191" si="276">AQ176*1000/AA176</f>
        <v>66.139161568797135</v>
      </c>
      <c r="AS176">
        <f t="shared" ref="AS176:AS191" si="277">(AR176-U176)</f>
        <v>50.282931786692643</v>
      </c>
      <c r="AT176">
        <f t="shared" ref="AT176:AT191" si="278">IF(D176,P176,(O176+P176)/2)</f>
        <v>34.99879264831543</v>
      </c>
      <c r="AU176">
        <f t="shared" ref="AU176:AU191" si="279">0.61365*EXP(17.502*AT176/(240.97+AT176))</f>
        <v>5.6479937176721</v>
      </c>
      <c r="AV176">
        <f t="shared" ref="AV176:AV191" si="280">IF(AS176&lt;&gt;0,(1000-(AR176+U176)/2)/AS176*AL176,0)</f>
        <v>2.2912059770995429E-2</v>
      </c>
      <c r="AW176">
        <f t="shared" ref="AW176:AW191" si="281">U176*AA176/1000</f>
        <v>1.1592441301102225</v>
      </c>
      <c r="AX176">
        <f t="shared" ref="AX176:AX191" si="282">(AU176-AW176)</f>
        <v>4.4887495875618777</v>
      </c>
      <c r="AY176">
        <f t="shared" ref="AY176:AY191" si="283">1/(1.6/F176+1.37/N176)</f>
        <v>1.4336663891668057E-2</v>
      </c>
      <c r="AZ176">
        <f t="shared" ref="AZ176:AZ191" si="284">G176*AA176*0.001</f>
        <v>14.197825183085715</v>
      </c>
      <c r="BA176">
        <f t="shared" ref="BA176:BA191" si="285">G176/S176</f>
        <v>0.49600478800820852</v>
      </c>
      <c r="BB176">
        <f t="shared" ref="BB176:BB191" si="286">(1-AL176*AA176/AQ176/F176)*100</f>
        <v>21.363473782966956</v>
      </c>
      <c r="BC176">
        <f t="shared" ref="BC176:BC191" si="287">(S176-E176/(N176/1.35))</f>
        <v>390.34879932848975</v>
      </c>
      <c r="BD176">
        <f t="shared" ref="BD176:BD191" si="288">E176*BB176/100/BC176</f>
        <v>1.3557458664412759E-3</v>
      </c>
    </row>
    <row r="177" spans="1:108" x14ac:dyDescent="0.25">
      <c r="A177" s="1">
        <v>137</v>
      </c>
      <c r="B177" s="1" t="s">
        <v>171</v>
      </c>
      <c r="C177" s="1">
        <v>3956.5000003017485</v>
      </c>
      <c r="D177" s="1">
        <v>0</v>
      </c>
      <c r="E177">
        <f t="shared" si="261"/>
        <v>2.4417705861111041</v>
      </c>
      <c r="F177">
        <f t="shared" si="262"/>
        <v>2.2266152935250878E-2</v>
      </c>
      <c r="G177">
        <f t="shared" si="263"/>
        <v>189.7712170590668</v>
      </c>
      <c r="H177">
        <f t="shared" si="264"/>
        <v>1.1678482660034957</v>
      </c>
      <c r="I177">
        <f t="shared" si="265"/>
        <v>3.7058143759990041</v>
      </c>
      <c r="J177">
        <f t="shared" si="266"/>
        <v>32.302066802978516</v>
      </c>
      <c r="K177" s="1">
        <v>6</v>
      </c>
      <c r="L177">
        <f t="shared" si="267"/>
        <v>1.4200000166893005</v>
      </c>
      <c r="M177" s="1">
        <v>1</v>
      </c>
      <c r="N177">
        <f t="shared" si="268"/>
        <v>2.8400000333786011</v>
      </c>
      <c r="O177" s="1">
        <v>37.781436920166016</v>
      </c>
      <c r="P177" s="1">
        <v>32.302066802978516</v>
      </c>
      <c r="Q177" s="1">
        <v>40.083751678466797</v>
      </c>
      <c r="R177" s="1">
        <v>399.63058471679687</v>
      </c>
      <c r="S177" s="1">
        <v>390.939697265625</v>
      </c>
      <c r="T177" s="1">
        <v>12.303829193115234</v>
      </c>
      <c r="U177" s="1">
        <v>15.750565528869629</v>
      </c>
      <c r="V177" s="1">
        <v>13.673088073730469</v>
      </c>
      <c r="W177" s="1">
        <v>17.503402709960938</v>
      </c>
      <c r="X177" s="1">
        <v>200.09432983398437</v>
      </c>
      <c r="Y177" s="1">
        <v>1700.004150390625</v>
      </c>
      <c r="Z177" s="1">
        <v>2.163407564163208</v>
      </c>
      <c r="AA177" s="1">
        <v>73.109710693359375</v>
      </c>
      <c r="AB177" s="1">
        <v>-1.376838207244873</v>
      </c>
      <c r="AC177" s="1">
        <v>-1.2940466403961182E-2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69"/>
        <v>0.33349054972330727</v>
      </c>
      <c r="AL177">
        <f t="shared" si="270"/>
        <v>1.1678482660034957E-3</v>
      </c>
      <c r="AM177">
        <f t="shared" si="271"/>
        <v>305.45206680297849</v>
      </c>
      <c r="AN177">
        <f t="shared" si="272"/>
        <v>310.93143692016599</v>
      </c>
      <c r="AO177">
        <f t="shared" si="273"/>
        <v>272.00065798281139</v>
      </c>
      <c r="AP177">
        <f t="shared" si="274"/>
        <v>3.3965759097113941</v>
      </c>
      <c r="AQ177">
        <f t="shared" si="275"/>
        <v>4.8573336650714616</v>
      </c>
      <c r="AR177">
        <f t="shared" si="276"/>
        <v>66.438967122224682</v>
      </c>
      <c r="AS177">
        <f t="shared" si="277"/>
        <v>50.688401593355053</v>
      </c>
      <c r="AT177">
        <f t="shared" si="278"/>
        <v>35.041751861572266</v>
      </c>
      <c r="AU177">
        <f t="shared" si="279"/>
        <v>5.6614439640793854</v>
      </c>
      <c r="AV177">
        <f t="shared" si="280"/>
        <v>2.2092939986397064E-2</v>
      </c>
      <c r="AW177">
        <f t="shared" si="281"/>
        <v>1.1515192890724575</v>
      </c>
      <c r="AX177">
        <f t="shared" si="282"/>
        <v>4.5099246750069284</v>
      </c>
      <c r="AY177">
        <f t="shared" si="283"/>
        <v>1.3823545818049801E-2</v>
      </c>
      <c r="AZ177">
        <f t="shared" si="284"/>
        <v>13.874118777115081</v>
      </c>
      <c r="BA177">
        <f t="shared" si="285"/>
        <v>0.48542324656819452</v>
      </c>
      <c r="BB177">
        <f t="shared" si="286"/>
        <v>21.056139501227811</v>
      </c>
      <c r="BC177">
        <f t="shared" si="287"/>
        <v>389.77899647248859</v>
      </c>
      <c r="BD177">
        <f t="shared" si="288"/>
        <v>1.3190618929303734E-3</v>
      </c>
    </row>
    <row r="178" spans="1:108" x14ac:dyDescent="0.25">
      <c r="A178" s="1">
        <v>138</v>
      </c>
      <c r="B178" s="1" t="s">
        <v>172</v>
      </c>
      <c r="C178" s="1">
        <v>3956.5000003017485</v>
      </c>
      <c r="D178" s="1">
        <v>0</v>
      </c>
      <c r="E178">
        <f t="shared" si="261"/>
        <v>2.4417705861111041</v>
      </c>
      <c r="F178">
        <f t="shared" si="262"/>
        <v>2.2266152935250878E-2</v>
      </c>
      <c r="G178">
        <f t="shared" si="263"/>
        <v>189.7712170590668</v>
      </c>
      <c r="H178">
        <f t="shared" si="264"/>
        <v>1.1678482660034957</v>
      </c>
      <c r="I178">
        <f t="shared" si="265"/>
        <v>3.7058143759990041</v>
      </c>
      <c r="J178">
        <f t="shared" si="266"/>
        <v>32.302066802978516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37.781436920166016</v>
      </c>
      <c r="P178" s="1">
        <v>32.302066802978516</v>
      </c>
      <c r="Q178" s="1">
        <v>40.083751678466797</v>
      </c>
      <c r="R178" s="1">
        <v>399.63058471679687</v>
      </c>
      <c r="S178" s="1">
        <v>390.939697265625</v>
      </c>
      <c r="T178" s="1">
        <v>12.303829193115234</v>
      </c>
      <c r="U178" s="1">
        <v>15.750565528869629</v>
      </c>
      <c r="V178" s="1">
        <v>13.673088073730469</v>
      </c>
      <c r="W178" s="1">
        <v>17.503402709960938</v>
      </c>
      <c r="X178" s="1">
        <v>200.09432983398437</v>
      </c>
      <c r="Y178" s="1">
        <v>1700.004150390625</v>
      </c>
      <c r="Z178" s="1">
        <v>2.163407564163208</v>
      </c>
      <c r="AA178" s="1">
        <v>73.109710693359375</v>
      </c>
      <c r="AB178" s="1">
        <v>-1.376838207244873</v>
      </c>
      <c r="AC178" s="1">
        <v>-1.2940466403961182E-2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0.33349054972330727</v>
      </c>
      <c r="AL178">
        <f t="shared" si="270"/>
        <v>1.1678482660034957E-3</v>
      </c>
      <c r="AM178">
        <f t="shared" si="271"/>
        <v>305.45206680297849</v>
      </c>
      <c r="AN178">
        <f t="shared" si="272"/>
        <v>310.93143692016599</v>
      </c>
      <c r="AO178">
        <f t="shared" si="273"/>
        <v>272.00065798281139</v>
      </c>
      <c r="AP178">
        <f t="shared" si="274"/>
        <v>3.3965759097113941</v>
      </c>
      <c r="AQ178">
        <f t="shared" si="275"/>
        <v>4.8573336650714616</v>
      </c>
      <c r="AR178">
        <f t="shared" si="276"/>
        <v>66.438967122224682</v>
      </c>
      <c r="AS178">
        <f t="shared" si="277"/>
        <v>50.688401593355053</v>
      </c>
      <c r="AT178">
        <f t="shared" si="278"/>
        <v>35.041751861572266</v>
      </c>
      <c r="AU178">
        <f t="shared" si="279"/>
        <v>5.6614439640793854</v>
      </c>
      <c r="AV178">
        <f t="shared" si="280"/>
        <v>2.2092939986397064E-2</v>
      </c>
      <c r="AW178">
        <f t="shared" si="281"/>
        <v>1.1515192890724575</v>
      </c>
      <c r="AX178">
        <f t="shared" si="282"/>
        <v>4.5099246750069284</v>
      </c>
      <c r="AY178">
        <f t="shared" si="283"/>
        <v>1.3823545818049801E-2</v>
      </c>
      <c r="AZ178">
        <f t="shared" si="284"/>
        <v>13.874118777115081</v>
      </c>
      <c r="BA178">
        <f t="shared" si="285"/>
        <v>0.48542324656819452</v>
      </c>
      <c r="BB178">
        <f t="shared" si="286"/>
        <v>21.056139501227811</v>
      </c>
      <c r="BC178">
        <f t="shared" si="287"/>
        <v>389.77899647248859</v>
      </c>
      <c r="BD178">
        <f t="shared" si="288"/>
        <v>1.3190618929303734E-3</v>
      </c>
    </row>
    <row r="179" spans="1:108" x14ac:dyDescent="0.25">
      <c r="A179" s="1">
        <v>139</v>
      </c>
      <c r="B179" s="1" t="s">
        <v>172</v>
      </c>
      <c r="C179" s="1">
        <v>3957.0000002905726</v>
      </c>
      <c r="D179" s="1">
        <v>0</v>
      </c>
      <c r="E179">
        <f t="shared" si="261"/>
        <v>2.4372731834296286</v>
      </c>
      <c r="F179">
        <f t="shared" si="262"/>
        <v>2.2257850915727365E-2</v>
      </c>
      <c r="G179">
        <f t="shared" si="263"/>
        <v>190.0402602828423</v>
      </c>
      <c r="H179">
        <f t="shared" si="264"/>
        <v>1.1676012222499654</v>
      </c>
      <c r="I179">
        <f t="shared" si="265"/>
        <v>3.7063795431925852</v>
      </c>
      <c r="J179">
        <f t="shared" si="266"/>
        <v>32.303787231445313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37.781826019287109</v>
      </c>
      <c r="P179" s="1">
        <v>32.303787231445313</v>
      </c>
      <c r="Q179" s="1">
        <v>40.083702087402344</v>
      </c>
      <c r="R179" s="1">
        <v>399.64144897460937</v>
      </c>
      <c r="S179" s="1">
        <v>390.96505737304687</v>
      </c>
      <c r="T179" s="1">
        <v>12.30364990234375</v>
      </c>
      <c r="U179" s="1">
        <v>15.749340057373047</v>
      </c>
      <c r="V179" s="1">
        <v>13.672557830810547</v>
      </c>
      <c r="W179" s="1">
        <v>17.501617431640625</v>
      </c>
      <c r="X179" s="1">
        <v>200.11299133300781</v>
      </c>
      <c r="Y179" s="1">
        <v>1699.9925537109375</v>
      </c>
      <c r="Z179" s="1">
        <v>2.1051058769226074</v>
      </c>
      <c r="AA179" s="1">
        <v>73.109481811523438</v>
      </c>
      <c r="AB179" s="1">
        <v>-1.376838207244873</v>
      </c>
      <c r="AC179" s="1">
        <v>-1.2940466403961182E-2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0.33352165222167962</v>
      </c>
      <c r="AL179">
        <f t="shared" si="270"/>
        <v>1.1676012222499655E-3</v>
      </c>
      <c r="AM179">
        <f t="shared" si="271"/>
        <v>305.45378723144529</v>
      </c>
      <c r="AN179">
        <f t="shared" si="272"/>
        <v>310.93182601928709</v>
      </c>
      <c r="AO179">
        <f t="shared" si="273"/>
        <v>271.99880251410286</v>
      </c>
      <c r="AP179">
        <f t="shared" si="274"/>
        <v>3.3964849762742619</v>
      </c>
      <c r="AQ179">
        <f t="shared" si="275"/>
        <v>4.8578056336605977</v>
      </c>
      <c r="AR179">
        <f t="shared" si="276"/>
        <v>66.445630762149861</v>
      </c>
      <c r="AS179">
        <f t="shared" si="277"/>
        <v>50.696290704776814</v>
      </c>
      <c r="AT179">
        <f t="shared" si="278"/>
        <v>35.042806625366211</v>
      </c>
      <c r="AU179">
        <f t="shared" si="279"/>
        <v>5.6617745535041157</v>
      </c>
      <c r="AV179">
        <f t="shared" si="280"/>
        <v>2.2084766606970577E-2</v>
      </c>
      <c r="AW179">
        <f t="shared" si="281"/>
        <v>1.1514260904680123</v>
      </c>
      <c r="AX179">
        <f t="shared" si="282"/>
        <v>4.5103484630361033</v>
      </c>
      <c r="AY179">
        <f t="shared" si="283"/>
        <v>1.3818426013875808E-2</v>
      </c>
      <c r="AZ179">
        <f t="shared" si="284"/>
        <v>13.893744952605639</v>
      </c>
      <c r="BA179">
        <f t="shared" si="285"/>
        <v>0.48607991097657532</v>
      </c>
      <c r="BB179">
        <f t="shared" si="286"/>
        <v>21.051318152719965</v>
      </c>
      <c r="BC179">
        <f t="shared" si="287"/>
        <v>389.80649442975152</v>
      </c>
      <c r="BD179">
        <f t="shared" si="288"/>
        <v>1.3162380294491501E-3</v>
      </c>
    </row>
    <row r="180" spans="1:108" x14ac:dyDescent="0.25">
      <c r="A180" s="1">
        <v>140</v>
      </c>
      <c r="B180" s="1" t="s">
        <v>173</v>
      </c>
      <c r="C180" s="1">
        <v>3957.5000002793968</v>
      </c>
      <c r="D180" s="1">
        <v>0</v>
      </c>
      <c r="E180">
        <f t="shared" si="261"/>
        <v>2.4483999705541382</v>
      </c>
      <c r="F180">
        <f t="shared" si="262"/>
        <v>2.2257670084080066E-2</v>
      </c>
      <c r="G180">
        <f t="shared" si="263"/>
        <v>189.28297641219285</v>
      </c>
      <c r="H180">
        <f t="shared" si="264"/>
        <v>1.167232424669042</v>
      </c>
      <c r="I180">
        <f t="shared" si="265"/>
        <v>3.7052814706357413</v>
      </c>
      <c r="J180">
        <f t="shared" si="266"/>
        <v>32.299476623535156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37.781795501708984</v>
      </c>
      <c r="P180" s="1">
        <v>32.299476623535156</v>
      </c>
      <c r="Q180" s="1">
        <v>40.084453582763672</v>
      </c>
      <c r="R180" s="1">
        <v>399.68453979492187</v>
      </c>
      <c r="S180" s="1">
        <v>390.97531127929687</v>
      </c>
      <c r="T180" s="1">
        <v>12.303592681884766</v>
      </c>
      <c r="U180" s="1">
        <v>15.748147964477539</v>
      </c>
      <c r="V180" s="1">
        <v>13.672550201416016</v>
      </c>
      <c r="W180" s="1">
        <v>17.500362396240234</v>
      </c>
      <c r="X180" s="1">
        <v>200.11593627929687</v>
      </c>
      <c r="Y180" s="1">
        <v>1699.924560546875</v>
      </c>
      <c r="Z180" s="1">
        <v>2.1125366687774658</v>
      </c>
      <c r="AA180" s="1">
        <v>73.109657287597656</v>
      </c>
      <c r="AB180" s="1">
        <v>-1.376838207244873</v>
      </c>
      <c r="AC180" s="1">
        <v>-1.2940466403961182E-2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0.33352656046549473</v>
      </c>
      <c r="AL180">
        <f t="shared" si="270"/>
        <v>1.1672324246690419E-3</v>
      </c>
      <c r="AM180">
        <f t="shared" si="271"/>
        <v>305.44947662353513</v>
      </c>
      <c r="AN180">
        <f t="shared" si="272"/>
        <v>310.93179550170896</v>
      </c>
      <c r="AO180">
        <f t="shared" si="273"/>
        <v>271.98792360809603</v>
      </c>
      <c r="AP180">
        <f t="shared" si="274"/>
        <v>3.3971850365183101</v>
      </c>
      <c r="AQ180">
        <f t="shared" si="275"/>
        <v>4.856623171233073</v>
      </c>
      <c r="AR180">
        <f t="shared" si="276"/>
        <v>66.429297461047625</v>
      </c>
      <c r="AS180">
        <f t="shared" si="277"/>
        <v>50.681149496570086</v>
      </c>
      <c r="AT180">
        <f t="shared" si="278"/>
        <v>35.04063606262207</v>
      </c>
      <c r="AU180">
        <f t="shared" si="279"/>
        <v>5.6610942629668735</v>
      </c>
      <c r="AV180">
        <f t="shared" si="280"/>
        <v>2.2084588576788661E-2</v>
      </c>
      <c r="AW180">
        <f t="shared" si="281"/>
        <v>1.1513417005973314</v>
      </c>
      <c r="AX180">
        <f t="shared" si="282"/>
        <v>4.5097525623695418</v>
      </c>
      <c r="AY180">
        <f t="shared" si="283"/>
        <v>1.3818314495832271E-2</v>
      </c>
      <c r="AZ180">
        <f t="shared" si="284"/>
        <v>13.838413535871851</v>
      </c>
      <c r="BA180">
        <f t="shared" si="285"/>
        <v>0.48413025311712532</v>
      </c>
      <c r="BB180">
        <f t="shared" si="286"/>
        <v>21.056208075937533</v>
      </c>
      <c r="BC180">
        <f t="shared" si="287"/>
        <v>389.81145919429673</v>
      </c>
      <c r="BD180">
        <f t="shared" si="288"/>
        <v>1.3225372937897856E-3</v>
      </c>
    </row>
    <row r="181" spans="1:108" x14ac:dyDescent="0.25">
      <c r="A181" s="1">
        <v>141</v>
      </c>
      <c r="B181" s="1" t="s">
        <v>173</v>
      </c>
      <c r="C181" s="1">
        <v>3958.0000002682209</v>
      </c>
      <c r="D181" s="1">
        <v>0</v>
      </c>
      <c r="E181">
        <f t="shared" si="261"/>
        <v>2.4385802234003489</v>
      </c>
      <c r="F181">
        <f t="shared" si="262"/>
        <v>2.2255172538935396E-2</v>
      </c>
      <c r="G181">
        <f t="shared" si="263"/>
        <v>189.95431246257129</v>
      </c>
      <c r="H181">
        <f t="shared" si="264"/>
        <v>1.166574451579635</v>
      </c>
      <c r="I181">
        <f t="shared" si="265"/>
        <v>3.7036489064903826</v>
      </c>
      <c r="J181">
        <f t="shared" si="266"/>
        <v>32.292922973632813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37.781002044677734</v>
      </c>
      <c r="P181" s="1">
        <v>32.292922973632813</v>
      </c>
      <c r="Q181" s="1">
        <v>40.084762573242187</v>
      </c>
      <c r="R181" s="1">
        <v>399.65167236328125</v>
      </c>
      <c r="S181" s="1">
        <v>390.97283935546875</v>
      </c>
      <c r="T181" s="1">
        <v>12.303375244140625</v>
      </c>
      <c r="U181" s="1">
        <v>15.745927810668945</v>
      </c>
      <c r="V181" s="1">
        <v>13.672868728637695</v>
      </c>
      <c r="W181" s="1">
        <v>17.498613357543945</v>
      </c>
      <c r="X181" s="1">
        <v>200.11993408203125</v>
      </c>
      <c r="Y181" s="1">
        <v>1699.929931640625</v>
      </c>
      <c r="Z181" s="1">
        <v>2.1093497276306152</v>
      </c>
      <c r="AA181" s="1">
        <v>73.109504699707031</v>
      </c>
      <c r="AB181" s="1">
        <v>-1.376838207244873</v>
      </c>
      <c r="AC181" s="1">
        <v>-1.2940466403961182E-2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0.33353322347005204</v>
      </c>
      <c r="AL181">
        <f t="shared" si="270"/>
        <v>1.1665744515796351E-3</v>
      </c>
      <c r="AM181">
        <f t="shared" si="271"/>
        <v>305.44292297363279</v>
      </c>
      <c r="AN181">
        <f t="shared" si="272"/>
        <v>310.93100204467771</v>
      </c>
      <c r="AO181">
        <f t="shared" si="273"/>
        <v>271.98878298307682</v>
      </c>
      <c r="AP181">
        <f t="shared" si="274"/>
        <v>3.3983902109715882</v>
      </c>
      <c r="AQ181">
        <f t="shared" si="275"/>
        <v>4.8548258897657313</v>
      </c>
      <c r="AR181">
        <f t="shared" si="276"/>
        <v>66.404852689217932</v>
      </c>
      <c r="AS181">
        <f t="shared" si="277"/>
        <v>50.658924878548987</v>
      </c>
      <c r="AT181">
        <f t="shared" si="278"/>
        <v>35.036962509155273</v>
      </c>
      <c r="AU181">
        <f t="shared" si="279"/>
        <v>5.6599430719493569</v>
      </c>
      <c r="AV181">
        <f t="shared" si="280"/>
        <v>2.2082129721609466E-2</v>
      </c>
      <c r="AW181">
        <f t="shared" si="281"/>
        <v>1.1511769832753489</v>
      </c>
      <c r="AX181">
        <f t="shared" si="282"/>
        <v>4.5087660886740082</v>
      </c>
      <c r="AY181">
        <f t="shared" si="283"/>
        <v>1.3816774270015845E-2</v>
      </c>
      <c r="AZ181">
        <f t="shared" si="284"/>
        <v>13.887465699711974</v>
      </c>
      <c r="BA181">
        <f t="shared" si="285"/>
        <v>0.48585040530108708</v>
      </c>
      <c r="BB181">
        <f t="shared" si="286"/>
        <v>21.06280719855398</v>
      </c>
      <c r="BC181">
        <f t="shared" si="287"/>
        <v>389.81365510796928</v>
      </c>
      <c r="BD181">
        <f t="shared" si="288"/>
        <v>1.3176384257104024E-3</v>
      </c>
    </row>
    <row r="182" spans="1:108" x14ac:dyDescent="0.25">
      <c r="A182" s="1">
        <v>142</v>
      </c>
      <c r="B182" s="1" t="s">
        <v>173</v>
      </c>
      <c r="C182" s="1">
        <v>3958.0000002682209</v>
      </c>
      <c r="D182" s="1">
        <v>0</v>
      </c>
      <c r="E182">
        <f t="shared" si="261"/>
        <v>2.4385802234003489</v>
      </c>
      <c r="F182">
        <f t="shared" si="262"/>
        <v>2.2255172538935396E-2</v>
      </c>
      <c r="G182">
        <f t="shared" si="263"/>
        <v>189.95431246257129</v>
      </c>
      <c r="H182">
        <f t="shared" si="264"/>
        <v>1.166574451579635</v>
      </c>
      <c r="I182">
        <f t="shared" si="265"/>
        <v>3.7036489064903826</v>
      </c>
      <c r="J182">
        <f t="shared" si="266"/>
        <v>32.292922973632813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37.781002044677734</v>
      </c>
      <c r="P182" s="1">
        <v>32.292922973632813</v>
      </c>
      <c r="Q182" s="1">
        <v>40.084762573242187</v>
      </c>
      <c r="R182" s="1">
        <v>399.65167236328125</v>
      </c>
      <c r="S182" s="1">
        <v>390.97283935546875</v>
      </c>
      <c r="T182" s="1">
        <v>12.303375244140625</v>
      </c>
      <c r="U182" s="1">
        <v>15.745927810668945</v>
      </c>
      <c r="V182" s="1">
        <v>13.672868728637695</v>
      </c>
      <c r="W182" s="1">
        <v>17.498613357543945</v>
      </c>
      <c r="X182" s="1">
        <v>200.11993408203125</v>
      </c>
      <c r="Y182" s="1">
        <v>1699.929931640625</v>
      </c>
      <c r="Z182" s="1">
        <v>2.1093497276306152</v>
      </c>
      <c r="AA182" s="1">
        <v>73.109504699707031</v>
      </c>
      <c r="AB182" s="1">
        <v>-1.376838207244873</v>
      </c>
      <c r="AC182" s="1">
        <v>-1.2940466403961182E-2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0.33353322347005204</v>
      </c>
      <c r="AL182">
        <f t="shared" si="270"/>
        <v>1.1665744515796351E-3</v>
      </c>
      <c r="AM182">
        <f t="shared" si="271"/>
        <v>305.44292297363279</v>
      </c>
      <c r="AN182">
        <f t="shared" si="272"/>
        <v>310.93100204467771</v>
      </c>
      <c r="AO182">
        <f t="shared" si="273"/>
        <v>271.98878298307682</v>
      </c>
      <c r="AP182">
        <f t="shared" si="274"/>
        <v>3.3983902109715882</v>
      </c>
      <c r="AQ182">
        <f t="shared" si="275"/>
        <v>4.8548258897657313</v>
      </c>
      <c r="AR182">
        <f t="shared" si="276"/>
        <v>66.404852689217932</v>
      </c>
      <c r="AS182">
        <f t="shared" si="277"/>
        <v>50.658924878548987</v>
      </c>
      <c r="AT182">
        <f t="shared" si="278"/>
        <v>35.036962509155273</v>
      </c>
      <c r="AU182">
        <f t="shared" si="279"/>
        <v>5.6599430719493569</v>
      </c>
      <c r="AV182">
        <f t="shared" si="280"/>
        <v>2.2082129721609466E-2</v>
      </c>
      <c r="AW182">
        <f t="shared" si="281"/>
        <v>1.1511769832753489</v>
      </c>
      <c r="AX182">
        <f t="shared" si="282"/>
        <v>4.5087660886740082</v>
      </c>
      <c r="AY182">
        <f t="shared" si="283"/>
        <v>1.3816774270015845E-2</v>
      </c>
      <c r="AZ182">
        <f t="shared" si="284"/>
        <v>13.887465699711974</v>
      </c>
      <c r="BA182">
        <f t="shared" si="285"/>
        <v>0.48585040530108708</v>
      </c>
      <c r="BB182">
        <f t="shared" si="286"/>
        <v>21.06280719855398</v>
      </c>
      <c r="BC182">
        <f t="shared" si="287"/>
        <v>389.81365510796928</v>
      </c>
      <c r="BD182">
        <f t="shared" si="288"/>
        <v>1.3176384257104024E-3</v>
      </c>
    </row>
    <row r="183" spans="1:108" x14ac:dyDescent="0.25">
      <c r="A183" s="1">
        <v>143</v>
      </c>
      <c r="B183" s="1" t="s">
        <v>174</v>
      </c>
      <c r="C183" s="1">
        <v>3958.500000257045</v>
      </c>
      <c r="D183" s="1">
        <v>0</v>
      </c>
      <c r="E183">
        <f t="shared" si="261"/>
        <v>2.4302214327027571</v>
      </c>
      <c r="F183">
        <f t="shared" si="262"/>
        <v>2.226650719087243E-2</v>
      </c>
      <c r="G183">
        <f t="shared" si="263"/>
        <v>190.63398679780391</v>
      </c>
      <c r="H183">
        <f t="shared" si="264"/>
        <v>1.1660467639797809</v>
      </c>
      <c r="I183">
        <f t="shared" si="265"/>
        <v>3.7001925752196683</v>
      </c>
      <c r="J183">
        <f t="shared" si="266"/>
        <v>32.279979705810547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37.781669616699219</v>
      </c>
      <c r="P183" s="1">
        <v>32.279979705810547</v>
      </c>
      <c r="Q183" s="1">
        <v>40.085014343261719</v>
      </c>
      <c r="R183" s="1">
        <v>399.61627197265625</v>
      </c>
      <c r="S183" s="1">
        <v>390.96337890625</v>
      </c>
      <c r="T183" s="1">
        <v>12.30379581451416</v>
      </c>
      <c r="U183" s="1">
        <v>15.744705200195313</v>
      </c>
      <c r="V183" s="1">
        <v>13.67281436920166</v>
      </c>
      <c r="W183" s="1">
        <v>17.496585845947266</v>
      </c>
      <c r="X183" s="1">
        <v>200.12518310546875</v>
      </c>
      <c r="Y183" s="1">
        <v>1699.9202880859375</v>
      </c>
      <c r="Z183" s="1">
        <v>2.0192632675170898</v>
      </c>
      <c r="AA183" s="1">
        <v>73.109367370605469</v>
      </c>
      <c r="AB183" s="1">
        <v>-1.376838207244873</v>
      </c>
      <c r="AC183" s="1">
        <v>-1.2940466403961182E-2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0.33354197184244788</v>
      </c>
      <c r="AL183">
        <f t="shared" si="270"/>
        <v>1.1660467639797809E-3</v>
      </c>
      <c r="AM183">
        <f t="shared" si="271"/>
        <v>305.42997970581052</v>
      </c>
      <c r="AN183">
        <f t="shared" si="272"/>
        <v>310.9316696166992</v>
      </c>
      <c r="AO183">
        <f t="shared" si="273"/>
        <v>271.9872400143613</v>
      </c>
      <c r="AP183">
        <f t="shared" si="274"/>
        <v>3.4006725879488697</v>
      </c>
      <c r="AQ183">
        <f t="shared" si="275"/>
        <v>4.8512780118426297</v>
      </c>
      <c r="AR183">
        <f t="shared" si="276"/>
        <v>66.356449061452921</v>
      </c>
      <c r="AS183">
        <f t="shared" si="277"/>
        <v>50.611743861257608</v>
      </c>
      <c r="AT183">
        <f t="shared" si="278"/>
        <v>35.030824661254883</v>
      </c>
      <c r="AU183">
        <f t="shared" si="279"/>
        <v>5.6580200925210118</v>
      </c>
      <c r="AV183">
        <f t="shared" si="280"/>
        <v>2.2093288751760001E-2</v>
      </c>
      <c r="AW183">
        <f t="shared" si="281"/>
        <v>1.1510854366229615</v>
      </c>
      <c r="AX183">
        <f t="shared" si="282"/>
        <v>4.5069346558980499</v>
      </c>
      <c r="AY183">
        <f t="shared" si="283"/>
        <v>1.382376428473767E-2</v>
      </c>
      <c r="AZ183">
        <f t="shared" si="284"/>
        <v>13.9371301741238</v>
      </c>
      <c r="BA183">
        <f t="shared" si="285"/>
        <v>0.48760062216342898</v>
      </c>
      <c r="BB183">
        <f t="shared" si="286"/>
        <v>21.081152709613072</v>
      </c>
      <c r="BC183">
        <f t="shared" si="287"/>
        <v>389.80816802752133</v>
      </c>
      <c r="BD183">
        <f t="shared" si="288"/>
        <v>1.3142841362258064E-3</v>
      </c>
    </row>
    <row r="184" spans="1:108" x14ac:dyDescent="0.25">
      <c r="A184" s="1">
        <v>144</v>
      </c>
      <c r="B184" s="1" t="s">
        <v>175</v>
      </c>
      <c r="C184" s="1">
        <v>3959.0000002458692</v>
      </c>
      <c r="D184" s="1">
        <v>0</v>
      </c>
      <c r="E184">
        <f t="shared" si="261"/>
        <v>2.4086837607154035</v>
      </c>
      <c r="F184">
        <f t="shared" si="262"/>
        <v>2.2273268326370863E-2</v>
      </c>
      <c r="G184">
        <f t="shared" si="263"/>
        <v>192.20350949228046</v>
      </c>
      <c r="H184">
        <f t="shared" si="264"/>
        <v>1.1654422969118923</v>
      </c>
      <c r="I184">
        <f t="shared" si="265"/>
        <v>3.6972385652232429</v>
      </c>
      <c r="J184">
        <f t="shared" si="266"/>
        <v>32.268741607666016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37.78118896484375</v>
      </c>
      <c r="P184" s="1">
        <v>32.268741607666016</v>
      </c>
      <c r="Q184" s="1">
        <v>40.085350036621094</v>
      </c>
      <c r="R184" s="1">
        <v>399.5570068359375</v>
      </c>
      <c r="S184" s="1">
        <v>390.96859741210937</v>
      </c>
      <c r="T184" s="1">
        <v>12.303583145141602</v>
      </c>
      <c r="U184" s="1">
        <v>15.743026733398438</v>
      </c>
      <c r="V184" s="1">
        <v>13.672911643981934</v>
      </c>
      <c r="W184" s="1">
        <v>17.495149612426758</v>
      </c>
      <c r="X184" s="1">
        <v>200.10702514648437</v>
      </c>
      <c r="Y184" s="1">
        <v>1699.9173583984375</v>
      </c>
      <c r="Z184" s="1">
        <v>1.9450534582138062</v>
      </c>
      <c r="AA184" s="1">
        <v>73.109245300292969</v>
      </c>
      <c r="AB184" s="1">
        <v>-1.376838207244873</v>
      </c>
      <c r="AC184" s="1">
        <v>-1.2940466403961182E-2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0.33351170857747392</v>
      </c>
      <c r="AL184">
        <f t="shared" si="270"/>
        <v>1.1654422969118922E-3</v>
      </c>
      <c r="AM184">
        <f t="shared" si="271"/>
        <v>305.41874160766599</v>
      </c>
      <c r="AN184">
        <f t="shared" si="272"/>
        <v>310.93118896484373</v>
      </c>
      <c r="AO184">
        <f t="shared" si="273"/>
        <v>271.98677126437178</v>
      </c>
      <c r="AP184">
        <f t="shared" si="274"/>
        <v>3.4025789541054206</v>
      </c>
      <c r="AQ184">
        <f t="shared" si="275"/>
        <v>4.8481993684443392</v>
      </c>
      <c r="AR184">
        <f t="shared" si="276"/>
        <v>66.314449677747007</v>
      </c>
      <c r="AS184">
        <f t="shared" si="277"/>
        <v>50.571422944348569</v>
      </c>
      <c r="AT184">
        <f t="shared" si="278"/>
        <v>35.024965286254883</v>
      </c>
      <c r="AU184">
        <f t="shared" si="279"/>
        <v>5.6561848880666989</v>
      </c>
      <c r="AV184">
        <f t="shared" si="280"/>
        <v>2.2099945086538033E-2</v>
      </c>
      <c r="AW184">
        <f t="shared" si="281"/>
        <v>1.1509608032210963</v>
      </c>
      <c r="AX184">
        <f t="shared" si="282"/>
        <v>4.5052240848456027</v>
      </c>
      <c r="AY184">
        <f t="shared" si="283"/>
        <v>1.3827933815554191E-2</v>
      </c>
      <c r="AZ184">
        <f t="shared" si="284"/>
        <v>14.051853523048321</v>
      </c>
      <c r="BA184">
        <f t="shared" si="285"/>
        <v>0.49160856080132687</v>
      </c>
      <c r="BB184">
        <f t="shared" si="286"/>
        <v>21.096066016673419</v>
      </c>
      <c r="BC184">
        <f t="shared" si="287"/>
        <v>389.8236245111417</v>
      </c>
      <c r="BD184">
        <f t="shared" si="288"/>
        <v>1.3035062124073249E-3</v>
      </c>
    </row>
    <row r="185" spans="1:108" x14ac:dyDescent="0.25">
      <c r="A185" s="1">
        <v>145</v>
      </c>
      <c r="B185" s="1" t="s">
        <v>175</v>
      </c>
      <c r="C185" s="1">
        <v>3959.5000002346933</v>
      </c>
      <c r="D185" s="1">
        <v>0</v>
      </c>
      <c r="E185">
        <f t="shared" si="261"/>
        <v>2.4320813202356391</v>
      </c>
      <c r="F185">
        <f t="shared" si="262"/>
        <v>2.2271002883659415E-2</v>
      </c>
      <c r="G185">
        <f t="shared" si="263"/>
        <v>190.55850838137442</v>
      </c>
      <c r="H185">
        <f t="shared" si="264"/>
        <v>1.1639886154182477</v>
      </c>
      <c r="I185">
        <f t="shared" si="265"/>
        <v>3.6931208659409602</v>
      </c>
      <c r="J185">
        <f t="shared" si="266"/>
        <v>32.25286865234375</v>
      </c>
      <c r="K185" s="1">
        <v>6</v>
      </c>
      <c r="L185">
        <f t="shared" si="267"/>
        <v>1.4200000166893005</v>
      </c>
      <c r="M185" s="1">
        <v>1</v>
      </c>
      <c r="N185">
        <f t="shared" si="268"/>
        <v>2.8400000333786011</v>
      </c>
      <c r="O185" s="1">
        <v>37.781459808349609</v>
      </c>
      <c r="P185" s="1">
        <v>32.25286865234375</v>
      </c>
      <c r="Q185" s="1">
        <v>40.084815979003906</v>
      </c>
      <c r="R185" s="1">
        <v>399.59146118164062</v>
      </c>
      <c r="S185" s="1">
        <v>390.9345703125</v>
      </c>
      <c r="T185" s="1">
        <v>12.304684638977051</v>
      </c>
      <c r="U185" s="1">
        <v>15.739908218383789</v>
      </c>
      <c r="V185" s="1">
        <v>13.673937797546387</v>
      </c>
      <c r="W185" s="1">
        <v>17.491430282592773</v>
      </c>
      <c r="X185" s="1">
        <v>200.10357666015625</v>
      </c>
      <c r="Y185" s="1">
        <v>1699.9189453125</v>
      </c>
      <c r="Z185" s="1">
        <v>1.9376295804977417</v>
      </c>
      <c r="AA185" s="1">
        <v>73.109260559082031</v>
      </c>
      <c r="AB185" s="1">
        <v>-1.376838207244873</v>
      </c>
      <c r="AC185" s="1">
        <v>-1.2940466403961182E-2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69"/>
        <v>0.33350596110026037</v>
      </c>
      <c r="AL185">
        <f t="shared" si="270"/>
        <v>1.1639886154182477E-3</v>
      </c>
      <c r="AM185">
        <f t="shared" si="271"/>
        <v>305.40286865234373</v>
      </c>
      <c r="AN185">
        <f t="shared" si="272"/>
        <v>310.93145980834959</v>
      </c>
      <c r="AO185">
        <f t="shared" si="273"/>
        <v>271.98702517061611</v>
      </c>
      <c r="AP185">
        <f t="shared" si="274"/>
        <v>3.4057366656865149</v>
      </c>
      <c r="AQ185">
        <f t="shared" si="275"/>
        <v>4.8438539170548172</v>
      </c>
      <c r="AR185">
        <f t="shared" si="276"/>
        <v>66.254998067451893</v>
      </c>
      <c r="AS185">
        <f t="shared" si="277"/>
        <v>50.515089849068104</v>
      </c>
      <c r="AT185">
        <f t="shared" si="278"/>
        <v>35.01716423034668</v>
      </c>
      <c r="AU185">
        <f t="shared" si="279"/>
        <v>5.6537423361037389</v>
      </c>
      <c r="AV185">
        <f t="shared" si="280"/>
        <v>2.2097714762737201E-2</v>
      </c>
      <c r="AW185">
        <f t="shared" si="281"/>
        <v>1.1507330511138572</v>
      </c>
      <c r="AX185">
        <f t="shared" si="282"/>
        <v>4.503009284989882</v>
      </c>
      <c r="AY185">
        <f t="shared" si="283"/>
        <v>1.3826536739503457E-2</v>
      </c>
      <c r="AZ185">
        <f t="shared" si="284"/>
        <v>13.931591641003919</v>
      </c>
      <c r="BA185">
        <f t="shared" si="285"/>
        <v>0.48744348249644009</v>
      </c>
      <c r="BB185">
        <f t="shared" si="286"/>
        <v>21.115747809983009</v>
      </c>
      <c r="BC185">
        <f t="shared" si="287"/>
        <v>389.77847533231363</v>
      </c>
      <c r="BD185">
        <f t="shared" si="288"/>
        <v>1.3175487889032953E-3</v>
      </c>
    </row>
    <row r="186" spans="1:108" x14ac:dyDescent="0.25">
      <c r="A186" s="1">
        <v>146</v>
      </c>
      <c r="B186" s="1" t="s">
        <v>176</v>
      </c>
      <c r="C186" s="1">
        <v>3960.0000002235174</v>
      </c>
      <c r="D186" s="1">
        <v>0</v>
      </c>
      <c r="E186">
        <f t="shared" si="261"/>
        <v>2.4405744421159294</v>
      </c>
      <c r="F186">
        <f t="shared" si="262"/>
        <v>2.227905904594198E-2</v>
      </c>
      <c r="G186">
        <f t="shared" si="263"/>
        <v>190.02376518693907</v>
      </c>
      <c r="H186">
        <f t="shared" si="264"/>
        <v>1.1635711475862909</v>
      </c>
      <c r="I186">
        <f t="shared" si="265"/>
        <v>3.6905308854496459</v>
      </c>
      <c r="J186">
        <f t="shared" si="266"/>
        <v>32.242717742919922</v>
      </c>
      <c r="K186" s="1">
        <v>6</v>
      </c>
      <c r="L186">
        <f t="shared" si="267"/>
        <v>1.4200000166893005</v>
      </c>
      <c r="M186" s="1">
        <v>1</v>
      </c>
      <c r="N186">
        <f t="shared" si="268"/>
        <v>2.8400000333786011</v>
      </c>
      <c r="O186" s="1">
        <v>37.782382965087891</v>
      </c>
      <c r="P186" s="1">
        <v>32.242717742919922</v>
      </c>
      <c r="Q186" s="1">
        <v>40.085399627685547</v>
      </c>
      <c r="R186" s="1">
        <v>399.5906982421875</v>
      </c>
      <c r="S186" s="1">
        <v>390.90957641601562</v>
      </c>
      <c r="T186" s="1">
        <v>12.303685188293457</v>
      </c>
      <c r="U186" s="1">
        <v>15.737424850463867</v>
      </c>
      <c r="V186" s="1">
        <v>13.672076225280762</v>
      </c>
      <c r="W186" s="1">
        <v>17.487709045410156</v>
      </c>
      <c r="X186" s="1">
        <v>200.11875915527344</v>
      </c>
      <c r="Y186" s="1">
        <v>1699.9761962890625</v>
      </c>
      <c r="Z186" s="1">
        <v>1.833775520324707</v>
      </c>
      <c r="AA186" s="1">
        <v>73.108901977539062</v>
      </c>
      <c r="AB186" s="1">
        <v>-1.376838207244873</v>
      </c>
      <c r="AC186" s="1">
        <v>-1.2940466403961182E-2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69"/>
        <v>0.33353126525878901</v>
      </c>
      <c r="AL186">
        <f t="shared" si="270"/>
        <v>1.1635711475862908E-3</v>
      </c>
      <c r="AM186">
        <f t="shared" si="271"/>
        <v>305.3927177429199</v>
      </c>
      <c r="AN186">
        <f t="shared" si="272"/>
        <v>310.93238296508787</v>
      </c>
      <c r="AO186">
        <f t="shared" si="273"/>
        <v>271.99618532666136</v>
      </c>
      <c r="AP186">
        <f t="shared" si="274"/>
        <v>3.4077104931866651</v>
      </c>
      <c r="AQ186">
        <f t="shared" si="275"/>
        <v>4.8410767362210958</v>
      </c>
      <c r="AR186">
        <f t="shared" si="276"/>
        <v>66.217336128347256</v>
      </c>
      <c r="AS186">
        <f t="shared" si="277"/>
        <v>50.479911277883389</v>
      </c>
      <c r="AT186">
        <f t="shared" si="278"/>
        <v>35.012550354003906</v>
      </c>
      <c r="AU186">
        <f t="shared" si="279"/>
        <v>5.6522981384404183</v>
      </c>
      <c r="AV186">
        <f t="shared" si="280"/>
        <v>2.2105646022283227E-2</v>
      </c>
      <c r="AW186">
        <f t="shared" si="281"/>
        <v>1.1505458507714501</v>
      </c>
      <c r="AX186">
        <f t="shared" si="282"/>
        <v>4.5017522876689684</v>
      </c>
      <c r="AY186">
        <f t="shared" si="283"/>
        <v>1.3831504886263474E-2</v>
      </c>
      <c r="AZ186">
        <f t="shared" si="284"/>
        <v>13.892428822454828</v>
      </c>
      <c r="BA186">
        <f t="shared" si="285"/>
        <v>0.48610670255033889</v>
      </c>
      <c r="BB186">
        <f t="shared" si="286"/>
        <v>21.127720283104679</v>
      </c>
      <c r="BC186">
        <f t="shared" si="287"/>
        <v>389.74944421244771</v>
      </c>
      <c r="BD186">
        <f t="shared" si="288"/>
        <v>1.3229980160026301E-3</v>
      </c>
    </row>
    <row r="187" spans="1:108" x14ac:dyDescent="0.25">
      <c r="A187" s="1">
        <v>147</v>
      </c>
      <c r="B187" s="1" t="s">
        <v>176</v>
      </c>
      <c r="C187" s="1">
        <v>3960.5000002123415</v>
      </c>
      <c r="D187" s="1">
        <v>0</v>
      </c>
      <c r="E187">
        <f t="shared" si="261"/>
        <v>2.4411419196571726</v>
      </c>
      <c r="F187">
        <f t="shared" si="262"/>
        <v>2.2287938191858071E-2</v>
      </c>
      <c r="G187">
        <f t="shared" si="263"/>
        <v>190.07124137365892</v>
      </c>
      <c r="H187">
        <f t="shared" si="264"/>
        <v>1.1629683588120117</v>
      </c>
      <c r="I187">
        <f t="shared" si="265"/>
        <v>3.6872730308686821</v>
      </c>
      <c r="J187">
        <f t="shared" si="266"/>
        <v>32.230278015136719</v>
      </c>
      <c r="K187" s="1">
        <v>6</v>
      </c>
      <c r="L187">
        <f t="shared" si="267"/>
        <v>1.4200000166893005</v>
      </c>
      <c r="M187" s="1">
        <v>1</v>
      </c>
      <c r="N187">
        <f t="shared" si="268"/>
        <v>2.8400000333786011</v>
      </c>
      <c r="O187" s="1">
        <v>37.782699584960938</v>
      </c>
      <c r="P187" s="1">
        <v>32.230278015136719</v>
      </c>
      <c r="Q187" s="1">
        <v>40.086288452148438</v>
      </c>
      <c r="R187" s="1">
        <v>399.59011840820312</v>
      </c>
      <c r="S187" s="1">
        <v>390.9078369140625</v>
      </c>
      <c r="T187" s="1">
        <v>12.303347587585449</v>
      </c>
      <c r="U187" s="1">
        <v>15.735383033752441</v>
      </c>
      <c r="V187" s="1">
        <v>13.67153263092041</v>
      </c>
      <c r="W187" s="1">
        <v>17.485223770141602</v>
      </c>
      <c r="X187" s="1">
        <v>200.11482238769531</v>
      </c>
      <c r="Y187" s="1">
        <v>1700.0078125</v>
      </c>
      <c r="Z187" s="1">
        <v>1.8528443574905396</v>
      </c>
      <c r="AA187" s="1">
        <v>73.109260559082031</v>
      </c>
      <c r="AB187" s="1">
        <v>-1.376838207244873</v>
      </c>
      <c r="AC187" s="1">
        <v>-1.2940466403961182E-2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69"/>
        <v>0.33352470397949213</v>
      </c>
      <c r="AL187">
        <f t="shared" si="270"/>
        <v>1.1629683588120117E-3</v>
      </c>
      <c r="AM187">
        <f t="shared" si="271"/>
        <v>305.3802780151367</v>
      </c>
      <c r="AN187">
        <f t="shared" si="272"/>
        <v>310.93269958496091</v>
      </c>
      <c r="AO187">
        <f t="shared" si="273"/>
        <v>272.00124392029829</v>
      </c>
      <c r="AP187">
        <f t="shared" si="274"/>
        <v>3.4099803114770966</v>
      </c>
      <c r="AQ187">
        <f t="shared" si="275"/>
        <v>4.8376752490802479</v>
      </c>
      <c r="AR187">
        <f t="shared" si="276"/>
        <v>66.170485272119009</v>
      </c>
      <c r="AS187">
        <f t="shared" si="277"/>
        <v>50.435102238366568</v>
      </c>
      <c r="AT187">
        <f t="shared" si="278"/>
        <v>35.006488800048828</v>
      </c>
      <c r="AU187">
        <f t="shared" si="279"/>
        <v>5.6504012879435432</v>
      </c>
      <c r="AV187">
        <f t="shared" si="280"/>
        <v>2.2114387454204118E-2</v>
      </c>
      <c r="AW187">
        <f t="shared" si="281"/>
        <v>1.1504022182115659</v>
      </c>
      <c r="AX187">
        <f t="shared" si="282"/>
        <v>4.4999990697319774</v>
      </c>
      <c r="AY187">
        <f t="shared" si="283"/>
        <v>1.3836980530215683E-2</v>
      </c>
      <c r="AZ187">
        <f t="shared" si="284"/>
        <v>13.895967910375003</v>
      </c>
      <c r="BA187">
        <f t="shared" si="285"/>
        <v>0.48623031677782491</v>
      </c>
      <c r="BB187">
        <f t="shared" si="286"/>
        <v>21.144192277647157</v>
      </c>
      <c r="BC187">
        <f t="shared" si="287"/>
        <v>389.74743495884962</v>
      </c>
      <c r="BD187">
        <f t="shared" si="288"/>
        <v>1.3243441648745084E-3</v>
      </c>
    </row>
    <row r="188" spans="1:108" x14ac:dyDescent="0.25">
      <c r="A188" s="1">
        <v>148</v>
      </c>
      <c r="B188" s="1" t="s">
        <v>177</v>
      </c>
      <c r="C188" s="1">
        <v>3961.0000002011657</v>
      </c>
      <c r="D188" s="1">
        <v>0</v>
      </c>
      <c r="E188">
        <f t="shared" si="261"/>
        <v>2.4256136059324516</v>
      </c>
      <c r="F188">
        <f t="shared" si="262"/>
        <v>2.2287900511360065E-2</v>
      </c>
      <c r="G188">
        <f t="shared" si="263"/>
        <v>191.17656433757028</v>
      </c>
      <c r="H188">
        <f t="shared" si="264"/>
        <v>1.1621137040045955</v>
      </c>
      <c r="I188">
        <f t="shared" si="265"/>
        <v>3.6846529712984344</v>
      </c>
      <c r="J188">
        <f t="shared" si="266"/>
        <v>32.219921112060547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37.782543182373047</v>
      </c>
      <c r="P188" s="1">
        <v>32.219921112060547</v>
      </c>
      <c r="Q188" s="1">
        <v>40.086143493652344</v>
      </c>
      <c r="R188" s="1">
        <v>399.55535888671875</v>
      </c>
      <c r="S188" s="1">
        <v>390.92025756835937</v>
      </c>
      <c r="T188" s="1">
        <v>12.302834510803223</v>
      </c>
      <c r="U188" s="1">
        <v>15.732491493225098</v>
      </c>
      <c r="V188" s="1">
        <v>13.671091079711914</v>
      </c>
      <c r="W188" s="1">
        <v>17.482175827026367</v>
      </c>
      <c r="X188" s="1">
        <v>200.10702514648437</v>
      </c>
      <c r="Y188" s="1">
        <v>1699.9512939453125</v>
      </c>
      <c r="Z188" s="1">
        <v>1.8666099309921265</v>
      </c>
      <c r="AA188" s="1">
        <v>73.109329223632813</v>
      </c>
      <c r="AB188" s="1">
        <v>-1.376838207244873</v>
      </c>
      <c r="AC188" s="1">
        <v>-1.2940466403961182E-2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0.33351170857747392</v>
      </c>
      <c r="AL188">
        <f t="shared" si="270"/>
        <v>1.1621137040045955E-3</v>
      </c>
      <c r="AM188">
        <f t="shared" si="271"/>
        <v>305.36992111206052</v>
      </c>
      <c r="AN188">
        <f t="shared" si="272"/>
        <v>310.93254318237302</v>
      </c>
      <c r="AO188">
        <f t="shared" si="273"/>
        <v>271.99220095175042</v>
      </c>
      <c r="AP188">
        <f t="shared" si="274"/>
        <v>3.411833181683658</v>
      </c>
      <c r="AQ188">
        <f t="shared" si="275"/>
        <v>4.8348448713846306</v>
      </c>
      <c r="AR188">
        <f t="shared" si="276"/>
        <v>66.13170880826182</v>
      </c>
      <c r="AS188">
        <f t="shared" si="277"/>
        <v>50.399217315036722</v>
      </c>
      <c r="AT188">
        <f t="shared" si="278"/>
        <v>35.001232147216797</v>
      </c>
      <c r="AU188">
        <f t="shared" si="279"/>
        <v>5.6487567642304919</v>
      </c>
      <c r="AV188">
        <f t="shared" si="280"/>
        <v>2.211435035823861E-2</v>
      </c>
      <c r="AW188">
        <f t="shared" si="281"/>
        <v>1.1501919000861962</v>
      </c>
      <c r="AX188">
        <f t="shared" si="282"/>
        <v>4.4985648641442957</v>
      </c>
      <c r="AY188">
        <f t="shared" si="283"/>
        <v>1.3836957293245973E-2</v>
      </c>
      <c r="AZ188">
        <f t="shared" si="284"/>
        <v>13.976790381998446</v>
      </c>
      <c r="BA188">
        <f t="shared" si="285"/>
        <v>0.48904235745352659</v>
      </c>
      <c r="BB188">
        <f t="shared" si="286"/>
        <v>21.155806107373021</v>
      </c>
      <c r="BC188">
        <f t="shared" si="287"/>
        <v>389.76723702979507</v>
      </c>
      <c r="BD188">
        <f t="shared" si="288"/>
        <v>1.3165757986628853E-3</v>
      </c>
    </row>
    <row r="189" spans="1:108" x14ac:dyDescent="0.25">
      <c r="A189" s="1">
        <v>149</v>
      </c>
      <c r="B189" s="1" t="s">
        <v>177</v>
      </c>
      <c r="C189" s="1">
        <v>3961.5000001899898</v>
      </c>
      <c r="D189" s="1">
        <v>0</v>
      </c>
      <c r="E189">
        <f t="shared" si="261"/>
        <v>2.4182969426632277</v>
      </c>
      <c r="F189">
        <f t="shared" si="262"/>
        <v>2.2266534836828906E-2</v>
      </c>
      <c r="G189">
        <f t="shared" si="263"/>
        <v>191.50486896647621</v>
      </c>
      <c r="H189">
        <f t="shared" si="264"/>
        <v>1.1611870877281947</v>
      </c>
      <c r="I189">
        <f t="shared" si="265"/>
        <v>3.6851949653639737</v>
      </c>
      <c r="J189">
        <f t="shared" si="266"/>
        <v>32.221054077148438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37.782974243164062</v>
      </c>
      <c r="P189" s="1">
        <v>32.221054077148438</v>
      </c>
      <c r="Q189" s="1">
        <v>40.086681365966797</v>
      </c>
      <c r="R189" s="1">
        <v>399.51559448242187</v>
      </c>
      <c r="S189" s="1">
        <v>390.90322875976562</v>
      </c>
      <c r="T189" s="1">
        <v>12.302335739135742</v>
      </c>
      <c r="U189" s="1">
        <v>15.72940731048584</v>
      </c>
      <c r="V189" s="1">
        <v>13.670134544372559</v>
      </c>
      <c r="W189" s="1">
        <v>17.478233337402344</v>
      </c>
      <c r="X189" s="1">
        <v>200.09893798828125</v>
      </c>
      <c r="Y189" s="1">
        <v>1700.023681640625</v>
      </c>
      <c r="Z189" s="1">
        <v>1.8782793283462524</v>
      </c>
      <c r="AA189" s="1">
        <v>73.10888671875</v>
      </c>
      <c r="AB189" s="1">
        <v>-1.376838207244873</v>
      </c>
      <c r="AC189" s="1">
        <v>-1.2940466403961182E-2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0.33349822998046869</v>
      </c>
      <c r="AL189">
        <f t="shared" si="270"/>
        <v>1.1611870877281947E-3</v>
      </c>
      <c r="AM189">
        <f t="shared" si="271"/>
        <v>305.37105407714841</v>
      </c>
      <c r="AN189">
        <f t="shared" si="272"/>
        <v>310.93297424316404</v>
      </c>
      <c r="AO189">
        <f t="shared" si="273"/>
        <v>272.00378298274154</v>
      </c>
      <c r="AP189">
        <f t="shared" si="274"/>
        <v>3.4123452816219983</v>
      </c>
      <c r="AQ189">
        <f t="shared" si="275"/>
        <v>4.835154422579361</v>
      </c>
      <c r="AR189">
        <f t="shared" si="276"/>
        <v>66.136343194230378</v>
      </c>
      <c r="AS189">
        <f t="shared" si="277"/>
        <v>50.406935883744538</v>
      </c>
      <c r="AT189">
        <f t="shared" si="278"/>
        <v>35.00201416015625</v>
      </c>
      <c r="AU189">
        <f t="shared" si="279"/>
        <v>5.6490013876418956</v>
      </c>
      <c r="AV189">
        <f t="shared" si="280"/>
        <v>2.2093315969255421E-2</v>
      </c>
      <c r="AW189">
        <f t="shared" si="281"/>
        <v>1.1499594572153873</v>
      </c>
      <c r="AX189">
        <f t="shared" si="282"/>
        <v>4.4990419304265084</v>
      </c>
      <c r="AY189">
        <f t="shared" si="283"/>
        <v>1.3823781333782162E-2</v>
      </c>
      <c r="AZ189">
        <f t="shared" si="284"/>
        <v>14.000707771359172</v>
      </c>
      <c r="BA189">
        <f t="shared" si="285"/>
        <v>0.48990352311509783</v>
      </c>
      <c r="BB189">
        <f t="shared" si="286"/>
        <v>21.148604627280008</v>
      </c>
      <c r="BC189">
        <f t="shared" si="287"/>
        <v>389.75368621250323</v>
      </c>
      <c r="BD189">
        <f t="shared" si="288"/>
        <v>1.3122032637777259E-3</v>
      </c>
    </row>
    <row r="190" spans="1:108" x14ac:dyDescent="0.25">
      <c r="A190" s="1">
        <v>150</v>
      </c>
      <c r="B190" s="1" t="s">
        <v>178</v>
      </c>
      <c r="C190" s="1">
        <v>3962.0000001788139</v>
      </c>
      <c r="D190" s="1">
        <v>0</v>
      </c>
      <c r="E190">
        <f t="shared" si="261"/>
        <v>2.4203243363822744</v>
      </c>
      <c r="F190">
        <f t="shared" si="262"/>
        <v>2.2252007643485176E-2</v>
      </c>
      <c r="G190">
        <f t="shared" si="263"/>
        <v>191.26402143480064</v>
      </c>
      <c r="H190">
        <f t="shared" si="264"/>
        <v>1.160781449496002</v>
      </c>
      <c r="I190">
        <f t="shared" si="265"/>
        <v>3.6862656514913636</v>
      </c>
      <c r="J190">
        <f t="shared" si="266"/>
        <v>32.224479675292969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37.784446716308594</v>
      </c>
      <c r="P190" s="1">
        <v>32.224479675292969</v>
      </c>
      <c r="Q190" s="1">
        <v>40.086860656738281</v>
      </c>
      <c r="R190" s="1">
        <v>399.5377197265625</v>
      </c>
      <c r="S190" s="1">
        <v>390.92050170898437</v>
      </c>
      <c r="T190" s="1">
        <v>12.302037239074707</v>
      </c>
      <c r="U190" s="1">
        <v>15.727595329284668</v>
      </c>
      <c r="V190" s="1">
        <v>13.668683052062988</v>
      </c>
      <c r="W190" s="1">
        <v>17.474790573120117</v>
      </c>
      <c r="X190" s="1">
        <v>200.11778259277344</v>
      </c>
      <c r="Y190" s="1">
        <v>1700.01220703125</v>
      </c>
      <c r="Z190" s="1">
        <v>1.839084267616272</v>
      </c>
      <c r="AA190" s="1">
        <v>73.108749389648438</v>
      </c>
      <c r="AB190" s="1">
        <v>-1.376838207244873</v>
      </c>
      <c r="AC190" s="1">
        <v>-1.2940466403961182E-2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0.33352963765462235</v>
      </c>
      <c r="AL190">
        <f t="shared" si="270"/>
        <v>1.1607814494960021E-3</v>
      </c>
      <c r="AM190">
        <f t="shared" si="271"/>
        <v>305.37447967529295</v>
      </c>
      <c r="AN190">
        <f t="shared" si="272"/>
        <v>310.93444671630857</v>
      </c>
      <c r="AO190">
        <f t="shared" si="273"/>
        <v>272.00194704528258</v>
      </c>
      <c r="AP190">
        <f t="shared" si="274"/>
        <v>3.412247714956127</v>
      </c>
      <c r="AQ190">
        <f t="shared" si="275"/>
        <v>4.836090476921842</v>
      </c>
      <c r="AR190">
        <f t="shared" si="276"/>
        <v>66.149271014702805</v>
      </c>
      <c r="AS190">
        <f t="shared" si="277"/>
        <v>50.421675685418137</v>
      </c>
      <c r="AT190">
        <f t="shared" si="278"/>
        <v>35.004463195800781</v>
      </c>
      <c r="AU190">
        <f t="shared" si="279"/>
        <v>5.6497675361376283</v>
      </c>
      <c r="AV190">
        <f t="shared" si="280"/>
        <v>2.2079013848016027E-2</v>
      </c>
      <c r="AW190">
        <f t="shared" si="281"/>
        <v>1.1498248254304781</v>
      </c>
      <c r="AX190">
        <f t="shared" si="282"/>
        <v>4.4999427107071499</v>
      </c>
      <c r="AY190">
        <f t="shared" si="283"/>
        <v>1.3814822488701421E-2</v>
      </c>
      <c r="AZ190">
        <f t="shared" si="284"/>
        <v>13.983073410333187</v>
      </c>
      <c r="BA190">
        <f t="shared" si="285"/>
        <v>0.48926577296062262</v>
      </c>
      <c r="BB190">
        <f t="shared" si="286"/>
        <v>21.140104713041119</v>
      </c>
      <c r="BC190">
        <f t="shared" si="287"/>
        <v>389.76999543584571</v>
      </c>
      <c r="BD190">
        <f t="shared" si="288"/>
        <v>1.3127205918821092E-3</v>
      </c>
    </row>
    <row r="191" spans="1:108" x14ac:dyDescent="0.25">
      <c r="A191" s="1">
        <v>151</v>
      </c>
      <c r="B191" s="1" t="s">
        <v>178</v>
      </c>
      <c r="C191" s="1">
        <v>3962.5000001676381</v>
      </c>
      <c r="D191" s="1">
        <v>0</v>
      </c>
      <c r="E191">
        <f t="shared" si="261"/>
        <v>2.4205927617604237</v>
      </c>
      <c r="F191">
        <f t="shared" si="262"/>
        <v>2.2222774784719061E-2</v>
      </c>
      <c r="G191">
        <f t="shared" si="263"/>
        <v>191.03165365749766</v>
      </c>
      <c r="H191">
        <f t="shared" si="264"/>
        <v>1.1597325868814852</v>
      </c>
      <c r="I191">
        <f t="shared" si="265"/>
        <v>3.6877228416361683</v>
      </c>
      <c r="J191">
        <f t="shared" si="266"/>
        <v>32.229053497314453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37.784656524658203</v>
      </c>
      <c r="P191" s="1">
        <v>32.229053497314453</v>
      </c>
      <c r="Q191" s="1">
        <v>40.087314605712891</v>
      </c>
      <c r="R191" s="1">
        <v>399.55380249023437</v>
      </c>
      <c r="S191" s="1">
        <v>390.93728637695312</v>
      </c>
      <c r="T191" s="1">
        <v>12.302388191223145</v>
      </c>
      <c r="U191" s="1">
        <v>15.724727630615234</v>
      </c>
      <c r="V191" s="1">
        <v>13.668948173522949</v>
      </c>
      <c r="W191" s="1">
        <v>17.471443176269531</v>
      </c>
      <c r="X191" s="1">
        <v>200.12557983398437</v>
      </c>
      <c r="Y191" s="1">
        <v>1699.97607421875</v>
      </c>
      <c r="Z191" s="1">
        <v>1.8560452461242676</v>
      </c>
      <c r="AA191" s="1">
        <v>73.108909606933594</v>
      </c>
      <c r="AB191" s="1">
        <v>-1.376838207244873</v>
      </c>
      <c r="AC191" s="1">
        <v>-1.2940466403961182E-2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0.33354263305664061</v>
      </c>
      <c r="AL191">
        <f t="shared" si="270"/>
        <v>1.1597325868814852E-3</v>
      </c>
      <c r="AM191">
        <f t="shared" si="271"/>
        <v>305.37905349731443</v>
      </c>
      <c r="AN191">
        <f t="shared" si="272"/>
        <v>310.93465652465818</v>
      </c>
      <c r="AO191">
        <f t="shared" si="273"/>
        <v>271.9961657954118</v>
      </c>
      <c r="AP191">
        <f t="shared" si="274"/>
        <v>3.4120739096556778</v>
      </c>
      <c r="AQ191">
        <f t="shared" si="275"/>
        <v>4.8373405325764685</v>
      </c>
      <c r="AR191">
        <f t="shared" si="276"/>
        <v>66.166224589919196</v>
      </c>
      <c r="AS191">
        <f t="shared" si="277"/>
        <v>50.441496959303961</v>
      </c>
      <c r="AT191">
        <f t="shared" si="278"/>
        <v>35.006855010986328</v>
      </c>
      <c r="AU191">
        <f t="shared" si="279"/>
        <v>5.6505158711359149</v>
      </c>
      <c r="AV191">
        <f t="shared" si="280"/>
        <v>2.2050233458542835E-2</v>
      </c>
      <c r="AW191">
        <f t="shared" si="281"/>
        <v>1.1496176909403002</v>
      </c>
      <c r="AX191">
        <f t="shared" si="282"/>
        <v>4.5008981801956143</v>
      </c>
      <c r="AY191">
        <f t="shared" si="283"/>
        <v>1.379679449946492E-2</v>
      </c>
      <c r="AZ191">
        <f t="shared" si="284"/>
        <v>13.966115899309042</v>
      </c>
      <c r="BA191">
        <f t="shared" si="285"/>
        <v>0.48865038028963903</v>
      </c>
      <c r="BB191">
        <f t="shared" si="286"/>
        <v>21.127933329601134</v>
      </c>
      <c r="BC191">
        <f t="shared" si="287"/>
        <v>389.78665250724538</v>
      </c>
      <c r="BD191">
        <f t="shared" si="288"/>
        <v>1.3120542265781839E-3</v>
      </c>
      <c r="BE191">
        <f>AVERAGE(E177:E191)</f>
        <v>2.4322603530114639</v>
      </c>
      <c r="BF191">
        <f t="shared" ref="BF191:DD191" si="289">AVERAGE(F177:F191)</f>
        <v>2.2264344357551726E-2</v>
      </c>
      <c r="BG191">
        <f t="shared" si="289"/>
        <v>190.48282769111421</v>
      </c>
      <c r="BH191">
        <f t="shared" si="289"/>
        <v>1.1646340728602513</v>
      </c>
      <c r="BI191">
        <f t="shared" si="289"/>
        <v>3.6961853287532822</v>
      </c>
      <c r="BJ191">
        <f t="shared" si="289"/>
        <v>32.264155832926434</v>
      </c>
      <c r="BK191">
        <f t="shared" si="289"/>
        <v>6</v>
      </c>
      <c r="BL191">
        <f t="shared" si="289"/>
        <v>1.4200000166893005</v>
      </c>
      <c r="BM191">
        <f t="shared" si="289"/>
        <v>1</v>
      </c>
      <c r="BN191">
        <f t="shared" si="289"/>
        <v>2.8400000333786011</v>
      </c>
      <c r="BO191">
        <f t="shared" si="289"/>
        <v>37.782168070475258</v>
      </c>
      <c r="BP191">
        <f t="shared" si="289"/>
        <v>32.264155832926434</v>
      </c>
      <c r="BQ191">
        <f t="shared" si="289"/>
        <v>40.085270182291666</v>
      </c>
      <c r="BR191">
        <f t="shared" si="289"/>
        <v>399.59990234374999</v>
      </c>
      <c r="BS191">
        <f t="shared" si="289"/>
        <v>390.94204508463542</v>
      </c>
      <c r="BT191">
        <f t="shared" si="289"/>
        <v>12.303356234232584</v>
      </c>
      <c r="BU191">
        <f t="shared" si="289"/>
        <v>15.740342966715495</v>
      </c>
      <c r="BV191">
        <f t="shared" si="289"/>
        <v>13.671943410237629</v>
      </c>
      <c r="BW191">
        <f t="shared" si="289"/>
        <v>17.491250228881835</v>
      </c>
      <c r="BX191">
        <f t="shared" si="289"/>
        <v>200.11174316406249</v>
      </c>
      <c r="BY191">
        <f t="shared" si="289"/>
        <v>1699.9659423828125</v>
      </c>
      <c r="BZ191">
        <f t="shared" si="289"/>
        <v>1.9861161390940347</v>
      </c>
      <c r="CA191">
        <f t="shared" si="289"/>
        <v>73.109298706054688</v>
      </c>
      <c r="CB191">
        <f t="shared" si="289"/>
        <v>-1.376838207244873</v>
      </c>
      <c r="CC191">
        <f t="shared" si="289"/>
        <v>-1.2940466403961182E-2</v>
      </c>
      <c r="CD191">
        <f t="shared" si="289"/>
        <v>1</v>
      </c>
      <c r="CE191">
        <f t="shared" si="289"/>
        <v>-0.21956524252891541</v>
      </c>
      <c r="CF191">
        <f t="shared" si="289"/>
        <v>2.737391471862793</v>
      </c>
      <c r="CG191">
        <f t="shared" si="289"/>
        <v>1</v>
      </c>
      <c r="CH191">
        <f t="shared" si="289"/>
        <v>0</v>
      </c>
      <c r="CI191">
        <f t="shared" si="289"/>
        <v>0.15999999642372131</v>
      </c>
      <c r="CJ191">
        <f t="shared" si="289"/>
        <v>111115</v>
      </c>
      <c r="CK191">
        <f t="shared" si="289"/>
        <v>0.33351957194010406</v>
      </c>
      <c r="CL191">
        <f t="shared" si="289"/>
        <v>1.1646340728602511E-3</v>
      </c>
      <c r="CM191">
        <f t="shared" si="289"/>
        <v>305.41415583292644</v>
      </c>
      <c r="CN191">
        <f t="shared" si="289"/>
        <v>310.93216807047526</v>
      </c>
      <c r="CO191">
        <f t="shared" si="289"/>
        <v>271.99454470169803</v>
      </c>
      <c r="CP191">
        <f t="shared" si="289"/>
        <v>3.4039187569653704</v>
      </c>
      <c r="CQ191">
        <f t="shared" si="289"/>
        <v>4.8469507667115659</v>
      </c>
      <c r="CR191">
        <f t="shared" si="289"/>
        <v>66.29732224402099</v>
      </c>
      <c r="CS191">
        <f t="shared" si="289"/>
        <v>50.556979277305494</v>
      </c>
      <c r="CT191">
        <f t="shared" si="289"/>
        <v>35.02316195170085</v>
      </c>
      <c r="CU191">
        <f t="shared" si="289"/>
        <v>5.6556220793833205</v>
      </c>
      <c r="CV191">
        <f t="shared" si="289"/>
        <v>2.209115935408985E-2</v>
      </c>
      <c r="CW191">
        <f t="shared" si="289"/>
        <v>1.1507654379582835</v>
      </c>
      <c r="CX191">
        <f t="shared" si="289"/>
        <v>4.5048566414250377</v>
      </c>
      <c r="CY191">
        <f t="shared" si="289"/>
        <v>1.3822430437153888E-2</v>
      </c>
      <c r="CZ191">
        <f t="shared" si="289"/>
        <v>13.926065798409155</v>
      </c>
      <c r="DA191">
        <f t="shared" si="289"/>
        <v>0.48724061242936734</v>
      </c>
      <c r="DB191">
        <f t="shared" si="289"/>
        <v>21.09884983350252</v>
      </c>
      <c r="DC191">
        <f t="shared" si="289"/>
        <v>389.7858650008418</v>
      </c>
      <c r="DD191">
        <f t="shared" si="289"/>
        <v>1.3165607439889972E-3</v>
      </c>
    </row>
    <row r="192" spans="1:108" x14ac:dyDescent="0.25">
      <c r="A192" s="1" t="s">
        <v>9</v>
      </c>
      <c r="B192" s="1" t="s">
        <v>179</v>
      </c>
    </row>
    <row r="193" spans="1:108" x14ac:dyDescent="0.25">
      <c r="A193" s="1" t="s">
        <v>9</v>
      </c>
      <c r="B193" s="1" t="s">
        <v>180</v>
      </c>
    </row>
    <row r="194" spans="1:108" x14ac:dyDescent="0.25">
      <c r="A194" s="1">
        <v>152</v>
      </c>
      <c r="B194" s="1" t="s">
        <v>181</v>
      </c>
      <c r="C194" s="1">
        <v>4546.4999997653067</v>
      </c>
      <c r="D194" s="1">
        <v>0</v>
      </c>
      <c r="E194">
        <f t="shared" ref="E194:E208" si="290">(R194-S194*(1000-T194)/(1000-U194))*AK194</f>
        <v>3.3350465249491288</v>
      </c>
      <c r="F194">
        <f t="shared" ref="F194:F208" si="291">IF(AV194&lt;&gt;0,1/(1/AV194-1/N194),0)</f>
        <v>4.1314265837252187E-2</v>
      </c>
      <c r="G194">
        <f t="shared" ref="G194:G208" si="292">((AY194-AL194/2)*S194-E194)/(AY194+AL194/2)</f>
        <v>227.62312048621391</v>
      </c>
      <c r="H194">
        <f t="shared" ref="H194:H208" si="293">AL194*1000</f>
        <v>2.404630793729905</v>
      </c>
      <c r="I194">
        <f t="shared" ref="I194:I208" si="294">(AQ194-AW194)</f>
        <v>4.1138079363898719</v>
      </c>
      <c r="J194">
        <f t="shared" ref="J194:J208" si="295">(P194+AP194*D194)</f>
        <v>34.515159606933594</v>
      </c>
      <c r="K194" s="1">
        <v>6</v>
      </c>
      <c r="L194">
        <f t="shared" ref="L194:L208" si="296">(K194*AE194+AF194)</f>
        <v>1.4200000166893005</v>
      </c>
      <c r="M194" s="1">
        <v>1</v>
      </c>
      <c r="N194">
        <f t="shared" ref="N194:N208" si="297">L194*(M194+1)*(M194+1)/(M194*M194+1)</f>
        <v>2.8400000333786011</v>
      </c>
      <c r="O194" s="1">
        <v>42.251976013183594</v>
      </c>
      <c r="P194" s="1">
        <v>34.515159606933594</v>
      </c>
      <c r="Q194" s="1">
        <v>44.978260040283203</v>
      </c>
      <c r="R194" s="1">
        <v>400.1759033203125</v>
      </c>
      <c r="S194" s="1">
        <v>387.38314819335938</v>
      </c>
      <c r="T194" s="1">
        <v>11.866623878479004</v>
      </c>
      <c r="U194" s="1">
        <v>18.940055847167969</v>
      </c>
      <c r="V194" s="1">
        <v>10.385466575622559</v>
      </c>
      <c r="W194" s="1">
        <v>16.576013565063477</v>
      </c>
      <c r="X194" s="1">
        <v>200.10826110839844</v>
      </c>
      <c r="Y194" s="1">
        <v>1699.319580078125</v>
      </c>
      <c r="Z194" s="1">
        <v>3.5488510131835938</v>
      </c>
      <c r="AA194" s="1">
        <v>73.10797119140625</v>
      </c>
      <c r="AB194" s="1">
        <v>-0.84613752365112305</v>
      </c>
      <c r="AC194" s="1">
        <v>-7.9184591770172119E-2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ref="AK194:AK208" si="298">X194*0.000001/(K194*0.0001)</f>
        <v>0.33351376851399739</v>
      </c>
      <c r="AL194">
        <f t="shared" ref="AL194:AL208" si="299">(U194-T194)/(1000-U194)*AK194</f>
        <v>2.4046307937299048E-3</v>
      </c>
      <c r="AM194">
        <f t="shared" ref="AM194:AM208" si="300">(P194+273.15)</f>
        <v>307.66515960693357</v>
      </c>
      <c r="AN194">
        <f t="shared" ref="AN194:AN208" si="301">(O194+273.15)</f>
        <v>315.40197601318357</v>
      </c>
      <c r="AO194">
        <f t="shared" ref="AO194:AO208" si="302">(Y194*AG194+Z194*AH194)*AI194</f>
        <v>271.8911267352596</v>
      </c>
      <c r="AP194">
        <f t="shared" ref="AP194:AP208" si="303">((AO194+0.00000010773*(AN194^4-AM194^4))-AL194*44100)/(L194*51.4+0.00000043092*AM194^3)</f>
        <v>3.1175214267992044</v>
      </c>
      <c r="AQ194">
        <f t="shared" ref="AQ194:AQ208" si="304">0.61365*EXP(17.502*J194/(240.97+J194))</f>
        <v>5.4984769936282527</v>
      </c>
      <c r="AR194">
        <f t="shared" ref="AR194:AR208" si="305">AQ194*1000/AA194</f>
        <v>75.210362208418005</v>
      </c>
      <c r="AS194">
        <f t="shared" ref="AS194:AS208" si="306">(AR194-U194)</f>
        <v>56.270306361250036</v>
      </c>
      <c r="AT194">
        <f t="shared" ref="AT194:AT208" si="307">IF(D194,P194,(O194+P194)/2)</f>
        <v>38.383567810058594</v>
      </c>
      <c r="AU194">
        <f t="shared" ref="AU194:AU208" si="308">0.61365*EXP(17.502*AT194/(240.97+AT194))</f>
        <v>6.7969129927574672</v>
      </c>
      <c r="AV194">
        <f t="shared" ref="AV194:AV208" si="309">IF(AS194&lt;&gt;0,(1000-(AR194+U194)/2)/AS194*AL194,0)</f>
        <v>4.0721873482785456E-2</v>
      </c>
      <c r="AW194">
        <f t="shared" ref="AW194:AW208" si="310">U194*AA194/1000</f>
        <v>1.3846690572383813</v>
      </c>
      <c r="AX194">
        <f t="shared" ref="AX194:AX208" si="311">(AU194-AW194)</f>
        <v>5.4122439355190863</v>
      </c>
      <c r="AY194">
        <f t="shared" ref="AY194:AY208" si="312">1/(1.6/F194+1.37/N194)</f>
        <v>2.5503738885298204E-2</v>
      </c>
      <c r="AZ194">
        <f t="shared" ref="AZ194:AZ208" si="313">G194*AA194*0.001</f>
        <v>16.641064535004119</v>
      </c>
      <c r="BA194">
        <f t="shared" ref="BA194:BA208" si="314">G194/S194</f>
        <v>0.58759169454784221</v>
      </c>
      <c r="BB194">
        <f t="shared" ref="BB194:BB208" si="315">(1-AL194*AA194/AQ194/F194)*100</f>
        <v>22.612523612618808</v>
      </c>
      <c r="BC194">
        <f t="shared" ref="BC194:BC208" si="316">(S194-E194/(N194/1.35))</f>
        <v>385.79782680048419</v>
      </c>
      <c r="BD194">
        <f t="shared" ref="BD194:BD208" si="317">E194*BB194/100/BC194</f>
        <v>1.9547496915682428E-3</v>
      </c>
    </row>
    <row r="195" spans="1:108" x14ac:dyDescent="0.25">
      <c r="A195" s="1">
        <v>153</v>
      </c>
      <c r="B195" s="1" t="s">
        <v>181</v>
      </c>
      <c r="C195" s="1">
        <v>4546.4999997653067</v>
      </c>
      <c r="D195" s="1">
        <v>0</v>
      </c>
      <c r="E195">
        <f t="shared" si="290"/>
        <v>3.3350465249491288</v>
      </c>
      <c r="F195">
        <f t="shared" si="291"/>
        <v>4.1314265837252187E-2</v>
      </c>
      <c r="G195">
        <f t="shared" si="292"/>
        <v>227.62312048621391</v>
      </c>
      <c r="H195">
        <f t="shared" si="293"/>
        <v>2.404630793729905</v>
      </c>
      <c r="I195">
        <f t="shared" si="294"/>
        <v>4.1138079363898719</v>
      </c>
      <c r="J195">
        <f t="shared" si="295"/>
        <v>34.515159606933594</v>
      </c>
      <c r="K195" s="1">
        <v>6</v>
      </c>
      <c r="L195">
        <f t="shared" si="296"/>
        <v>1.4200000166893005</v>
      </c>
      <c r="M195" s="1">
        <v>1</v>
      </c>
      <c r="N195">
        <f t="shared" si="297"/>
        <v>2.8400000333786011</v>
      </c>
      <c r="O195" s="1">
        <v>42.251976013183594</v>
      </c>
      <c r="P195" s="1">
        <v>34.515159606933594</v>
      </c>
      <c r="Q195" s="1">
        <v>44.978260040283203</v>
      </c>
      <c r="R195" s="1">
        <v>400.1759033203125</v>
      </c>
      <c r="S195" s="1">
        <v>387.38314819335938</v>
      </c>
      <c r="T195" s="1">
        <v>11.866623878479004</v>
      </c>
      <c r="U195" s="1">
        <v>18.940055847167969</v>
      </c>
      <c r="V195" s="1">
        <v>10.385466575622559</v>
      </c>
      <c r="W195" s="1">
        <v>16.576013565063477</v>
      </c>
      <c r="X195" s="1">
        <v>200.10826110839844</v>
      </c>
      <c r="Y195" s="1">
        <v>1699.319580078125</v>
      </c>
      <c r="Z195" s="1">
        <v>3.5488510131835938</v>
      </c>
      <c r="AA195" s="1">
        <v>73.10797119140625</v>
      </c>
      <c r="AB195" s="1">
        <v>-0.84613752365112305</v>
      </c>
      <c r="AC195" s="1">
        <v>-7.9184591770172119E-2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98"/>
        <v>0.33351376851399739</v>
      </c>
      <c r="AL195">
        <f t="shared" si="299"/>
        <v>2.4046307937299048E-3</v>
      </c>
      <c r="AM195">
        <f t="shared" si="300"/>
        <v>307.66515960693357</v>
      </c>
      <c r="AN195">
        <f t="shared" si="301"/>
        <v>315.40197601318357</v>
      </c>
      <c r="AO195">
        <f t="shared" si="302"/>
        <v>271.8911267352596</v>
      </c>
      <c r="AP195">
        <f t="shared" si="303"/>
        <v>3.1175214267992044</v>
      </c>
      <c r="AQ195">
        <f t="shared" si="304"/>
        <v>5.4984769936282527</v>
      </c>
      <c r="AR195">
        <f t="shared" si="305"/>
        <v>75.210362208418005</v>
      </c>
      <c r="AS195">
        <f t="shared" si="306"/>
        <v>56.270306361250036</v>
      </c>
      <c r="AT195">
        <f t="shared" si="307"/>
        <v>38.383567810058594</v>
      </c>
      <c r="AU195">
        <f t="shared" si="308"/>
        <v>6.7969129927574672</v>
      </c>
      <c r="AV195">
        <f t="shared" si="309"/>
        <v>4.0721873482785456E-2</v>
      </c>
      <c r="AW195">
        <f t="shared" si="310"/>
        <v>1.3846690572383813</v>
      </c>
      <c r="AX195">
        <f t="shared" si="311"/>
        <v>5.4122439355190863</v>
      </c>
      <c r="AY195">
        <f t="shared" si="312"/>
        <v>2.5503738885298204E-2</v>
      </c>
      <c r="AZ195">
        <f t="shared" si="313"/>
        <v>16.641064535004119</v>
      </c>
      <c r="BA195">
        <f t="shared" si="314"/>
        <v>0.58759169454784221</v>
      </c>
      <c r="BB195">
        <f t="shared" si="315"/>
        <v>22.612523612618808</v>
      </c>
      <c r="BC195">
        <f t="shared" si="316"/>
        <v>385.79782680048419</v>
      </c>
      <c r="BD195">
        <f t="shared" si="317"/>
        <v>1.9547496915682428E-3</v>
      </c>
    </row>
    <row r="196" spans="1:108" x14ac:dyDescent="0.25">
      <c r="A196" s="1">
        <v>154</v>
      </c>
      <c r="B196" s="1" t="s">
        <v>182</v>
      </c>
      <c r="C196" s="1">
        <v>4546.9999997541308</v>
      </c>
      <c r="D196" s="1">
        <v>0</v>
      </c>
      <c r="E196">
        <f t="shared" si="290"/>
        <v>3.3390548265459388</v>
      </c>
      <c r="F196">
        <f t="shared" si="291"/>
        <v>4.1318972206344055E-2</v>
      </c>
      <c r="G196">
        <f t="shared" si="292"/>
        <v>227.47177262052986</v>
      </c>
      <c r="H196">
        <f t="shared" si="293"/>
        <v>2.4059745740470921</v>
      </c>
      <c r="I196">
        <f t="shared" si="294"/>
        <v>4.115567797935161</v>
      </c>
      <c r="J196">
        <f t="shared" si="295"/>
        <v>34.521751403808594</v>
      </c>
      <c r="K196" s="1">
        <v>6</v>
      </c>
      <c r="L196">
        <f t="shared" si="296"/>
        <v>1.4200000166893005</v>
      </c>
      <c r="M196" s="1">
        <v>1</v>
      </c>
      <c r="N196">
        <f t="shared" si="297"/>
        <v>2.8400000333786011</v>
      </c>
      <c r="O196" s="1">
        <v>42.252315521240234</v>
      </c>
      <c r="P196" s="1">
        <v>34.521751403808594</v>
      </c>
      <c r="Q196" s="1">
        <v>44.977684020996094</v>
      </c>
      <c r="R196" s="1">
        <v>400.18655395507812</v>
      </c>
      <c r="S196" s="1">
        <v>387.3798828125</v>
      </c>
      <c r="T196" s="1">
        <v>11.866024017333984</v>
      </c>
      <c r="U196" s="1">
        <v>18.943582534790039</v>
      </c>
      <c r="V196" s="1">
        <v>10.384731292724609</v>
      </c>
      <c r="W196" s="1">
        <v>16.578763961791992</v>
      </c>
      <c r="X196" s="1">
        <v>200.10263061523437</v>
      </c>
      <c r="Y196" s="1">
        <v>1699.3145751953125</v>
      </c>
      <c r="Z196" s="1">
        <v>3.549884557723999</v>
      </c>
      <c r="AA196" s="1">
        <v>73.107803344726563</v>
      </c>
      <c r="AB196" s="1">
        <v>-0.84613752365112305</v>
      </c>
      <c r="AC196" s="1">
        <v>-7.9184591770172119E-2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98"/>
        <v>0.33350438435872393</v>
      </c>
      <c r="AL196">
        <f t="shared" si="299"/>
        <v>2.4059745740470919E-3</v>
      </c>
      <c r="AM196">
        <f t="shared" si="300"/>
        <v>307.67175140380857</v>
      </c>
      <c r="AN196">
        <f t="shared" si="301"/>
        <v>315.40231552124021</v>
      </c>
      <c r="AO196">
        <f t="shared" si="302"/>
        <v>271.8903259540275</v>
      </c>
      <c r="AP196">
        <f t="shared" si="303"/>
        <v>3.115876396407903</v>
      </c>
      <c r="AQ196">
        <f t="shared" si="304"/>
        <v>5.5004915045331879</v>
      </c>
      <c r="AR196">
        <f t="shared" si="305"/>
        <v>75.238090229528851</v>
      </c>
      <c r="AS196">
        <f t="shared" si="306"/>
        <v>56.294507694738812</v>
      </c>
      <c r="AT196">
        <f t="shared" si="307"/>
        <v>38.387033462524414</v>
      </c>
      <c r="AU196">
        <f t="shared" si="308"/>
        <v>6.7981861270481918</v>
      </c>
      <c r="AV196">
        <f t="shared" si="309"/>
        <v>4.0726445845715678E-2</v>
      </c>
      <c r="AW196">
        <f t="shared" si="310"/>
        <v>1.3849237065980269</v>
      </c>
      <c r="AX196">
        <f t="shared" si="311"/>
        <v>5.4132624204501649</v>
      </c>
      <c r="AY196">
        <f t="shared" si="312"/>
        <v>2.5506608429933592E-2</v>
      </c>
      <c r="AZ196">
        <f t="shared" si="313"/>
        <v>16.629961619218054</v>
      </c>
      <c r="BA196">
        <f t="shared" si="314"/>
        <v>0.58720595134939146</v>
      </c>
      <c r="BB196">
        <f t="shared" si="315"/>
        <v>22.606629608664932</v>
      </c>
      <c r="BC196">
        <f t="shared" si="316"/>
        <v>385.79265606501491</v>
      </c>
      <c r="BD196">
        <f t="shared" si="317"/>
        <v>1.9566151537635298E-3</v>
      </c>
    </row>
    <row r="197" spans="1:108" x14ac:dyDescent="0.25">
      <c r="A197" s="1">
        <v>155</v>
      </c>
      <c r="B197" s="1" t="s">
        <v>182</v>
      </c>
      <c r="C197" s="1">
        <v>4546.9999997541308</v>
      </c>
      <c r="D197" s="1">
        <v>0</v>
      </c>
      <c r="E197">
        <f t="shared" si="290"/>
        <v>3.3390548265459388</v>
      </c>
      <c r="F197">
        <f t="shared" si="291"/>
        <v>4.1318972206344055E-2</v>
      </c>
      <c r="G197">
        <f t="shared" si="292"/>
        <v>227.47177262052986</v>
      </c>
      <c r="H197">
        <f t="shared" si="293"/>
        <v>2.4059745740470921</v>
      </c>
      <c r="I197">
        <f t="shared" si="294"/>
        <v>4.115567797935161</v>
      </c>
      <c r="J197">
        <f t="shared" si="295"/>
        <v>34.521751403808594</v>
      </c>
      <c r="K197" s="1">
        <v>6</v>
      </c>
      <c r="L197">
        <f t="shared" si="296"/>
        <v>1.4200000166893005</v>
      </c>
      <c r="M197" s="1">
        <v>1</v>
      </c>
      <c r="N197">
        <f t="shared" si="297"/>
        <v>2.8400000333786011</v>
      </c>
      <c r="O197" s="1">
        <v>42.252315521240234</v>
      </c>
      <c r="P197" s="1">
        <v>34.521751403808594</v>
      </c>
      <c r="Q197" s="1">
        <v>44.977684020996094</v>
      </c>
      <c r="R197" s="1">
        <v>400.18655395507812</v>
      </c>
      <c r="S197" s="1">
        <v>387.3798828125</v>
      </c>
      <c r="T197" s="1">
        <v>11.866024017333984</v>
      </c>
      <c r="U197" s="1">
        <v>18.943582534790039</v>
      </c>
      <c r="V197" s="1">
        <v>10.384731292724609</v>
      </c>
      <c r="W197" s="1">
        <v>16.578763961791992</v>
      </c>
      <c r="X197" s="1">
        <v>200.10263061523437</v>
      </c>
      <c r="Y197" s="1">
        <v>1699.3145751953125</v>
      </c>
      <c r="Z197" s="1">
        <v>3.549884557723999</v>
      </c>
      <c r="AA197" s="1">
        <v>73.107803344726563</v>
      </c>
      <c r="AB197" s="1">
        <v>-0.84613752365112305</v>
      </c>
      <c r="AC197" s="1">
        <v>-7.9184591770172119E-2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98"/>
        <v>0.33350438435872393</v>
      </c>
      <c r="AL197">
        <f t="shared" si="299"/>
        <v>2.4059745740470919E-3</v>
      </c>
      <c r="AM197">
        <f t="shared" si="300"/>
        <v>307.67175140380857</v>
      </c>
      <c r="AN197">
        <f t="shared" si="301"/>
        <v>315.40231552124021</v>
      </c>
      <c r="AO197">
        <f t="shared" si="302"/>
        <v>271.8903259540275</v>
      </c>
      <c r="AP197">
        <f t="shared" si="303"/>
        <v>3.115876396407903</v>
      </c>
      <c r="AQ197">
        <f t="shared" si="304"/>
        <v>5.5004915045331879</v>
      </c>
      <c r="AR197">
        <f t="shared" si="305"/>
        <v>75.238090229528851</v>
      </c>
      <c r="AS197">
        <f t="shared" si="306"/>
        <v>56.294507694738812</v>
      </c>
      <c r="AT197">
        <f t="shared" si="307"/>
        <v>38.387033462524414</v>
      </c>
      <c r="AU197">
        <f t="shared" si="308"/>
        <v>6.7981861270481918</v>
      </c>
      <c r="AV197">
        <f t="shared" si="309"/>
        <v>4.0726445845715678E-2</v>
      </c>
      <c r="AW197">
        <f t="shared" si="310"/>
        <v>1.3849237065980269</v>
      </c>
      <c r="AX197">
        <f t="shared" si="311"/>
        <v>5.4132624204501649</v>
      </c>
      <c r="AY197">
        <f t="shared" si="312"/>
        <v>2.5506608429933592E-2</v>
      </c>
      <c r="AZ197">
        <f t="shared" si="313"/>
        <v>16.629961619218054</v>
      </c>
      <c r="BA197">
        <f t="shared" si="314"/>
        <v>0.58720595134939146</v>
      </c>
      <c r="BB197">
        <f t="shared" si="315"/>
        <v>22.606629608664932</v>
      </c>
      <c r="BC197">
        <f t="shared" si="316"/>
        <v>385.79265606501491</v>
      </c>
      <c r="BD197">
        <f t="shared" si="317"/>
        <v>1.9566151537635298E-3</v>
      </c>
    </row>
    <row r="198" spans="1:108" x14ac:dyDescent="0.25">
      <c r="A198" s="1">
        <v>156</v>
      </c>
      <c r="B198" s="1" t="s">
        <v>182</v>
      </c>
      <c r="C198" s="1">
        <v>4547.499999742955</v>
      </c>
      <c r="D198" s="1">
        <v>0</v>
      </c>
      <c r="E198">
        <f t="shared" si="290"/>
        <v>3.3484576627729923</v>
      </c>
      <c r="F198">
        <f t="shared" si="291"/>
        <v>4.1287404928176757E-2</v>
      </c>
      <c r="G198">
        <f t="shared" si="292"/>
        <v>227.00769322585396</v>
      </c>
      <c r="H198">
        <f t="shared" si="293"/>
        <v>2.4065992020040814</v>
      </c>
      <c r="I198">
        <f t="shared" si="294"/>
        <v>4.11961088086926</v>
      </c>
      <c r="J198">
        <f t="shared" si="295"/>
        <v>34.535202026367188</v>
      </c>
      <c r="K198" s="1">
        <v>6</v>
      </c>
      <c r="L198">
        <f t="shared" si="296"/>
        <v>1.4200000166893005</v>
      </c>
      <c r="M198" s="1">
        <v>1</v>
      </c>
      <c r="N198">
        <f t="shared" si="297"/>
        <v>2.8400000333786011</v>
      </c>
      <c r="O198" s="1">
        <v>42.253372192382813</v>
      </c>
      <c r="P198" s="1">
        <v>34.535202026367188</v>
      </c>
      <c r="Q198" s="1">
        <v>44.978218078613281</v>
      </c>
      <c r="R198" s="1">
        <v>400.22601318359375</v>
      </c>
      <c r="S198" s="1">
        <v>387.39166259765625</v>
      </c>
      <c r="T198" s="1">
        <v>11.865893363952637</v>
      </c>
      <c r="U198" s="1">
        <v>18.944551467895508</v>
      </c>
      <c r="V198" s="1">
        <v>10.384030342102051</v>
      </c>
      <c r="W198" s="1">
        <v>16.578676223754883</v>
      </c>
      <c r="X198" s="1">
        <v>200.123291015625</v>
      </c>
      <c r="Y198" s="1">
        <v>1699.3370361328125</v>
      </c>
      <c r="Z198" s="1">
        <v>3.6262388229370117</v>
      </c>
      <c r="AA198" s="1">
        <v>73.107734680175781</v>
      </c>
      <c r="AB198" s="1">
        <v>-0.84613752365112305</v>
      </c>
      <c r="AC198" s="1">
        <v>-7.9184591770172119E-2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98"/>
        <v>0.33353881835937499</v>
      </c>
      <c r="AL198">
        <f t="shared" si="299"/>
        <v>2.4065992020040816E-3</v>
      </c>
      <c r="AM198">
        <f t="shared" si="300"/>
        <v>307.68520202636716</v>
      </c>
      <c r="AN198">
        <f t="shared" si="301"/>
        <v>315.40337219238279</v>
      </c>
      <c r="AO198">
        <f t="shared" si="302"/>
        <v>271.89391970394718</v>
      </c>
      <c r="AP198">
        <f t="shared" si="303"/>
        <v>3.1137298342969153</v>
      </c>
      <c r="AQ198">
        <f t="shared" si="304"/>
        <v>5.5046041232190994</v>
      </c>
      <c r="AR198">
        <f t="shared" si="305"/>
        <v>75.294415116267473</v>
      </c>
      <c r="AS198">
        <f t="shared" si="306"/>
        <v>56.349863648371965</v>
      </c>
      <c r="AT198">
        <f t="shared" si="307"/>
        <v>38.394287109375</v>
      </c>
      <c r="AU198">
        <f t="shared" si="308"/>
        <v>6.8008514800870978</v>
      </c>
      <c r="AV198">
        <f t="shared" si="309"/>
        <v>4.0695777108251584E-2</v>
      </c>
      <c r="AW198">
        <f t="shared" si="310"/>
        <v>1.3849932423498394</v>
      </c>
      <c r="AX198">
        <f t="shared" si="311"/>
        <v>5.4158582377372584</v>
      </c>
      <c r="AY198">
        <f t="shared" si="312"/>
        <v>2.5487361227574269E-2</v>
      </c>
      <c r="AZ198">
        <f t="shared" si="313"/>
        <v>16.596018206714469</v>
      </c>
      <c r="BA198">
        <f t="shared" si="314"/>
        <v>0.58599013645170628</v>
      </c>
      <c r="BB198">
        <f t="shared" si="315"/>
        <v>22.585303118755373</v>
      </c>
      <c r="BC198">
        <f t="shared" si="316"/>
        <v>385.79996619215802</v>
      </c>
      <c r="BD198">
        <f t="shared" si="317"/>
        <v>1.9602368564329959E-3</v>
      </c>
    </row>
    <row r="199" spans="1:108" x14ac:dyDescent="0.25">
      <c r="A199" s="1">
        <v>157</v>
      </c>
      <c r="B199" s="1" t="s">
        <v>183</v>
      </c>
      <c r="C199" s="1">
        <v>4547.9999997317791</v>
      </c>
      <c r="D199" s="1">
        <v>0</v>
      </c>
      <c r="E199">
        <f t="shared" si="290"/>
        <v>3.3660736721624507</v>
      </c>
      <c r="F199">
        <f t="shared" si="291"/>
        <v>4.1307371208498818E-2</v>
      </c>
      <c r="G199">
        <f t="shared" si="292"/>
        <v>226.38350504547074</v>
      </c>
      <c r="H199">
        <f t="shared" si="293"/>
        <v>2.4084842484242239</v>
      </c>
      <c r="I199">
        <f t="shared" si="294"/>
        <v>4.1208358159815903</v>
      </c>
      <c r="J199">
        <f t="shared" si="295"/>
        <v>34.540256500244141</v>
      </c>
      <c r="K199" s="1">
        <v>6</v>
      </c>
      <c r="L199">
        <f t="shared" si="296"/>
        <v>1.4200000166893005</v>
      </c>
      <c r="M199" s="1">
        <v>1</v>
      </c>
      <c r="N199">
        <f t="shared" si="297"/>
        <v>2.8400000333786011</v>
      </c>
      <c r="O199" s="1">
        <v>42.253993988037109</v>
      </c>
      <c r="P199" s="1">
        <v>34.540256500244141</v>
      </c>
      <c r="Q199" s="1">
        <v>44.978347778320312</v>
      </c>
      <c r="R199" s="1">
        <v>400.26275634765625</v>
      </c>
      <c r="S199" s="1">
        <v>387.3741455078125</v>
      </c>
      <c r="T199" s="1">
        <v>11.865036010742188</v>
      </c>
      <c r="U199" s="1">
        <v>18.948867797851562</v>
      </c>
      <c r="V199" s="1">
        <v>10.38298225402832</v>
      </c>
      <c r="W199" s="1">
        <v>16.581977844238281</v>
      </c>
      <c r="X199" s="1">
        <v>200.13288879394531</v>
      </c>
      <c r="Y199" s="1">
        <v>1699.3282470703125</v>
      </c>
      <c r="Z199" s="1">
        <v>3.5679104328155518</v>
      </c>
      <c r="AA199" s="1">
        <v>73.1080322265625</v>
      </c>
      <c r="AB199" s="1">
        <v>-0.84613752365112305</v>
      </c>
      <c r="AC199" s="1">
        <v>-7.9184591770172119E-2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98"/>
        <v>0.33355481465657549</v>
      </c>
      <c r="AL199">
        <f t="shared" si="299"/>
        <v>2.4084842484242241E-3</v>
      </c>
      <c r="AM199">
        <f t="shared" si="300"/>
        <v>307.69025650024412</v>
      </c>
      <c r="AN199">
        <f t="shared" si="301"/>
        <v>315.40399398803709</v>
      </c>
      <c r="AO199">
        <f t="shared" si="302"/>
        <v>271.89251345397861</v>
      </c>
      <c r="AP199">
        <f t="shared" si="303"/>
        <v>3.1120756310711766</v>
      </c>
      <c r="AQ199">
        <f t="shared" si="304"/>
        <v>5.5061502536037947</v>
      </c>
      <c r="AR199">
        <f t="shared" si="305"/>
        <v>75.315257242052169</v>
      </c>
      <c r="AS199">
        <f t="shared" si="306"/>
        <v>56.366389444200607</v>
      </c>
      <c r="AT199">
        <f t="shared" si="307"/>
        <v>38.397125244140625</v>
      </c>
      <c r="AU199">
        <f t="shared" si="308"/>
        <v>6.8018945996249514</v>
      </c>
      <c r="AV199">
        <f t="shared" si="309"/>
        <v>4.0715175140338837E-2</v>
      </c>
      <c r="AW199">
        <f t="shared" si="310"/>
        <v>1.3853144376222044</v>
      </c>
      <c r="AX199">
        <f t="shared" si="311"/>
        <v>5.4165801620027469</v>
      </c>
      <c r="AY199">
        <f t="shared" si="312"/>
        <v>2.5499535111026764E-2</v>
      </c>
      <c r="AZ199">
        <f t="shared" si="313"/>
        <v>16.550452582426448</v>
      </c>
      <c r="BA199">
        <f t="shared" si="314"/>
        <v>0.58440530342752339</v>
      </c>
      <c r="BB199">
        <f t="shared" si="315"/>
        <v>22.583543468720578</v>
      </c>
      <c r="BC199">
        <f t="shared" si="316"/>
        <v>385.77407529513249</v>
      </c>
      <c r="BD199">
        <f t="shared" si="317"/>
        <v>1.9705282434036016E-3</v>
      </c>
    </row>
    <row r="200" spans="1:108" x14ac:dyDescent="0.25">
      <c r="A200" s="1">
        <v>158</v>
      </c>
      <c r="B200" s="1" t="s">
        <v>183</v>
      </c>
      <c r="C200" s="1">
        <v>4548.4999997206032</v>
      </c>
      <c r="D200" s="1">
        <v>0</v>
      </c>
      <c r="E200">
        <f t="shared" si="290"/>
        <v>3.3728206560697962</v>
      </c>
      <c r="F200">
        <f t="shared" si="291"/>
        <v>4.1346162028300659E-2</v>
      </c>
      <c r="G200">
        <f t="shared" si="292"/>
        <v>226.24798909793213</v>
      </c>
      <c r="H200">
        <f t="shared" si="293"/>
        <v>2.409615842831339</v>
      </c>
      <c r="I200">
        <f t="shared" si="294"/>
        <v>4.118975354520483</v>
      </c>
      <c r="J200">
        <f t="shared" si="295"/>
        <v>34.534812927246094</v>
      </c>
      <c r="K200" s="1">
        <v>6</v>
      </c>
      <c r="L200">
        <f t="shared" si="296"/>
        <v>1.4200000166893005</v>
      </c>
      <c r="M200" s="1">
        <v>1</v>
      </c>
      <c r="N200">
        <f t="shared" si="297"/>
        <v>2.8400000333786011</v>
      </c>
      <c r="O200" s="1">
        <v>42.255023956298828</v>
      </c>
      <c r="P200" s="1">
        <v>34.534812927246094</v>
      </c>
      <c r="Q200" s="1">
        <v>44.978687286376953</v>
      </c>
      <c r="R200" s="1">
        <v>400.2703857421875</v>
      </c>
      <c r="S200" s="1">
        <v>387.3603515625</v>
      </c>
      <c r="T200" s="1">
        <v>11.864530563354492</v>
      </c>
      <c r="U200" s="1">
        <v>18.95166015625</v>
      </c>
      <c r="V200" s="1">
        <v>10.381913185119629</v>
      </c>
      <c r="W200" s="1">
        <v>16.583419799804687</v>
      </c>
      <c r="X200" s="1">
        <v>200.1331787109375</v>
      </c>
      <c r="Y200" s="1">
        <v>1699.412353515625</v>
      </c>
      <c r="Z200" s="1">
        <v>3.6516990661621094</v>
      </c>
      <c r="AA200" s="1">
        <v>73.107566833496094</v>
      </c>
      <c r="AB200" s="1">
        <v>-0.84613752365112305</v>
      </c>
      <c r="AC200" s="1">
        <v>-7.9184591770172119E-2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98"/>
        <v>0.33355529785156246</v>
      </c>
      <c r="AL200">
        <f t="shared" si="299"/>
        <v>2.4096158428313389E-3</v>
      </c>
      <c r="AM200">
        <f t="shared" si="300"/>
        <v>307.68481292724607</v>
      </c>
      <c r="AN200">
        <f t="shared" si="301"/>
        <v>315.40502395629881</v>
      </c>
      <c r="AO200">
        <f t="shared" si="302"/>
        <v>271.90597048492782</v>
      </c>
      <c r="AP200">
        <f t="shared" si="303"/>
        <v>3.1126354019738147</v>
      </c>
      <c r="AQ200">
        <f t="shared" si="304"/>
        <v>5.504485115999235</v>
      </c>
      <c r="AR200">
        <f t="shared" si="305"/>
        <v>75.292960146462093</v>
      </c>
      <c r="AS200">
        <f t="shared" si="306"/>
        <v>56.341299990212093</v>
      </c>
      <c r="AT200">
        <f t="shared" si="307"/>
        <v>38.394918441772461</v>
      </c>
      <c r="AU200">
        <f t="shared" si="308"/>
        <v>6.8010835061000723</v>
      </c>
      <c r="AV200">
        <f t="shared" si="309"/>
        <v>4.075286118954842E-2</v>
      </c>
      <c r="AW200">
        <f t="shared" si="310"/>
        <v>1.3855097614787519</v>
      </c>
      <c r="AX200">
        <f t="shared" si="311"/>
        <v>5.4155737446213204</v>
      </c>
      <c r="AY200">
        <f t="shared" si="312"/>
        <v>2.5523186319414505E-2</v>
      </c>
      <c r="AZ200">
        <f t="shared" si="313"/>
        <v>16.540439983921168</v>
      </c>
      <c r="BA200">
        <f t="shared" si="314"/>
        <v>0.58407626951316249</v>
      </c>
      <c r="BB200">
        <f t="shared" si="315"/>
        <v>22.596921141840408</v>
      </c>
      <c r="BC200">
        <f t="shared" si="316"/>
        <v>385.75707415680313</v>
      </c>
      <c r="BD200">
        <f t="shared" si="317"/>
        <v>1.9757346655890355E-3</v>
      </c>
    </row>
    <row r="201" spans="1:108" x14ac:dyDescent="0.25">
      <c r="A201" s="1">
        <v>159</v>
      </c>
      <c r="B201" s="1" t="s">
        <v>184</v>
      </c>
      <c r="C201" s="1">
        <v>4548.9999997094274</v>
      </c>
      <c r="D201" s="1">
        <v>0</v>
      </c>
      <c r="E201">
        <f t="shared" si="290"/>
        <v>3.3770907695856858</v>
      </c>
      <c r="F201">
        <f t="shared" si="291"/>
        <v>4.1391680315602711E-2</v>
      </c>
      <c r="G201">
        <f t="shared" si="292"/>
        <v>226.25313164776938</v>
      </c>
      <c r="H201">
        <f t="shared" si="293"/>
        <v>2.4103992808828707</v>
      </c>
      <c r="I201">
        <f t="shared" si="294"/>
        <v>4.1159843068967534</v>
      </c>
      <c r="J201">
        <f t="shared" si="295"/>
        <v>34.525447845458984</v>
      </c>
      <c r="K201" s="1">
        <v>6</v>
      </c>
      <c r="L201">
        <f t="shared" si="296"/>
        <v>1.4200000166893005</v>
      </c>
      <c r="M201" s="1">
        <v>1</v>
      </c>
      <c r="N201">
        <f t="shared" si="297"/>
        <v>2.8400000333786011</v>
      </c>
      <c r="O201" s="1">
        <v>42.255439758300781</v>
      </c>
      <c r="P201" s="1">
        <v>34.525447845458984</v>
      </c>
      <c r="Q201" s="1">
        <v>44.979560852050781</v>
      </c>
      <c r="R201" s="1">
        <v>400.29061889648437</v>
      </c>
      <c r="S201" s="1">
        <v>387.36761474609375</v>
      </c>
      <c r="T201" s="1">
        <v>11.864173889160156</v>
      </c>
      <c r="U201" s="1">
        <v>18.953161239624023</v>
      </c>
      <c r="V201" s="1">
        <v>10.381505012512207</v>
      </c>
      <c r="W201" s="1">
        <v>16.584579467773438</v>
      </c>
      <c r="X201" s="1">
        <v>200.14547729492187</v>
      </c>
      <c r="Y201" s="1">
        <v>1699.389892578125</v>
      </c>
      <c r="Z201" s="1">
        <v>3.6304631233215332</v>
      </c>
      <c r="AA201" s="1">
        <v>73.108497619628906</v>
      </c>
      <c r="AB201" s="1">
        <v>-0.84613752365112305</v>
      </c>
      <c r="AC201" s="1">
        <v>-7.9184591770172119E-2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98"/>
        <v>0.33357579549153643</v>
      </c>
      <c r="AL201">
        <f t="shared" si="299"/>
        <v>2.4103992808828705E-3</v>
      </c>
      <c r="AM201">
        <f t="shared" si="300"/>
        <v>307.67544784545896</v>
      </c>
      <c r="AN201">
        <f t="shared" si="301"/>
        <v>315.40543975830076</v>
      </c>
      <c r="AO201">
        <f t="shared" si="302"/>
        <v>271.90237673500815</v>
      </c>
      <c r="AP201">
        <f t="shared" si="303"/>
        <v>3.1136710910466205</v>
      </c>
      <c r="AQ201">
        <f t="shared" si="304"/>
        <v>5.5016214502682494</v>
      </c>
      <c r="AR201">
        <f t="shared" si="305"/>
        <v>75.252831468268596</v>
      </c>
      <c r="AS201">
        <f t="shared" si="306"/>
        <v>56.299670228644572</v>
      </c>
      <c r="AT201">
        <f t="shared" si="307"/>
        <v>38.390443801879883</v>
      </c>
      <c r="AU201">
        <f t="shared" si="308"/>
        <v>6.7994391435872847</v>
      </c>
      <c r="AV201">
        <f t="shared" si="309"/>
        <v>4.0797081812661756E-2</v>
      </c>
      <c r="AW201">
        <f t="shared" si="310"/>
        <v>1.3856371433714958</v>
      </c>
      <c r="AX201">
        <f t="shared" si="311"/>
        <v>5.4138020002157887</v>
      </c>
      <c r="AY201">
        <f t="shared" si="312"/>
        <v>2.5550938645253238E-2</v>
      </c>
      <c r="AZ201">
        <f t="shared" si="313"/>
        <v>16.541026536504535</v>
      </c>
      <c r="BA201">
        <f t="shared" si="314"/>
        <v>0.58407859365339709</v>
      </c>
      <c r="BB201">
        <f t="shared" si="315"/>
        <v>22.615659346981111</v>
      </c>
      <c r="BC201">
        <f t="shared" si="316"/>
        <v>385.76230753293959</v>
      </c>
      <c r="BD201">
        <f t="shared" si="317"/>
        <v>1.9798495845077505E-3</v>
      </c>
    </row>
    <row r="202" spans="1:108" x14ac:dyDescent="0.25">
      <c r="A202" s="1">
        <v>160</v>
      </c>
      <c r="B202" s="1" t="s">
        <v>184</v>
      </c>
      <c r="C202" s="1">
        <v>4549.4999996982515</v>
      </c>
      <c r="D202" s="1">
        <v>0</v>
      </c>
      <c r="E202">
        <f t="shared" si="290"/>
        <v>3.3735287062105317</v>
      </c>
      <c r="F202">
        <f t="shared" si="291"/>
        <v>4.1453575485643365E-2</v>
      </c>
      <c r="G202">
        <f t="shared" si="292"/>
        <v>226.60846429418734</v>
      </c>
      <c r="H202">
        <f t="shared" si="293"/>
        <v>2.410982981050422</v>
      </c>
      <c r="I202">
        <f t="shared" si="294"/>
        <v>4.1110360087994984</v>
      </c>
      <c r="J202">
        <f t="shared" si="295"/>
        <v>34.509616851806641</v>
      </c>
      <c r="K202" s="1">
        <v>6</v>
      </c>
      <c r="L202">
        <f t="shared" si="296"/>
        <v>1.4200000166893005</v>
      </c>
      <c r="M202" s="1">
        <v>1</v>
      </c>
      <c r="N202">
        <f t="shared" si="297"/>
        <v>2.8400000333786011</v>
      </c>
      <c r="O202" s="1">
        <v>42.256004333496094</v>
      </c>
      <c r="P202" s="1">
        <v>34.509616851806641</v>
      </c>
      <c r="Q202" s="1">
        <v>44.980628967285156</v>
      </c>
      <c r="R202" s="1">
        <v>400.28445434570312</v>
      </c>
      <c r="S202" s="1">
        <v>387.3699951171875</v>
      </c>
      <c r="T202" s="1">
        <v>11.863302230834961</v>
      </c>
      <c r="U202" s="1">
        <v>18.954784393310547</v>
      </c>
      <c r="V202" s="1">
        <v>10.380372047424316</v>
      </c>
      <c r="W202" s="1">
        <v>16.585409164428711</v>
      </c>
      <c r="X202" s="1">
        <v>200.12318420410156</v>
      </c>
      <c r="Y202" s="1">
        <v>1699.4722900390625</v>
      </c>
      <c r="Z202" s="1">
        <v>3.6347568035125732</v>
      </c>
      <c r="AA202" s="1">
        <v>73.108062744140625</v>
      </c>
      <c r="AB202" s="1">
        <v>-0.84613752365112305</v>
      </c>
      <c r="AC202" s="1">
        <v>-7.9184591770172119E-2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98"/>
        <v>0.33353864034016922</v>
      </c>
      <c r="AL202">
        <f t="shared" si="299"/>
        <v>2.4109829810504218E-3</v>
      </c>
      <c r="AM202">
        <f t="shared" si="300"/>
        <v>307.65961685180662</v>
      </c>
      <c r="AN202">
        <f t="shared" si="301"/>
        <v>315.40600433349607</v>
      </c>
      <c r="AO202">
        <f t="shared" si="302"/>
        <v>271.91556032846347</v>
      </c>
      <c r="AP202">
        <f t="shared" si="303"/>
        <v>3.1160067595391263</v>
      </c>
      <c r="AQ202">
        <f t="shared" si="304"/>
        <v>5.4967835755273029</v>
      </c>
      <c r="AR202">
        <f t="shared" si="305"/>
        <v>75.187104803537579</v>
      </c>
      <c r="AS202">
        <f t="shared" si="306"/>
        <v>56.232320410227032</v>
      </c>
      <c r="AT202">
        <f t="shared" si="307"/>
        <v>38.382810592651367</v>
      </c>
      <c r="AU202">
        <f t="shared" si="308"/>
        <v>6.7966348506102223</v>
      </c>
      <c r="AV202">
        <f t="shared" si="309"/>
        <v>4.0857210194438401E-2</v>
      </c>
      <c r="AW202">
        <f t="shared" si="310"/>
        <v>1.385747566727805</v>
      </c>
      <c r="AX202">
        <f t="shared" si="311"/>
        <v>5.4108872838824169</v>
      </c>
      <c r="AY202">
        <f t="shared" si="312"/>
        <v>2.5588674686893308E-2</v>
      </c>
      <c r="AZ202">
        <f t="shared" si="313"/>
        <v>16.566905825972796</v>
      </c>
      <c r="BA202">
        <f t="shared" si="314"/>
        <v>0.58499229974080347</v>
      </c>
      <c r="BB202">
        <f t="shared" si="315"/>
        <v>22.644929339842456</v>
      </c>
      <c r="BC202">
        <f t="shared" si="316"/>
        <v>385.7663811383643</v>
      </c>
      <c r="BD202">
        <f t="shared" si="317"/>
        <v>1.9803000705410703E-3</v>
      </c>
    </row>
    <row r="203" spans="1:108" x14ac:dyDescent="0.25">
      <c r="A203" s="1">
        <v>161</v>
      </c>
      <c r="B203" s="1" t="s">
        <v>185</v>
      </c>
      <c r="C203" s="1">
        <v>4549.9999996870756</v>
      </c>
      <c r="D203" s="1">
        <v>0</v>
      </c>
      <c r="E203">
        <f t="shared" si="290"/>
        <v>3.3845889627138477</v>
      </c>
      <c r="F203">
        <f t="shared" si="291"/>
        <v>4.1485214911259949E-2</v>
      </c>
      <c r="G203">
        <f t="shared" si="292"/>
        <v>226.31217877960609</v>
      </c>
      <c r="H203">
        <f t="shared" si="293"/>
        <v>2.4113763170698213</v>
      </c>
      <c r="I203">
        <f t="shared" si="294"/>
        <v>4.1086743911681323</v>
      </c>
      <c r="J203">
        <f t="shared" si="295"/>
        <v>34.502281188964844</v>
      </c>
      <c r="K203" s="1">
        <v>6</v>
      </c>
      <c r="L203">
        <f t="shared" si="296"/>
        <v>1.4200000166893005</v>
      </c>
      <c r="M203" s="1">
        <v>1</v>
      </c>
      <c r="N203">
        <f t="shared" si="297"/>
        <v>2.8400000333786011</v>
      </c>
      <c r="O203" s="1">
        <v>42.257274627685547</v>
      </c>
      <c r="P203" s="1">
        <v>34.502281188964844</v>
      </c>
      <c r="Q203" s="1">
        <v>44.980579376220703</v>
      </c>
      <c r="R203" s="1">
        <v>400.32421875</v>
      </c>
      <c r="S203" s="1">
        <v>387.37554931640625</v>
      </c>
      <c r="T203" s="1">
        <v>11.863529205322266</v>
      </c>
      <c r="U203" s="1">
        <v>18.956459045410156</v>
      </c>
      <c r="V203" s="1">
        <v>10.379868507385254</v>
      </c>
      <c r="W203" s="1">
        <v>16.585750579833984</v>
      </c>
      <c r="X203" s="1">
        <v>200.11463928222656</v>
      </c>
      <c r="Y203" s="1">
        <v>1699.5594482421875</v>
      </c>
      <c r="Z203" s="1">
        <v>3.6750926971435547</v>
      </c>
      <c r="AA203" s="1">
        <v>73.107994079589844</v>
      </c>
      <c r="AB203" s="1">
        <v>-0.84613752365112305</v>
      </c>
      <c r="AC203" s="1">
        <v>-7.9184591770172119E-2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98"/>
        <v>0.33352439880371093</v>
      </c>
      <c r="AL203">
        <f t="shared" si="299"/>
        <v>2.4113763170698212E-3</v>
      </c>
      <c r="AM203">
        <f t="shared" si="300"/>
        <v>307.65228118896482</v>
      </c>
      <c r="AN203">
        <f t="shared" si="301"/>
        <v>315.40727462768552</v>
      </c>
      <c r="AO203">
        <f t="shared" si="302"/>
        <v>271.92950564065177</v>
      </c>
      <c r="AP203">
        <f t="shared" si="303"/>
        <v>3.1172766745694434</v>
      </c>
      <c r="AQ203">
        <f t="shared" si="304"/>
        <v>5.4945430868299656</v>
      </c>
      <c r="AR203">
        <f t="shared" si="305"/>
        <v>75.156529132070958</v>
      </c>
      <c r="AS203">
        <f t="shared" si="306"/>
        <v>56.200070086660801</v>
      </c>
      <c r="AT203">
        <f t="shared" si="307"/>
        <v>38.379777908325195</v>
      </c>
      <c r="AU203">
        <f t="shared" si="308"/>
        <v>6.7955209797654321</v>
      </c>
      <c r="AV203">
        <f t="shared" si="309"/>
        <v>4.0887945479721181E-2</v>
      </c>
      <c r="AW203">
        <f t="shared" si="310"/>
        <v>1.3858686956618331</v>
      </c>
      <c r="AX203">
        <f t="shared" si="311"/>
        <v>5.4096522841035988</v>
      </c>
      <c r="AY203">
        <f t="shared" si="312"/>
        <v>2.5607963969529773E-2</v>
      </c>
      <c r="AZ203">
        <f t="shared" si="313"/>
        <v>16.545229426358521</v>
      </c>
      <c r="BA203">
        <f t="shared" si="314"/>
        <v>0.58421905868600787</v>
      </c>
      <c r="BB203">
        <f t="shared" si="315"/>
        <v>22.659863967271697</v>
      </c>
      <c r="BC203">
        <f t="shared" si="316"/>
        <v>385.76667782134928</v>
      </c>
      <c r="BD203">
        <f t="shared" si="317"/>
        <v>1.9881013547713051E-3</v>
      </c>
    </row>
    <row r="204" spans="1:108" x14ac:dyDescent="0.25">
      <c r="A204" s="1">
        <v>162</v>
      </c>
      <c r="B204" s="1" t="s">
        <v>186</v>
      </c>
      <c r="C204" s="1">
        <v>4550.4999996758997</v>
      </c>
      <c r="D204" s="1">
        <v>0</v>
      </c>
      <c r="E204">
        <f t="shared" si="290"/>
        <v>3.3870483850823034</v>
      </c>
      <c r="F204">
        <f t="shared" si="291"/>
        <v>4.1538738744144904E-2</v>
      </c>
      <c r="G204">
        <f t="shared" si="292"/>
        <v>226.43096137774492</v>
      </c>
      <c r="H204">
        <f t="shared" si="293"/>
        <v>2.4116638801446144</v>
      </c>
      <c r="I204">
        <f t="shared" si="294"/>
        <v>4.1040870799360096</v>
      </c>
      <c r="J204">
        <f t="shared" si="295"/>
        <v>34.487636566162109</v>
      </c>
      <c r="K204" s="1">
        <v>6</v>
      </c>
      <c r="L204">
        <f t="shared" si="296"/>
        <v>1.4200000166893005</v>
      </c>
      <c r="M204" s="1">
        <v>1</v>
      </c>
      <c r="N204">
        <f t="shared" si="297"/>
        <v>2.8400000333786011</v>
      </c>
      <c r="O204" s="1">
        <v>42.258403778076172</v>
      </c>
      <c r="P204" s="1">
        <v>34.487636566162109</v>
      </c>
      <c r="Q204" s="1">
        <v>44.980125427246094</v>
      </c>
      <c r="R204" s="1">
        <v>400.35244750976562</v>
      </c>
      <c r="S204" s="1">
        <v>387.39523315429687</v>
      </c>
      <c r="T204" s="1">
        <v>11.863855361938477</v>
      </c>
      <c r="U204" s="1">
        <v>18.958000183105469</v>
      </c>
      <c r="V204" s="1">
        <v>10.379570007324219</v>
      </c>
      <c r="W204" s="1">
        <v>16.586166381835937</v>
      </c>
      <c r="X204" s="1">
        <v>200.10391235351562</v>
      </c>
      <c r="Y204" s="1">
        <v>1699.505859375</v>
      </c>
      <c r="Z204" s="1">
        <v>3.7026267051696777</v>
      </c>
      <c r="AA204" s="1">
        <v>73.10821533203125</v>
      </c>
      <c r="AB204" s="1">
        <v>-0.84613752365112305</v>
      </c>
      <c r="AC204" s="1">
        <v>-7.9184591770172119E-2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98"/>
        <v>0.33350652058919267</v>
      </c>
      <c r="AL204">
        <f t="shared" si="299"/>
        <v>2.4116638801446144E-3</v>
      </c>
      <c r="AM204">
        <f t="shared" si="300"/>
        <v>307.63763656616209</v>
      </c>
      <c r="AN204">
        <f t="shared" si="301"/>
        <v>315.40840377807615</v>
      </c>
      <c r="AO204">
        <f t="shared" si="302"/>
        <v>271.92093142209342</v>
      </c>
      <c r="AP204">
        <f t="shared" si="303"/>
        <v>3.1194202125415775</v>
      </c>
      <c r="AQ204">
        <f t="shared" si="304"/>
        <v>5.4900726395871722</v>
      </c>
      <c r="AR204">
        <f t="shared" si="305"/>
        <v>75.095153323784956</v>
      </c>
      <c r="AS204">
        <f t="shared" si="306"/>
        <v>56.137153140679487</v>
      </c>
      <c r="AT204">
        <f t="shared" si="307"/>
        <v>38.373020172119141</v>
      </c>
      <c r="AU204">
        <f t="shared" si="308"/>
        <v>6.7930395088540285</v>
      </c>
      <c r="AV204">
        <f t="shared" si="309"/>
        <v>4.0939938258394988E-2</v>
      </c>
      <c r="AW204">
        <f t="shared" si="310"/>
        <v>1.3859855596511625</v>
      </c>
      <c r="AX204">
        <f t="shared" si="311"/>
        <v>5.407053949202866</v>
      </c>
      <c r="AY204">
        <f t="shared" si="312"/>
        <v>2.5640594465779445E-2</v>
      </c>
      <c r="AZ204">
        <f t="shared" si="313"/>
        <v>16.553963482243027</v>
      </c>
      <c r="BA204">
        <f t="shared" si="314"/>
        <v>0.58449599272058939</v>
      </c>
      <c r="BB204">
        <f t="shared" si="315"/>
        <v>22.687171044898346</v>
      </c>
      <c r="BC204">
        <f t="shared" si="316"/>
        <v>385.78519256763485</v>
      </c>
      <c r="BD204">
        <f t="shared" si="317"/>
        <v>1.9918479902837926E-3</v>
      </c>
    </row>
    <row r="205" spans="1:108" x14ac:dyDescent="0.25">
      <c r="A205" s="1">
        <v>163</v>
      </c>
      <c r="B205" s="1" t="s">
        <v>186</v>
      </c>
      <c r="C205" s="1">
        <v>4550.9999996647239</v>
      </c>
      <c r="D205" s="1">
        <v>0</v>
      </c>
      <c r="E205">
        <f t="shared" si="290"/>
        <v>3.3796342337389143</v>
      </c>
      <c r="F205">
        <f t="shared" si="291"/>
        <v>4.156563918067676E-2</v>
      </c>
      <c r="G205">
        <f t="shared" si="292"/>
        <v>226.8230090536502</v>
      </c>
      <c r="H205">
        <f t="shared" si="293"/>
        <v>2.4121009085506002</v>
      </c>
      <c r="I205">
        <f t="shared" si="294"/>
        <v>4.1022517650622623</v>
      </c>
      <c r="J205">
        <f t="shared" si="295"/>
        <v>34.481945037841797</v>
      </c>
      <c r="K205" s="1">
        <v>6</v>
      </c>
      <c r="L205">
        <f t="shared" si="296"/>
        <v>1.4200000166893005</v>
      </c>
      <c r="M205" s="1">
        <v>1</v>
      </c>
      <c r="N205">
        <f t="shared" si="297"/>
        <v>2.8400000333786011</v>
      </c>
      <c r="O205" s="1">
        <v>42.259140014648438</v>
      </c>
      <c r="P205" s="1">
        <v>34.481945037841797</v>
      </c>
      <c r="Q205" s="1">
        <v>44.980587005615234</v>
      </c>
      <c r="R205" s="1">
        <v>400.3558349609375</v>
      </c>
      <c r="S205" s="1">
        <v>387.42025756835937</v>
      </c>
      <c r="T205" s="1">
        <v>11.864022254943848</v>
      </c>
      <c r="U205" s="1">
        <v>18.959390640258789</v>
      </c>
      <c r="V205" s="1">
        <v>10.379292488098145</v>
      </c>
      <c r="W205" s="1">
        <v>16.586706161499023</v>
      </c>
      <c r="X205" s="1">
        <v>200.10537719726562</v>
      </c>
      <c r="Y205" s="1">
        <v>1699.5260009765625</v>
      </c>
      <c r="Z205" s="1">
        <v>3.6570477485656738</v>
      </c>
      <c r="AA205" s="1">
        <v>73.108062744140625</v>
      </c>
      <c r="AB205" s="1">
        <v>-0.84613752365112305</v>
      </c>
      <c r="AC205" s="1">
        <v>-7.9184591770172119E-2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98"/>
        <v>0.33350896199544267</v>
      </c>
      <c r="AL205">
        <f t="shared" si="299"/>
        <v>2.4121009085506001E-3</v>
      </c>
      <c r="AM205">
        <f t="shared" si="300"/>
        <v>307.63194503784177</v>
      </c>
      <c r="AN205">
        <f t="shared" si="301"/>
        <v>315.40914001464841</v>
      </c>
      <c r="AO205">
        <f t="shared" si="302"/>
        <v>271.92415407827139</v>
      </c>
      <c r="AP205">
        <f t="shared" si="303"/>
        <v>3.120209168876841</v>
      </c>
      <c r="AQ205">
        <f t="shared" si="304"/>
        <v>5.4883360855809746</v>
      </c>
      <c r="AR205">
        <f t="shared" si="305"/>
        <v>75.071556810207596</v>
      </c>
      <c r="AS205">
        <f t="shared" si="306"/>
        <v>56.112166169948807</v>
      </c>
      <c r="AT205">
        <f t="shared" si="307"/>
        <v>38.370542526245117</v>
      </c>
      <c r="AU205">
        <f t="shared" si="308"/>
        <v>6.7921299031893181</v>
      </c>
      <c r="AV205">
        <f t="shared" si="309"/>
        <v>4.0966068476128582E-2</v>
      </c>
      <c r="AW205">
        <f t="shared" si="310"/>
        <v>1.3860843205187121</v>
      </c>
      <c r="AX205">
        <f t="shared" si="311"/>
        <v>5.4060455826706058</v>
      </c>
      <c r="AY205">
        <f t="shared" si="312"/>
        <v>2.5656993769146298E-2</v>
      </c>
      <c r="AZ205">
        <f t="shared" si="313"/>
        <v>16.582590777709036</v>
      </c>
      <c r="BA205">
        <f t="shared" si="314"/>
        <v>0.58547018288951458</v>
      </c>
      <c r="BB205">
        <f t="shared" si="315"/>
        <v>22.698915534530396</v>
      </c>
      <c r="BC205">
        <f t="shared" si="316"/>
        <v>385.81374131416067</v>
      </c>
      <c r="BD205">
        <f t="shared" si="317"/>
        <v>1.9883696145177013E-3</v>
      </c>
    </row>
    <row r="206" spans="1:108" x14ac:dyDescent="0.25">
      <c r="A206" s="1">
        <v>164</v>
      </c>
      <c r="B206" s="1" t="s">
        <v>187</v>
      </c>
      <c r="C206" s="1">
        <v>4551.499999653548</v>
      </c>
      <c r="D206" s="1">
        <v>0</v>
      </c>
      <c r="E206">
        <f t="shared" si="290"/>
        <v>3.38100676718383</v>
      </c>
      <c r="F206">
        <f t="shared" si="291"/>
        <v>4.1612193698895281E-2</v>
      </c>
      <c r="G206">
        <f t="shared" si="292"/>
        <v>226.93488392385831</v>
      </c>
      <c r="H206">
        <f t="shared" si="293"/>
        <v>2.4127883571664914</v>
      </c>
      <c r="I206">
        <f t="shared" si="294"/>
        <v>4.0989760505374235</v>
      </c>
      <c r="J206">
        <f t="shared" si="295"/>
        <v>34.471607208251953</v>
      </c>
      <c r="K206" s="1">
        <v>6</v>
      </c>
      <c r="L206">
        <f t="shared" si="296"/>
        <v>1.4200000166893005</v>
      </c>
      <c r="M206" s="1">
        <v>1</v>
      </c>
      <c r="N206">
        <f t="shared" si="297"/>
        <v>2.8400000333786011</v>
      </c>
      <c r="O206" s="1">
        <v>42.259864807128906</v>
      </c>
      <c r="P206" s="1">
        <v>34.471607208251953</v>
      </c>
      <c r="Q206" s="1">
        <v>44.980606079101563</v>
      </c>
      <c r="R206" s="1">
        <v>400.36297607421875</v>
      </c>
      <c r="S206" s="1">
        <v>387.42166137695312</v>
      </c>
      <c r="T206" s="1">
        <v>11.863286972045898</v>
      </c>
      <c r="U206" s="1">
        <v>18.961111068725586</v>
      </c>
      <c r="V206" s="1">
        <v>10.378231048583984</v>
      </c>
      <c r="W206" s="1">
        <v>16.587543487548828</v>
      </c>
      <c r="X206" s="1">
        <v>200.09280395507812</v>
      </c>
      <c r="Y206" s="1">
        <v>1699.54248046875</v>
      </c>
      <c r="Z206" s="1">
        <v>3.658113956451416</v>
      </c>
      <c r="AA206" s="1">
        <v>73.107902526855469</v>
      </c>
      <c r="AB206" s="1">
        <v>-0.84613752365112305</v>
      </c>
      <c r="AC206" s="1">
        <v>-7.9184591770172119E-2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98"/>
        <v>0.33348800659179684</v>
      </c>
      <c r="AL206">
        <f t="shared" si="299"/>
        <v>2.4127883571664916E-3</v>
      </c>
      <c r="AM206">
        <f t="shared" si="300"/>
        <v>307.62160720825193</v>
      </c>
      <c r="AN206">
        <f t="shared" si="301"/>
        <v>315.40986480712888</v>
      </c>
      <c r="AO206">
        <f t="shared" si="302"/>
        <v>271.92679079696245</v>
      </c>
      <c r="AP206">
        <f t="shared" si="303"/>
        <v>3.1215625078008573</v>
      </c>
      <c r="AQ206">
        <f t="shared" si="304"/>
        <v>5.4851831103506941</v>
      </c>
      <c r="AR206">
        <f t="shared" si="305"/>
        <v>75.028593637134719</v>
      </c>
      <c r="AS206">
        <f t="shared" si="306"/>
        <v>56.067482568409133</v>
      </c>
      <c r="AT206">
        <f t="shared" si="307"/>
        <v>38.36573600769043</v>
      </c>
      <c r="AU206">
        <f t="shared" si="308"/>
        <v>6.7903656115309508</v>
      </c>
      <c r="AV206">
        <f t="shared" si="309"/>
        <v>4.1011288883124664E-2</v>
      </c>
      <c r="AW206">
        <f t="shared" si="310"/>
        <v>1.3862070598132705</v>
      </c>
      <c r="AX206">
        <f t="shared" si="311"/>
        <v>5.4041585517176802</v>
      </c>
      <c r="AY206">
        <f t="shared" si="312"/>
        <v>2.5685374162454103E-2</v>
      </c>
      <c r="AZ206">
        <f t="shared" si="313"/>
        <v>16.590733373848693</v>
      </c>
      <c r="BA206">
        <f t="shared" si="314"/>
        <v>0.58575682918012018</v>
      </c>
      <c r="BB206">
        <f t="shared" si="315"/>
        <v>22.719164058669595</v>
      </c>
      <c r="BC206">
        <f t="shared" si="316"/>
        <v>385.81449268608935</v>
      </c>
      <c r="BD206">
        <f t="shared" si="317"/>
        <v>1.9909476933418239E-3</v>
      </c>
    </row>
    <row r="207" spans="1:108" x14ac:dyDescent="0.25">
      <c r="A207" s="1">
        <v>165</v>
      </c>
      <c r="B207" s="1" t="s">
        <v>187</v>
      </c>
      <c r="C207" s="1">
        <v>4551.9999996423721</v>
      </c>
      <c r="D207" s="1">
        <v>0</v>
      </c>
      <c r="E207">
        <f t="shared" si="290"/>
        <v>3.3980250824210239</v>
      </c>
      <c r="F207">
        <f t="shared" si="291"/>
        <v>4.1639295789299292E-2</v>
      </c>
      <c r="G207">
        <f t="shared" si="292"/>
        <v>226.40410615323654</v>
      </c>
      <c r="H207">
        <f t="shared" si="293"/>
        <v>2.4127955461551491</v>
      </c>
      <c r="I207">
        <f t="shared" si="294"/>
        <v>4.096424863931281</v>
      </c>
      <c r="J207">
        <f t="shared" si="295"/>
        <v>34.463264465332031</v>
      </c>
      <c r="K207" s="1">
        <v>6</v>
      </c>
      <c r="L207">
        <f t="shared" si="296"/>
        <v>1.4200000166893005</v>
      </c>
      <c r="M207" s="1">
        <v>1</v>
      </c>
      <c r="N207">
        <f t="shared" si="297"/>
        <v>2.8400000333786011</v>
      </c>
      <c r="O207" s="1">
        <v>42.259902954101563</v>
      </c>
      <c r="P207" s="1">
        <v>34.463264465332031</v>
      </c>
      <c r="Q207" s="1">
        <v>44.979747772216797</v>
      </c>
      <c r="R207" s="1">
        <v>400.41796875</v>
      </c>
      <c r="S207" s="1">
        <v>387.42520141601562</v>
      </c>
      <c r="T207" s="1">
        <v>11.863200187683105</v>
      </c>
      <c r="U207" s="1">
        <v>18.96125602722168</v>
      </c>
      <c r="V207" s="1">
        <v>10.378111839294434</v>
      </c>
      <c r="W207" s="1">
        <v>16.587600708007813</v>
      </c>
      <c r="X207" s="1">
        <v>200.08683776855469</v>
      </c>
      <c r="Y207" s="1">
        <v>1699.576904296875</v>
      </c>
      <c r="Z207" s="1">
        <v>3.8245644569396973</v>
      </c>
      <c r="AA207" s="1">
        <v>73.107757568359375</v>
      </c>
      <c r="AB207" s="1">
        <v>-0.84613752365112305</v>
      </c>
      <c r="AC207" s="1">
        <v>-7.9184591770172119E-2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98"/>
        <v>0.33347806294759108</v>
      </c>
      <c r="AL207">
        <f t="shared" si="299"/>
        <v>2.412795546155149E-3</v>
      </c>
      <c r="AM207">
        <f t="shared" si="300"/>
        <v>307.61326446533201</v>
      </c>
      <c r="AN207">
        <f t="shared" si="301"/>
        <v>315.40990295410154</v>
      </c>
      <c r="AO207">
        <f t="shared" si="302"/>
        <v>271.93229860933934</v>
      </c>
      <c r="AP207">
        <f t="shared" si="303"/>
        <v>3.1228900005716049</v>
      </c>
      <c r="AQ207">
        <f t="shared" si="304"/>
        <v>5.4826397727609963</v>
      </c>
      <c r="AR207">
        <f t="shared" si="305"/>
        <v>74.993953516279817</v>
      </c>
      <c r="AS207">
        <f t="shared" si="306"/>
        <v>56.032697489058137</v>
      </c>
      <c r="AT207">
        <f t="shared" si="307"/>
        <v>38.361583709716797</v>
      </c>
      <c r="AU207">
        <f t="shared" si="308"/>
        <v>6.788841779671972</v>
      </c>
      <c r="AV207">
        <f t="shared" si="309"/>
        <v>4.1037613636963663E-2</v>
      </c>
      <c r="AW207">
        <f t="shared" si="310"/>
        <v>1.3862149088297155</v>
      </c>
      <c r="AX207">
        <f t="shared" si="311"/>
        <v>5.4026268708422567</v>
      </c>
      <c r="AY207">
        <f t="shared" si="312"/>
        <v>2.5701895676267749E-2</v>
      </c>
      <c r="AZ207">
        <f t="shared" si="313"/>
        <v>16.551896505131918</v>
      </c>
      <c r="BA207">
        <f t="shared" si="314"/>
        <v>0.58438146337859087</v>
      </c>
      <c r="BB207">
        <f t="shared" si="315"/>
        <v>22.733561006034076</v>
      </c>
      <c r="BC207">
        <f t="shared" si="316"/>
        <v>385.80994303314475</v>
      </c>
      <c r="BD207">
        <f t="shared" si="317"/>
        <v>2.0022607479718551E-3</v>
      </c>
    </row>
    <row r="208" spans="1:108" x14ac:dyDescent="0.25">
      <c r="A208" s="1">
        <v>166</v>
      </c>
      <c r="B208" s="1" t="s">
        <v>188</v>
      </c>
      <c r="C208" s="1">
        <v>4552.4999996311963</v>
      </c>
      <c r="D208" s="1">
        <v>0</v>
      </c>
      <c r="E208">
        <f t="shared" si="290"/>
        <v>3.4428769394529168</v>
      </c>
      <c r="F208">
        <f t="shared" si="291"/>
        <v>4.1633595848961209E-2</v>
      </c>
      <c r="G208">
        <f t="shared" si="292"/>
        <v>224.68852428852361</v>
      </c>
      <c r="H208">
        <f t="shared" si="293"/>
        <v>2.4134431427641636</v>
      </c>
      <c r="I208">
        <f t="shared" si="294"/>
        <v>4.0980460354634864</v>
      </c>
      <c r="J208">
        <f t="shared" si="295"/>
        <v>34.469089508056641</v>
      </c>
      <c r="K208" s="1">
        <v>6</v>
      </c>
      <c r="L208">
        <f t="shared" si="296"/>
        <v>1.4200000166893005</v>
      </c>
      <c r="M208" s="1">
        <v>1</v>
      </c>
      <c r="N208">
        <f t="shared" si="297"/>
        <v>2.8400000333786011</v>
      </c>
      <c r="O208" s="1">
        <v>42.259517669677734</v>
      </c>
      <c r="P208" s="1">
        <v>34.469089508056641</v>
      </c>
      <c r="Q208" s="1">
        <v>44.980770111083984</v>
      </c>
      <c r="R208" s="1">
        <v>400.53097534179687</v>
      </c>
      <c r="S208" s="1">
        <v>387.40283203125</v>
      </c>
      <c r="T208" s="1">
        <v>11.863154411315918</v>
      </c>
      <c r="U208" s="1">
        <v>18.9632568359375</v>
      </c>
      <c r="V208" s="1">
        <v>10.378344535827637</v>
      </c>
      <c r="W208" s="1">
        <v>16.589786529541016</v>
      </c>
      <c r="X208" s="1">
        <v>200.08244323730469</v>
      </c>
      <c r="Y208" s="1">
        <v>1699.538330078125</v>
      </c>
      <c r="Z208" s="1">
        <v>3.806506872177124</v>
      </c>
      <c r="AA208" s="1">
        <v>73.108192443847656</v>
      </c>
      <c r="AB208" s="1">
        <v>-0.84613752365112305</v>
      </c>
      <c r="AC208" s="1">
        <v>-7.9184591770172119E-2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98"/>
        <v>0.33347073872884109</v>
      </c>
      <c r="AL208">
        <f t="shared" si="299"/>
        <v>2.4134431427641637E-3</v>
      </c>
      <c r="AM208">
        <f t="shared" si="300"/>
        <v>307.61908950805662</v>
      </c>
      <c r="AN208">
        <f t="shared" si="301"/>
        <v>315.40951766967771</v>
      </c>
      <c r="AO208">
        <f t="shared" si="302"/>
        <v>271.92612673447729</v>
      </c>
      <c r="AP208">
        <f t="shared" si="303"/>
        <v>3.1215427491575913</v>
      </c>
      <c r="AQ208">
        <f t="shared" si="304"/>
        <v>5.4844154655873147</v>
      </c>
      <c r="AR208">
        <f t="shared" si="305"/>
        <v>75.017795985036003</v>
      </c>
      <c r="AS208">
        <f t="shared" si="306"/>
        <v>56.054539149098503</v>
      </c>
      <c r="AT208">
        <f t="shared" si="307"/>
        <v>38.364303588867188</v>
      </c>
      <c r="AU208">
        <f t="shared" si="308"/>
        <v>6.7898399015153501</v>
      </c>
      <c r="AV208">
        <f t="shared" si="309"/>
        <v>4.1032077222258038E-2</v>
      </c>
      <c r="AW208">
        <f t="shared" si="310"/>
        <v>1.3863694301238283</v>
      </c>
      <c r="AX208">
        <f t="shared" si="311"/>
        <v>5.4034704713915218</v>
      </c>
      <c r="AY208">
        <f t="shared" si="312"/>
        <v>2.5698420998060165E-2</v>
      </c>
      <c r="AZ208">
        <f t="shared" si="313"/>
        <v>16.426571873609522</v>
      </c>
      <c r="BA208">
        <f t="shared" si="314"/>
        <v>0.57998678819776672</v>
      </c>
      <c r="BB208">
        <f t="shared" si="315"/>
        <v>22.726808543147303</v>
      </c>
      <c r="BC208">
        <f t="shared" si="316"/>
        <v>385.76625322363213</v>
      </c>
      <c r="BD208">
        <f t="shared" si="317"/>
        <v>2.0283164840550144E-3</v>
      </c>
      <c r="BE208">
        <f>AVERAGE(E194:E208)</f>
        <v>3.3706236360256274</v>
      </c>
      <c r="BF208">
        <f t="shared" ref="BF208:DD208" si="318">AVERAGE(F194:F208)</f>
        <v>4.1435156548443472E-2</v>
      </c>
      <c r="BG208">
        <f t="shared" si="318"/>
        <v>226.68561554008809</v>
      </c>
      <c r="BH208">
        <f t="shared" si="318"/>
        <v>2.4094306961731844</v>
      </c>
      <c r="BI208">
        <f t="shared" si="318"/>
        <v>4.1102436014544166</v>
      </c>
      <c r="BJ208">
        <f t="shared" si="318"/>
        <v>34.506332143147787</v>
      </c>
      <c r="BK208">
        <f t="shared" si="318"/>
        <v>6</v>
      </c>
      <c r="BL208">
        <f t="shared" si="318"/>
        <v>1.4200000166893005</v>
      </c>
      <c r="BM208">
        <f t="shared" si="318"/>
        <v>1</v>
      </c>
      <c r="BN208">
        <f t="shared" si="318"/>
        <v>2.8400000333786011</v>
      </c>
      <c r="BO208">
        <f t="shared" si="318"/>
        <v>42.255768076578775</v>
      </c>
      <c r="BP208">
        <f t="shared" si="318"/>
        <v>34.506332143147787</v>
      </c>
      <c r="BQ208">
        <f t="shared" si="318"/>
        <v>44.979316457112631</v>
      </c>
      <c r="BR208">
        <f t="shared" si="318"/>
        <v>400.29357096354164</v>
      </c>
      <c r="BS208">
        <f t="shared" si="318"/>
        <v>387.38870442708333</v>
      </c>
      <c r="BT208">
        <f t="shared" si="318"/>
        <v>11.864618682861328</v>
      </c>
      <c r="BU208">
        <f t="shared" si="318"/>
        <v>18.951985041300457</v>
      </c>
      <c r="BV208">
        <f t="shared" si="318"/>
        <v>10.381641133626301</v>
      </c>
      <c r="BW208">
        <f t="shared" si="318"/>
        <v>16.583144760131837</v>
      </c>
      <c r="BX208">
        <f t="shared" si="318"/>
        <v>200.11105448404948</v>
      </c>
      <c r="BY208">
        <f t="shared" si="318"/>
        <v>1699.4304768880208</v>
      </c>
      <c r="BZ208">
        <f t="shared" si="318"/>
        <v>3.6421661218007406</v>
      </c>
      <c r="CA208">
        <f t="shared" si="318"/>
        <v>73.10797119140625</v>
      </c>
      <c r="CB208">
        <f t="shared" si="318"/>
        <v>-0.84613752365112305</v>
      </c>
      <c r="CC208">
        <f t="shared" si="318"/>
        <v>-7.9184591770172119E-2</v>
      </c>
      <c r="CD208">
        <f t="shared" si="318"/>
        <v>1</v>
      </c>
      <c r="CE208">
        <f t="shared" si="318"/>
        <v>-0.21956524252891541</v>
      </c>
      <c r="CF208">
        <f t="shared" si="318"/>
        <v>2.737391471862793</v>
      </c>
      <c r="CG208">
        <f t="shared" si="318"/>
        <v>1</v>
      </c>
      <c r="CH208">
        <f t="shared" si="318"/>
        <v>0</v>
      </c>
      <c r="CI208">
        <f t="shared" si="318"/>
        <v>0.15999999642372131</v>
      </c>
      <c r="CJ208">
        <f t="shared" si="318"/>
        <v>111115</v>
      </c>
      <c r="CK208">
        <f t="shared" si="318"/>
        <v>0.33351842414008243</v>
      </c>
      <c r="CL208">
        <f t="shared" si="318"/>
        <v>2.4094306961731848E-3</v>
      </c>
      <c r="CM208">
        <f t="shared" si="318"/>
        <v>307.65633214314778</v>
      </c>
      <c r="CN208">
        <f t="shared" si="318"/>
        <v>315.40576807657879</v>
      </c>
      <c r="CO208">
        <f t="shared" si="318"/>
        <v>271.90887022444633</v>
      </c>
      <c r="CP208">
        <f t="shared" si="318"/>
        <v>3.1171877118573192</v>
      </c>
      <c r="CQ208">
        <f t="shared" si="318"/>
        <v>5.4957847783758442</v>
      </c>
      <c r="CR208">
        <f t="shared" si="318"/>
        <v>75.173537070466381</v>
      </c>
      <c r="CS208">
        <f t="shared" si="318"/>
        <v>56.22155202916592</v>
      </c>
      <c r="CT208">
        <f t="shared" si="318"/>
        <v>38.381050109863281</v>
      </c>
      <c r="CU208">
        <f t="shared" si="318"/>
        <v>6.7959893002765321</v>
      </c>
      <c r="CV208">
        <f t="shared" si="318"/>
        <v>4.0839311737255496E-2</v>
      </c>
      <c r="CW208">
        <f t="shared" si="318"/>
        <v>1.3855411769214285</v>
      </c>
      <c r="CX208">
        <f t="shared" si="318"/>
        <v>5.4104481233551045</v>
      </c>
      <c r="CY208">
        <f t="shared" si="318"/>
        <v>2.5577442244124216E-2</v>
      </c>
      <c r="CZ208">
        <f t="shared" si="318"/>
        <v>16.572525392192301</v>
      </c>
      <c r="DA208">
        <f t="shared" si="318"/>
        <v>0.58516321397557669</v>
      </c>
      <c r="DB208">
        <f t="shared" si="318"/>
        <v>22.64600980088392</v>
      </c>
      <c r="DC208">
        <f t="shared" si="318"/>
        <v>385.78647137949372</v>
      </c>
      <c r="DD208">
        <f t="shared" si="318"/>
        <v>1.9786148664052996E-3</v>
      </c>
    </row>
    <row r="209" spans="1:56" x14ac:dyDescent="0.25">
      <c r="A209" s="1" t="s">
        <v>9</v>
      </c>
      <c r="B209" s="1" t="s">
        <v>189</v>
      </c>
    </row>
    <row r="210" spans="1:56" x14ac:dyDescent="0.25">
      <c r="A210" s="1" t="s">
        <v>9</v>
      </c>
      <c r="B210" s="1" t="s">
        <v>190</v>
      </c>
    </row>
    <row r="211" spans="1:56" x14ac:dyDescent="0.25">
      <c r="A211" s="1">
        <v>167</v>
      </c>
      <c r="B211" s="1" t="s">
        <v>191</v>
      </c>
      <c r="C211" s="1">
        <v>5116.5000005923212</v>
      </c>
      <c r="D211" s="1">
        <v>0</v>
      </c>
      <c r="E211">
        <f t="shared" ref="E211:E225" si="319">(R211-S211*(1000-T211)/(1000-U211))*AK211</f>
        <v>2.8395541324488289</v>
      </c>
      <c r="F211">
        <f t="shared" ref="F211:F225" si="320">IF(AV211&lt;&gt;0,1/(1/AV211-1/N211),0)</f>
        <v>3.6715547058027327E-2</v>
      </c>
      <c r="G211">
        <f t="shared" ref="G211:G225" si="321">((AY211-AL211/2)*S211-E211)/(AY211+AL211/2)</f>
        <v>228.43084780929547</v>
      </c>
      <c r="H211">
        <f t="shared" ref="H211:H225" si="322">AL211*1000</f>
        <v>2.601269755896694</v>
      </c>
      <c r="I211">
        <f t="shared" ref="I211:I225" si="323">(AQ211-AW211)</f>
        <v>4.9685853814370509</v>
      </c>
      <c r="J211">
        <f t="shared" ref="J211:J225" si="324">(P211+AP211*D211)</f>
        <v>37.209514617919922</v>
      </c>
      <c r="K211" s="1">
        <v>6</v>
      </c>
      <c r="L211">
        <f t="shared" ref="L211:L225" si="325">(K211*AE211+AF211)</f>
        <v>1.4200000166893005</v>
      </c>
      <c r="M211" s="1">
        <v>1</v>
      </c>
      <c r="N211">
        <f t="shared" ref="N211:N225" si="326">L211*(M211+1)*(M211+1)/(M211*M211+1)</f>
        <v>2.8400000333786011</v>
      </c>
      <c r="O211" s="1">
        <v>46.777732849121094</v>
      </c>
      <c r="P211" s="1">
        <v>37.209514617919922</v>
      </c>
      <c r="Q211" s="1">
        <v>49.84375</v>
      </c>
      <c r="R211" s="1">
        <v>400.46652221679687</v>
      </c>
      <c r="S211" s="1">
        <v>388.92202758789062</v>
      </c>
      <c r="T211" s="1">
        <v>11.617148399353027</v>
      </c>
      <c r="U211" s="1">
        <v>19.264499664306641</v>
      </c>
      <c r="V211" s="1">
        <v>8.0462856292724609</v>
      </c>
      <c r="W211" s="1">
        <v>13.343006134033203</v>
      </c>
      <c r="X211" s="1">
        <v>200.16009521484375</v>
      </c>
      <c r="Y211" s="1">
        <v>1700.14111328125</v>
      </c>
      <c r="Z211" s="1">
        <v>10.203348159790039</v>
      </c>
      <c r="AA211" s="1">
        <v>73.126945495605469</v>
      </c>
      <c r="AB211" s="1">
        <v>-0.58646345138549805</v>
      </c>
      <c r="AC211" s="1">
        <v>-0.10420137643814087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ref="AK211:AK225" si="327">X211*0.000001/(K211*0.0001)</f>
        <v>0.33360015869140619</v>
      </c>
      <c r="AL211">
        <f t="shared" ref="AL211:AL225" si="328">(U211-T211)/(1000-U211)*AK211</f>
        <v>2.601269755896694E-3</v>
      </c>
      <c r="AM211">
        <f t="shared" ref="AM211:AM225" si="329">(P211+273.15)</f>
        <v>310.3595146179199</v>
      </c>
      <c r="AN211">
        <f t="shared" ref="AN211:AN225" si="330">(O211+273.15)</f>
        <v>319.92773284912107</v>
      </c>
      <c r="AO211">
        <f t="shared" ref="AO211:AO225" si="331">(Y211*AG211+Z211*AH211)*AI211</f>
        <v>272.02257204482157</v>
      </c>
      <c r="AP211">
        <f t="shared" ref="AP211:AP225" si="332">((AO211+0.00000010773*(AN211^4-AM211^4))-AL211*44100)/(L211*51.4+0.00000043092*AM211^3)</f>
        <v>3.3350887033130254</v>
      </c>
      <c r="AQ211">
        <f t="shared" ref="AQ211:AQ225" si="333">0.61365*EXP(17.502*J211/(240.97+J211))</f>
        <v>6.3773393983889122</v>
      </c>
      <c r="AR211">
        <f t="shared" ref="AR211:AR225" si="334">AQ211*1000/AA211</f>
        <v>87.209158746718813</v>
      </c>
      <c r="AS211">
        <f t="shared" ref="AS211:AS225" si="335">(AR211-U211)</f>
        <v>67.944659082412173</v>
      </c>
      <c r="AT211">
        <f t="shared" ref="AT211:AT225" si="336">IF(D211,P211,(O211+P211)/2)</f>
        <v>41.993623733520508</v>
      </c>
      <c r="AU211">
        <f t="shared" ref="AU211:AU225" si="337">0.61365*EXP(17.502*AT211/(240.97+AT211))</f>
        <v>8.240647718968356</v>
      </c>
      <c r="AV211">
        <f t="shared" ref="AV211:AV225" si="338">IF(AS211&lt;&gt;0,(1000-(AR211+U211)/2)/AS211*AL211,0)</f>
        <v>3.6246946197748466E-2</v>
      </c>
      <c r="AW211">
        <f t="shared" ref="AW211:AW225" si="339">U211*AA211/1000</f>
        <v>1.4087540169518615</v>
      </c>
      <c r="AX211">
        <f t="shared" ref="AX211:AX225" si="340">(AU211-AW211)</f>
        <v>6.8318937020164947</v>
      </c>
      <c r="AY211">
        <f t="shared" ref="AY211:AY225" si="341">1/(1.6/F211+1.37/N211)</f>
        <v>2.2695981294530383E-2</v>
      </c>
      <c r="AZ211">
        <f t="shared" ref="AZ211:AZ225" si="342">G211*AA211*0.001</f>
        <v>16.704450157265299</v>
      </c>
      <c r="BA211">
        <f t="shared" ref="BA211:BA225" si="343">G211/S211</f>
        <v>0.58734355887742429</v>
      </c>
      <c r="BB211">
        <f t="shared" ref="BB211:BB225" si="344">(1-AL211*AA211/AQ211/F211)*100</f>
        <v>18.759368445021586</v>
      </c>
      <c r="BC211">
        <f t="shared" ref="BC211:BC225" si="345">(S211-E211/(N211/1.35))</f>
        <v>387.57223954783717</v>
      </c>
      <c r="BD211">
        <f t="shared" ref="BD211:BD225" si="346">E211*BB211/100/BC211</f>
        <v>1.3744080910525695E-3</v>
      </c>
    </row>
    <row r="212" spans="1:56" x14ac:dyDescent="0.25">
      <c r="A212" s="1">
        <v>168</v>
      </c>
      <c r="B212" s="1" t="s">
        <v>192</v>
      </c>
      <c r="C212" s="1">
        <v>5117.0000005811453</v>
      </c>
      <c r="D212" s="1">
        <v>0</v>
      </c>
      <c r="E212">
        <f t="shared" si="319"/>
        <v>2.8488963882535234</v>
      </c>
      <c r="F212">
        <f t="shared" si="320"/>
        <v>3.6705424872130757E-2</v>
      </c>
      <c r="G212">
        <f t="shared" si="321"/>
        <v>228.02262904569636</v>
      </c>
      <c r="H212">
        <f t="shared" si="322"/>
        <v>2.600900430133517</v>
      </c>
      <c r="I212">
        <f t="shared" si="323"/>
        <v>4.9692622157919253</v>
      </c>
      <c r="J212">
        <f t="shared" si="324"/>
        <v>37.211204528808594</v>
      </c>
      <c r="K212" s="1">
        <v>6</v>
      </c>
      <c r="L212">
        <f t="shared" si="325"/>
        <v>1.4200000166893005</v>
      </c>
      <c r="M212" s="1">
        <v>1</v>
      </c>
      <c r="N212">
        <f t="shared" si="326"/>
        <v>2.8400000333786011</v>
      </c>
      <c r="O212" s="1">
        <v>46.777015686035156</v>
      </c>
      <c r="P212" s="1">
        <v>37.211204528808594</v>
      </c>
      <c r="Q212" s="1">
        <v>49.842403411865234</v>
      </c>
      <c r="R212" s="1">
        <v>400.51443481445312</v>
      </c>
      <c r="S212" s="1">
        <v>388.94204711914062</v>
      </c>
      <c r="T212" s="1">
        <v>11.616717338562012</v>
      </c>
      <c r="U212" s="1">
        <v>19.263101577758789</v>
      </c>
      <c r="V212" s="1">
        <v>8.0463552474975586</v>
      </c>
      <c r="W212" s="1">
        <v>13.342645645141602</v>
      </c>
      <c r="X212" s="1">
        <v>200.15727233886719</v>
      </c>
      <c r="Y212" s="1">
        <v>1700.1197509765625</v>
      </c>
      <c r="Z212" s="1">
        <v>10.221208572387695</v>
      </c>
      <c r="AA212" s="1">
        <v>73.127609252929688</v>
      </c>
      <c r="AB212" s="1">
        <v>-0.58646345138549805</v>
      </c>
      <c r="AC212" s="1">
        <v>-0.10420137643814087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327"/>
        <v>0.33359545389811196</v>
      </c>
      <c r="AL212">
        <f t="shared" si="328"/>
        <v>2.6009004301335171E-3</v>
      </c>
      <c r="AM212">
        <f t="shared" si="329"/>
        <v>310.36120452880857</v>
      </c>
      <c r="AN212">
        <f t="shared" si="330"/>
        <v>319.92701568603513</v>
      </c>
      <c r="AO212">
        <f t="shared" si="331"/>
        <v>272.01915407614797</v>
      </c>
      <c r="AP212">
        <f t="shared" si="332"/>
        <v>3.3348590285242588</v>
      </c>
      <c r="AQ212">
        <f t="shared" si="333"/>
        <v>6.3779267809697631</v>
      </c>
      <c r="AR212">
        <f t="shared" si="334"/>
        <v>87.216399471096423</v>
      </c>
      <c r="AS212">
        <f t="shared" si="335"/>
        <v>67.953297893337634</v>
      </c>
      <c r="AT212">
        <f t="shared" si="336"/>
        <v>41.994110107421875</v>
      </c>
      <c r="AU212">
        <f t="shared" si="337"/>
        <v>8.2408588372625609</v>
      </c>
      <c r="AV212">
        <f t="shared" si="338"/>
        <v>3.623708070739208E-2</v>
      </c>
      <c r="AW212">
        <f t="shared" si="339"/>
        <v>1.408664565177838</v>
      </c>
      <c r="AX212">
        <f t="shared" si="340"/>
        <v>6.8321942720847231</v>
      </c>
      <c r="AY212">
        <f t="shared" si="341"/>
        <v>2.2689792678682468E-2</v>
      </c>
      <c r="AZ212">
        <f t="shared" si="342"/>
        <v>16.674749717679422</v>
      </c>
      <c r="BA212">
        <f t="shared" si="343"/>
        <v>0.58626376534663671</v>
      </c>
      <c r="BB212">
        <f t="shared" si="344"/>
        <v>18.755248033070071</v>
      </c>
      <c r="BC212">
        <f t="shared" si="345"/>
        <v>387.58781821810544</v>
      </c>
      <c r="BD212">
        <f t="shared" si="346"/>
        <v>1.3785716648128741E-3</v>
      </c>
    </row>
    <row r="213" spans="1:56" x14ac:dyDescent="0.25">
      <c r="A213" s="1">
        <v>169</v>
      </c>
      <c r="B213" s="1" t="s">
        <v>192</v>
      </c>
      <c r="C213" s="1">
        <v>5117.0000005811453</v>
      </c>
      <c r="D213" s="1">
        <v>0</v>
      </c>
      <c r="E213">
        <f t="shared" si="319"/>
        <v>2.8488963882535234</v>
      </c>
      <c r="F213">
        <f t="shared" si="320"/>
        <v>3.6705424872130757E-2</v>
      </c>
      <c r="G213">
        <f t="shared" si="321"/>
        <v>228.02262904569636</v>
      </c>
      <c r="H213">
        <f t="shared" si="322"/>
        <v>2.600900430133517</v>
      </c>
      <c r="I213">
        <f t="shared" si="323"/>
        <v>4.9692622157919253</v>
      </c>
      <c r="J213">
        <f t="shared" si="324"/>
        <v>37.211204528808594</v>
      </c>
      <c r="K213" s="1">
        <v>6</v>
      </c>
      <c r="L213">
        <f t="shared" si="325"/>
        <v>1.4200000166893005</v>
      </c>
      <c r="M213" s="1">
        <v>1</v>
      </c>
      <c r="N213">
        <f t="shared" si="326"/>
        <v>2.8400000333786011</v>
      </c>
      <c r="O213" s="1">
        <v>46.777015686035156</v>
      </c>
      <c r="P213" s="1">
        <v>37.211204528808594</v>
      </c>
      <c r="Q213" s="1">
        <v>49.842403411865234</v>
      </c>
      <c r="R213" s="1">
        <v>400.51443481445312</v>
      </c>
      <c r="S213" s="1">
        <v>388.94204711914062</v>
      </c>
      <c r="T213" s="1">
        <v>11.616717338562012</v>
      </c>
      <c r="U213" s="1">
        <v>19.263101577758789</v>
      </c>
      <c r="V213" s="1">
        <v>8.0463552474975586</v>
      </c>
      <c r="W213" s="1">
        <v>13.342645645141602</v>
      </c>
      <c r="X213" s="1">
        <v>200.15727233886719</v>
      </c>
      <c r="Y213" s="1">
        <v>1700.1197509765625</v>
      </c>
      <c r="Z213" s="1">
        <v>10.221208572387695</v>
      </c>
      <c r="AA213" s="1">
        <v>73.127609252929688</v>
      </c>
      <c r="AB213" s="1">
        <v>-0.58646345138549805</v>
      </c>
      <c r="AC213" s="1">
        <v>-0.10420137643814087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327"/>
        <v>0.33359545389811196</v>
      </c>
      <c r="AL213">
        <f t="shared" si="328"/>
        <v>2.6009004301335171E-3</v>
      </c>
      <c r="AM213">
        <f t="shared" si="329"/>
        <v>310.36120452880857</v>
      </c>
      <c r="AN213">
        <f t="shared" si="330"/>
        <v>319.92701568603513</v>
      </c>
      <c r="AO213">
        <f t="shared" si="331"/>
        <v>272.01915407614797</v>
      </c>
      <c r="AP213">
        <f t="shared" si="332"/>
        <v>3.3348590285242588</v>
      </c>
      <c r="AQ213">
        <f t="shared" si="333"/>
        <v>6.3779267809697631</v>
      </c>
      <c r="AR213">
        <f t="shared" si="334"/>
        <v>87.216399471096423</v>
      </c>
      <c r="AS213">
        <f t="shared" si="335"/>
        <v>67.953297893337634</v>
      </c>
      <c r="AT213">
        <f t="shared" si="336"/>
        <v>41.994110107421875</v>
      </c>
      <c r="AU213">
        <f t="shared" si="337"/>
        <v>8.2408588372625609</v>
      </c>
      <c r="AV213">
        <f t="shared" si="338"/>
        <v>3.623708070739208E-2</v>
      </c>
      <c r="AW213">
        <f t="shared" si="339"/>
        <v>1.408664565177838</v>
      </c>
      <c r="AX213">
        <f t="shared" si="340"/>
        <v>6.8321942720847231</v>
      </c>
      <c r="AY213">
        <f t="shared" si="341"/>
        <v>2.2689792678682468E-2</v>
      </c>
      <c r="AZ213">
        <f t="shared" si="342"/>
        <v>16.674749717679422</v>
      </c>
      <c r="BA213">
        <f t="shared" si="343"/>
        <v>0.58626376534663671</v>
      </c>
      <c r="BB213">
        <f t="shared" si="344"/>
        <v>18.755248033070071</v>
      </c>
      <c r="BC213">
        <f t="shared" si="345"/>
        <v>387.58781821810544</v>
      </c>
      <c r="BD213">
        <f t="shared" si="346"/>
        <v>1.3785716648128741E-3</v>
      </c>
    </row>
    <row r="214" spans="1:56" x14ac:dyDescent="0.25">
      <c r="A214" s="1">
        <v>170</v>
      </c>
      <c r="B214" s="1" t="s">
        <v>193</v>
      </c>
      <c r="C214" s="1">
        <v>5117.0000005811453</v>
      </c>
      <c r="D214" s="1">
        <v>0</v>
      </c>
      <c r="E214">
        <f t="shared" si="319"/>
        <v>2.8488963882535234</v>
      </c>
      <c r="F214">
        <f t="shared" si="320"/>
        <v>3.6705424872130757E-2</v>
      </c>
      <c r="G214">
        <f t="shared" si="321"/>
        <v>228.02262904569636</v>
      </c>
      <c r="H214">
        <f t="shared" si="322"/>
        <v>2.600900430133517</v>
      </c>
      <c r="I214">
        <f t="shared" si="323"/>
        <v>4.9692622157919253</v>
      </c>
      <c r="J214">
        <f t="shared" si="324"/>
        <v>37.211204528808594</v>
      </c>
      <c r="K214" s="1">
        <v>6</v>
      </c>
      <c r="L214">
        <f t="shared" si="325"/>
        <v>1.4200000166893005</v>
      </c>
      <c r="M214" s="1">
        <v>1</v>
      </c>
      <c r="N214">
        <f t="shared" si="326"/>
        <v>2.8400000333786011</v>
      </c>
      <c r="O214" s="1">
        <v>46.777015686035156</v>
      </c>
      <c r="P214" s="1">
        <v>37.211204528808594</v>
      </c>
      <c r="Q214" s="1">
        <v>49.842403411865234</v>
      </c>
      <c r="R214" s="1">
        <v>400.51443481445312</v>
      </c>
      <c r="S214" s="1">
        <v>388.94204711914062</v>
      </c>
      <c r="T214" s="1">
        <v>11.616717338562012</v>
      </c>
      <c r="U214" s="1">
        <v>19.263101577758789</v>
      </c>
      <c r="V214" s="1">
        <v>8.0463552474975586</v>
      </c>
      <c r="W214" s="1">
        <v>13.342645645141602</v>
      </c>
      <c r="X214" s="1">
        <v>200.15727233886719</v>
      </c>
      <c r="Y214" s="1">
        <v>1700.1197509765625</v>
      </c>
      <c r="Z214" s="1">
        <v>10.221208572387695</v>
      </c>
      <c r="AA214" s="1">
        <v>73.127609252929688</v>
      </c>
      <c r="AB214" s="1">
        <v>-0.58646345138549805</v>
      </c>
      <c r="AC214" s="1">
        <v>-0.10420137643814087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 t="shared" si="327"/>
        <v>0.33359545389811196</v>
      </c>
      <c r="AL214">
        <f t="shared" si="328"/>
        <v>2.6009004301335171E-3</v>
      </c>
      <c r="AM214">
        <f t="shared" si="329"/>
        <v>310.36120452880857</v>
      </c>
      <c r="AN214">
        <f t="shared" si="330"/>
        <v>319.92701568603513</v>
      </c>
      <c r="AO214">
        <f t="shared" si="331"/>
        <v>272.01915407614797</v>
      </c>
      <c r="AP214">
        <f t="shared" si="332"/>
        <v>3.3348590285242588</v>
      </c>
      <c r="AQ214">
        <f t="shared" si="333"/>
        <v>6.3779267809697631</v>
      </c>
      <c r="AR214">
        <f t="shared" si="334"/>
        <v>87.216399471096423</v>
      </c>
      <c r="AS214">
        <f t="shared" si="335"/>
        <v>67.953297893337634</v>
      </c>
      <c r="AT214">
        <f t="shared" si="336"/>
        <v>41.994110107421875</v>
      </c>
      <c r="AU214">
        <f t="shared" si="337"/>
        <v>8.2408588372625609</v>
      </c>
      <c r="AV214">
        <f t="shared" si="338"/>
        <v>3.623708070739208E-2</v>
      </c>
      <c r="AW214">
        <f t="shared" si="339"/>
        <v>1.408664565177838</v>
      </c>
      <c r="AX214">
        <f t="shared" si="340"/>
        <v>6.8321942720847231</v>
      </c>
      <c r="AY214">
        <f t="shared" si="341"/>
        <v>2.2689792678682468E-2</v>
      </c>
      <c r="AZ214">
        <f t="shared" si="342"/>
        <v>16.674749717679422</v>
      </c>
      <c r="BA214">
        <f t="shared" si="343"/>
        <v>0.58626376534663671</v>
      </c>
      <c r="BB214">
        <f t="shared" si="344"/>
        <v>18.755248033070071</v>
      </c>
      <c r="BC214">
        <f t="shared" si="345"/>
        <v>387.58781821810544</v>
      </c>
      <c r="BD214">
        <f t="shared" si="346"/>
        <v>1.3785716648128741E-3</v>
      </c>
    </row>
    <row r="215" spans="1:56" x14ac:dyDescent="0.25">
      <c r="A215" s="1">
        <v>171</v>
      </c>
      <c r="B215" s="1" t="s">
        <v>193</v>
      </c>
      <c r="C215" s="1">
        <v>5117.5000005699694</v>
      </c>
      <c r="D215" s="1">
        <v>0</v>
      </c>
      <c r="E215">
        <f t="shared" si="319"/>
        <v>2.8807157354659383</v>
      </c>
      <c r="F215">
        <f t="shared" si="320"/>
        <v>3.6696395306852668E-2</v>
      </c>
      <c r="G215">
        <f t="shared" si="321"/>
        <v>226.64728976661547</v>
      </c>
      <c r="H215">
        <f t="shared" si="322"/>
        <v>2.6008032298587653</v>
      </c>
      <c r="I215">
        <f t="shared" si="323"/>
        <v>4.9702695087997437</v>
      </c>
      <c r="J215">
        <f t="shared" si="324"/>
        <v>37.214183807373047</v>
      </c>
      <c r="K215" s="1">
        <v>6</v>
      </c>
      <c r="L215">
        <f t="shared" si="325"/>
        <v>1.4200000166893005</v>
      </c>
      <c r="M215" s="1">
        <v>1</v>
      </c>
      <c r="N215">
        <f t="shared" si="326"/>
        <v>2.8400000333786011</v>
      </c>
      <c r="O215" s="1">
        <v>46.777519226074219</v>
      </c>
      <c r="P215" s="1">
        <v>37.214183807373047</v>
      </c>
      <c r="Q215" s="1">
        <v>49.8431396484375</v>
      </c>
      <c r="R215" s="1">
        <v>400.59487915039062</v>
      </c>
      <c r="S215" s="1">
        <v>388.92758178710937</v>
      </c>
      <c r="T215" s="1">
        <v>11.617466926574707</v>
      </c>
      <c r="U215" s="1">
        <v>19.263401031494141</v>
      </c>
      <c r="V215" s="1">
        <v>8.0467052459716797</v>
      </c>
      <c r="W215" s="1">
        <v>13.342573165893555</v>
      </c>
      <c r="X215" s="1">
        <v>200.16151428222656</v>
      </c>
      <c r="Y215" s="1">
        <v>1700.135498046875</v>
      </c>
      <c r="Z215" s="1">
        <v>10.197854995727539</v>
      </c>
      <c r="AA215" s="1">
        <v>73.127944946289062</v>
      </c>
      <c r="AB215" s="1">
        <v>-0.58646345138549805</v>
      </c>
      <c r="AC215" s="1">
        <v>-0.10420137643814087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0.15999999642372131</v>
      </c>
      <c r="AJ215" s="1">
        <v>111115</v>
      </c>
      <c r="AK215">
        <f t="shared" si="327"/>
        <v>0.33360252380371092</v>
      </c>
      <c r="AL215">
        <f t="shared" si="328"/>
        <v>2.6008032298587653E-3</v>
      </c>
      <c r="AM215">
        <f t="shared" si="329"/>
        <v>310.36418380737302</v>
      </c>
      <c r="AN215">
        <f t="shared" si="330"/>
        <v>319.9275192260742</v>
      </c>
      <c r="AO215">
        <f t="shared" si="331"/>
        <v>272.02167360734165</v>
      </c>
      <c r="AP215">
        <f t="shared" si="332"/>
        <v>3.3345596623772971</v>
      </c>
      <c r="AQ215">
        <f t="shared" si="333"/>
        <v>6.3789624389091353</v>
      </c>
      <c r="AR215">
        <f t="shared" si="334"/>
        <v>87.230161378038844</v>
      </c>
      <c r="AS215">
        <f t="shared" si="335"/>
        <v>67.966760346544703</v>
      </c>
      <c r="AT215">
        <f t="shared" si="336"/>
        <v>41.995851516723633</v>
      </c>
      <c r="AU215">
        <f t="shared" si="337"/>
        <v>8.2416147619465825</v>
      </c>
      <c r="AV215">
        <f t="shared" si="338"/>
        <v>3.6228280070538993E-2</v>
      </c>
      <c r="AW215">
        <f t="shared" si="339"/>
        <v>1.4086929301093916</v>
      </c>
      <c r="AX215">
        <f t="shared" si="340"/>
        <v>6.8329218318371909</v>
      </c>
      <c r="AY215">
        <f t="shared" si="341"/>
        <v>2.2684272049987804E-2</v>
      </c>
      <c r="AZ215">
        <f t="shared" si="342"/>
        <v>16.574250528278682</v>
      </c>
      <c r="BA215">
        <f t="shared" si="343"/>
        <v>0.58274933530087702</v>
      </c>
      <c r="BB215">
        <f t="shared" si="344"/>
        <v>18.751114136962745</v>
      </c>
      <c r="BC215">
        <f t="shared" si="345"/>
        <v>387.55822749233056</v>
      </c>
      <c r="BD215">
        <f t="shared" si="346"/>
        <v>1.3937681029603567E-3</v>
      </c>
    </row>
    <row r="216" spans="1:56" x14ac:dyDescent="0.25">
      <c r="A216" s="1">
        <v>172</v>
      </c>
      <c r="B216" s="1" t="s">
        <v>194</v>
      </c>
      <c r="C216" s="1">
        <v>5118.0000005587935</v>
      </c>
      <c r="D216" s="1">
        <v>0</v>
      </c>
      <c r="E216">
        <f t="shared" si="319"/>
        <v>2.9048397907720633</v>
      </c>
      <c r="F216">
        <f t="shared" si="320"/>
        <v>3.6719882175913487E-2</v>
      </c>
      <c r="G216">
        <f t="shared" si="321"/>
        <v>225.72548713531148</v>
      </c>
      <c r="H216">
        <f t="shared" si="322"/>
        <v>2.6008610599924809</v>
      </c>
      <c r="I216">
        <f t="shared" si="323"/>
        <v>4.9673609909987206</v>
      </c>
      <c r="J216">
        <f t="shared" si="324"/>
        <v>37.205753326416016</v>
      </c>
      <c r="K216" s="1">
        <v>6</v>
      </c>
      <c r="L216">
        <f t="shared" si="325"/>
        <v>1.4200000166893005</v>
      </c>
      <c r="M216" s="1">
        <v>1</v>
      </c>
      <c r="N216">
        <f t="shared" si="326"/>
        <v>2.8400000333786011</v>
      </c>
      <c r="O216" s="1">
        <v>46.777633666992187</v>
      </c>
      <c r="P216" s="1">
        <v>37.205753326416016</v>
      </c>
      <c r="Q216" s="1">
        <v>49.845169067382813</v>
      </c>
      <c r="R216" s="1">
        <v>400.65310668945312</v>
      </c>
      <c r="S216" s="1">
        <v>388.91305541992187</v>
      </c>
      <c r="T216" s="1">
        <v>11.616630554199219</v>
      </c>
      <c r="U216" s="1">
        <v>19.263053894042969</v>
      </c>
      <c r="V216" s="1">
        <v>8.0460987091064453</v>
      </c>
      <c r="W216" s="1">
        <v>13.342288970947266</v>
      </c>
      <c r="X216" s="1">
        <v>200.15322875976562</v>
      </c>
      <c r="Y216" s="1">
        <v>1700.1971435546875</v>
      </c>
      <c r="Z216" s="1">
        <v>10.192595481872559</v>
      </c>
      <c r="AA216" s="1">
        <v>73.128135681152344</v>
      </c>
      <c r="AB216" s="1">
        <v>-0.58646345138549805</v>
      </c>
      <c r="AC216" s="1">
        <v>-0.10420137643814087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111115</v>
      </c>
      <c r="AK216">
        <f t="shared" si="327"/>
        <v>0.33358871459960932</v>
      </c>
      <c r="AL216">
        <f t="shared" si="328"/>
        <v>2.6008610599924809E-3</v>
      </c>
      <c r="AM216">
        <f t="shared" si="329"/>
        <v>310.35575332641599</v>
      </c>
      <c r="AN216">
        <f t="shared" si="330"/>
        <v>319.92763366699216</v>
      </c>
      <c r="AO216">
        <f t="shared" si="331"/>
        <v>272.03153688837119</v>
      </c>
      <c r="AP216">
        <f t="shared" si="332"/>
        <v>3.3359691508807194</v>
      </c>
      <c r="AQ216">
        <f t="shared" si="333"/>
        <v>6.3760322097956443</v>
      </c>
      <c r="AR216">
        <f t="shared" si="334"/>
        <v>87.189864070867714</v>
      </c>
      <c r="AS216">
        <f t="shared" si="335"/>
        <v>67.926810176824745</v>
      </c>
      <c r="AT216">
        <f t="shared" si="336"/>
        <v>41.991693496704102</v>
      </c>
      <c r="AU216">
        <f t="shared" si="337"/>
        <v>8.2398099152788618</v>
      </c>
      <c r="AV216">
        <f t="shared" si="338"/>
        <v>3.6251171357136035E-2</v>
      </c>
      <c r="AW216">
        <f t="shared" si="339"/>
        <v>1.4086712187969241</v>
      </c>
      <c r="AX216">
        <f t="shared" si="340"/>
        <v>6.8311386964819381</v>
      </c>
      <c r="AY216">
        <f t="shared" si="341"/>
        <v>2.269863173623015E-2</v>
      </c>
      <c r="AZ216">
        <f t="shared" si="342"/>
        <v>16.506884049925265</v>
      </c>
      <c r="BA216">
        <f t="shared" si="343"/>
        <v>0.5804008993516262</v>
      </c>
      <c r="BB216">
        <f t="shared" si="344"/>
        <v>18.763748984399363</v>
      </c>
      <c r="BC216">
        <f t="shared" si="345"/>
        <v>387.53223370462172</v>
      </c>
      <c r="BD216">
        <f t="shared" si="346"/>
        <v>1.4064813177704998E-3</v>
      </c>
    </row>
    <row r="217" spans="1:56" x14ac:dyDescent="0.25">
      <c r="A217" s="1">
        <v>173</v>
      </c>
      <c r="B217" s="1" t="s">
        <v>194</v>
      </c>
      <c r="C217" s="1">
        <v>5118.5000005476177</v>
      </c>
      <c r="D217" s="1">
        <v>0</v>
      </c>
      <c r="E217">
        <f t="shared" si="319"/>
        <v>2.9107926307726149</v>
      </c>
      <c r="F217">
        <f t="shared" si="320"/>
        <v>3.6756212938274593E-2</v>
      </c>
      <c r="G217">
        <f t="shared" si="321"/>
        <v>225.64036466783389</v>
      </c>
      <c r="H217">
        <f t="shared" si="322"/>
        <v>2.6002749735718349</v>
      </c>
      <c r="I217">
        <f t="shared" si="323"/>
        <v>4.9615735085551913</v>
      </c>
      <c r="J217">
        <f t="shared" si="324"/>
        <v>37.18853759765625</v>
      </c>
      <c r="K217" s="1">
        <v>6</v>
      </c>
      <c r="L217">
        <f t="shared" si="325"/>
        <v>1.4200000166893005</v>
      </c>
      <c r="M217" s="1">
        <v>1</v>
      </c>
      <c r="N217">
        <f t="shared" si="326"/>
        <v>2.8400000333786011</v>
      </c>
      <c r="O217" s="1">
        <v>46.779144287109375</v>
      </c>
      <c r="P217" s="1">
        <v>37.18853759765625</v>
      </c>
      <c r="Q217" s="1">
        <v>49.846519470214844</v>
      </c>
      <c r="R217" s="1">
        <v>400.67437744140625</v>
      </c>
      <c r="S217" s="1">
        <v>388.91787719726562</v>
      </c>
      <c r="T217" s="1">
        <v>11.61634635925293</v>
      </c>
      <c r="U217" s="1">
        <v>19.260578155517578</v>
      </c>
      <c r="V217" s="1">
        <v>8.0452165603637695</v>
      </c>
      <c r="W217" s="1">
        <v>13.339437484741211</v>
      </c>
      <c r="X217" s="1">
        <v>200.16600036621094</v>
      </c>
      <c r="Y217" s="1">
        <v>1700.311767578125</v>
      </c>
      <c r="Z217" s="1">
        <v>10.149406433105469</v>
      </c>
      <c r="AA217" s="1">
        <v>73.127532958984375</v>
      </c>
      <c r="AB217" s="1">
        <v>-0.58646345138549805</v>
      </c>
      <c r="AC217" s="1">
        <v>-0.10420137643814087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 t="shared" si="327"/>
        <v>0.33361000061035151</v>
      </c>
      <c r="AL217">
        <f t="shared" si="328"/>
        <v>2.6002749735718348E-3</v>
      </c>
      <c r="AM217">
        <f t="shared" si="329"/>
        <v>310.33853759765623</v>
      </c>
      <c r="AN217">
        <f t="shared" si="330"/>
        <v>319.92914428710935</v>
      </c>
      <c r="AO217">
        <f t="shared" si="331"/>
        <v>272.04987673171127</v>
      </c>
      <c r="AP217">
        <f t="shared" si="332"/>
        <v>3.3393977328159994</v>
      </c>
      <c r="AQ217">
        <f t="shared" si="333"/>
        <v>6.3700520724318972</v>
      </c>
      <c r="AR217">
        <f t="shared" si="334"/>
        <v>87.108805872129167</v>
      </c>
      <c r="AS217">
        <f t="shared" si="335"/>
        <v>67.848227716611589</v>
      </c>
      <c r="AT217">
        <f t="shared" si="336"/>
        <v>41.983840942382813</v>
      </c>
      <c r="AU217">
        <f t="shared" si="337"/>
        <v>8.2364023377698157</v>
      </c>
      <c r="AV217">
        <f t="shared" si="338"/>
        <v>3.6286580103969117E-2</v>
      </c>
      <c r="AW217">
        <f t="shared" si="339"/>
        <v>1.4084785638767061</v>
      </c>
      <c r="AX217">
        <f t="shared" si="340"/>
        <v>6.8279237738931098</v>
      </c>
      <c r="AY217">
        <f t="shared" si="341"/>
        <v>2.2720843681189495E-2</v>
      </c>
      <c r="AZ217">
        <f t="shared" si="342"/>
        <v>16.500523204124278</v>
      </c>
      <c r="BA217">
        <f t="shared" si="343"/>
        <v>0.58017483355074817</v>
      </c>
      <c r="BB217">
        <f t="shared" si="344"/>
        <v>18.786831058913421</v>
      </c>
      <c r="BC217">
        <f t="shared" si="345"/>
        <v>387.53422578692806</v>
      </c>
      <c r="BD217">
        <f t="shared" si="346"/>
        <v>1.411090060260165E-3</v>
      </c>
    </row>
    <row r="218" spans="1:56" x14ac:dyDescent="0.25">
      <c r="A218" s="1">
        <v>174</v>
      </c>
      <c r="B218" s="1" t="s">
        <v>195</v>
      </c>
      <c r="C218" s="1">
        <v>5119.0000005364418</v>
      </c>
      <c r="D218" s="1">
        <v>0</v>
      </c>
      <c r="E218">
        <f t="shared" si="319"/>
        <v>2.9086752298602603</v>
      </c>
      <c r="F218">
        <f t="shared" si="320"/>
        <v>3.6758757615661296E-2</v>
      </c>
      <c r="G218">
        <f t="shared" si="321"/>
        <v>225.77392547064278</v>
      </c>
      <c r="H218">
        <f t="shared" si="322"/>
        <v>2.599757326401595</v>
      </c>
      <c r="I218">
        <f t="shared" si="323"/>
        <v>4.9603046888181899</v>
      </c>
      <c r="J218">
        <f t="shared" si="324"/>
        <v>37.184711456298828</v>
      </c>
      <c r="K218" s="1">
        <v>6</v>
      </c>
      <c r="L218">
        <f t="shared" si="325"/>
        <v>1.4200000166893005</v>
      </c>
      <c r="M218" s="1">
        <v>1</v>
      </c>
      <c r="N218">
        <f t="shared" si="326"/>
        <v>2.8400000333786011</v>
      </c>
      <c r="O218" s="1">
        <v>46.779544830322266</v>
      </c>
      <c r="P218" s="1">
        <v>37.184711456298828</v>
      </c>
      <c r="Q218" s="1">
        <v>49.846397399902344</v>
      </c>
      <c r="R218" s="1">
        <v>400.69985961914062</v>
      </c>
      <c r="S218" s="1">
        <v>388.94952392578125</v>
      </c>
      <c r="T218" s="1">
        <v>11.616665840148926</v>
      </c>
      <c r="U218" s="1">
        <v>19.259733200073242</v>
      </c>
      <c r="V218" s="1">
        <v>8.0452871322631836</v>
      </c>
      <c r="W218" s="1">
        <v>13.338602066040039</v>
      </c>
      <c r="X218" s="1">
        <v>200.15681457519531</v>
      </c>
      <c r="Y218" s="1">
        <v>1700.3016357421875</v>
      </c>
      <c r="Z218" s="1">
        <v>10.206542015075684</v>
      </c>
      <c r="AA218" s="1">
        <v>73.127647399902344</v>
      </c>
      <c r="AB218" s="1">
        <v>-0.58646345138549805</v>
      </c>
      <c r="AC218" s="1">
        <v>-0.10420137643814087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si="327"/>
        <v>0.33359469095865879</v>
      </c>
      <c r="AL218">
        <f t="shared" si="328"/>
        <v>2.5997573264015948E-3</v>
      </c>
      <c r="AM218">
        <f t="shared" si="329"/>
        <v>310.33471145629881</v>
      </c>
      <c r="AN218">
        <f t="shared" si="330"/>
        <v>319.92954483032224</v>
      </c>
      <c r="AO218">
        <f t="shared" si="331"/>
        <v>272.0482556379975</v>
      </c>
      <c r="AP218">
        <f t="shared" si="332"/>
        <v>3.3403029500093067</v>
      </c>
      <c r="AQ218">
        <f t="shared" si="333"/>
        <v>6.3687236672893386</v>
      </c>
      <c r="AR218">
        <f t="shared" si="334"/>
        <v>87.090503984924368</v>
      </c>
      <c r="AS218">
        <f t="shared" si="335"/>
        <v>67.830770784851126</v>
      </c>
      <c r="AT218">
        <f t="shared" si="336"/>
        <v>41.982128143310547</v>
      </c>
      <c r="AU218">
        <f t="shared" si="337"/>
        <v>8.2356592391082923</v>
      </c>
      <c r="AV218">
        <f t="shared" si="338"/>
        <v>3.6289060168076565E-2</v>
      </c>
      <c r="AW218">
        <f t="shared" si="339"/>
        <v>1.4084189784711489</v>
      </c>
      <c r="AX218">
        <f t="shared" si="340"/>
        <v>6.8272402606371436</v>
      </c>
      <c r="AY218">
        <f t="shared" si="341"/>
        <v>2.272239943105971E-2</v>
      </c>
      <c r="AZ218">
        <f t="shared" si="342"/>
        <v>16.510316013908998</v>
      </c>
      <c r="BA218">
        <f t="shared" si="343"/>
        <v>0.5804710163721003</v>
      </c>
      <c r="BB218">
        <f t="shared" si="344"/>
        <v>18.791557269652149</v>
      </c>
      <c r="BC218">
        <f t="shared" si="345"/>
        <v>387.56687902642892</v>
      </c>
      <c r="BD218">
        <f t="shared" si="346"/>
        <v>1.4102994894207778E-3</v>
      </c>
    </row>
    <row r="219" spans="1:56" x14ac:dyDescent="0.25">
      <c r="A219" s="1">
        <v>175</v>
      </c>
      <c r="B219" s="1" t="s">
        <v>195</v>
      </c>
      <c r="C219" s="1">
        <v>5119.5000005252659</v>
      </c>
      <c r="D219" s="1">
        <v>0</v>
      </c>
      <c r="E219">
        <f t="shared" si="319"/>
        <v>2.9021206817308975</v>
      </c>
      <c r="F219">
        <f t="shared" si="320"/>
        <v>3.6722594460448239E-2</v>
      </c>
      <c r="G219">
        <f t="shared" si="321"/>
        <v>225.9162695668962</v>
      </c>
      <c r="H219">
        <f t="shared" si="322"/>
        <v>2.5988315083346305</v>
      </c>
      <c r="I219">
        <f t="shared" si="323"/>
        <v>4.963265895489215</v>
      </c>
      <c r="J219">
        <f t="shared" si="324"/>
        <v>37.192775726318359</v>
      </c>
      <c r="K219" s="1">
        <v>6</v>
      </c>
      <c r="L219">
        <f t="shared" si="325"/>
        <v>1.4200000166893005</v>
      </c>
      <c r="M219" s="1">
        <v>1</v>
      </c>
      <c r="N219">
        <f t="shared" si="326"/>
        <v>2.8400000333786011</v>
      </c>
      <c r="O219" s="1">
        <v>46.778926849365234</v>
      </c>
      <c r="P219" s="1">
        <v>37.192775726318359</v>
      </c>
      <c r="Q219" s="1">
        <v>49.846214294433594</v>
      </c>
      <c r="R219" s="1">
        <v>400.68783569335938</v>
      </c>
      <c r="S219" s="1">
        <v>388.95816040039062</v>
      </c>
      <c r="T219" s="1">
        <v>11.617161750793457</v>
      </c>
      <c r="U219" s="1">
        <v>19.257524490356445</v>
      </c>
      <c r="V219" s="1">
        <v>8.0458869934082031</v>
      </c>
      <c r="W219" s="1">
        <v>13.337496757507324</v>
      </c>
      <c r="X219" s="1">
        <v>200.15681457519531</v>
      </c>
      <c r="Y219" s="1">
        <v>1700.2718505859375</v>
      </c>
      <c r="Z219" s="1">
        <v>10.195858001708984</v>
      </c>
      <c r="AA219" s="1">
        <v>73.127670288085937</v>
      </c>
      <c r="AB219" s="1">
        <v>-0.58646345138549805</v>
      </c>
      <c r="AC219" s="1">
        <v>-0.10420137643814087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327"/>
        <v>0.33359469095865879</v>
      </c>
      <c r="AL219">
        <f t="shared" si="328"/>
        <v>2.5988315083346307E-3</v>
      </c>
      <c r="AM219">
        <f t="shared" si="329"/>
        <v>310.34277572631834</v>
      </c>
      <c r="AN219">
        <f t="shared" si="330"/>
        <v>319.92892684936521</v>
      </c>
      <c r="AO219">
        <f t="shared" si="331"/>
        <v>272.04349001310402</v>
      </c>
      <c r="AP219">
        <f t="shared" si="332"/>
        <v>3.3393727294961573</v>
      </c>
      <c r="AQ219">
        <f t="shared" si="333"/>
        <v>6.3715237969847411</v>
      </c>
      <c r="AR219">
        <f t="shared" si="334"/>
        <v>87.128767700162854</v>
      </c>
      <c r="AS219">
        <f t="shared" si="335"/>
        <v>67.871243209806408</v>
      </c>
      <c r="AT219">
        <f t="shared" si="336"/>
        <v>41.985851287841797</v>
      </c>
      <c r="AU219">
        <f t="shared" si="337"/>
        <v>8.2372746011225555</v>
      </c>
      <c r="AV219">
        <f t="shared" si="338"/>
        <v>3.6253814839202814E-2</v>
      </c>
      <c r="AW219">
        <f t="shared" si="339"/>
        <v>1.4082579014955263</v>
      </c>
      <c r="AX219">
        <f t="shared" si="340"/>
        <v>6.8290166996270294</v>
      </c>
      <c r="AY219">
        <f t="shared" si="341"/>
        <v>2.2700289992617671E-2</v>
      </c>
      <c r="AZ219">
        <f t="shared" si="342"/>
        <v>16.520730473602327</v>
      </c>
      <c r="BA219">
        <f t="shared" si="343"/>
        <v>0.58082409001096591</v>
      </c>
      <c r="BB219">
        <f t="shared" si="344"/>
        <v>18.776220303558244</v>
      </c>
      <c r="BC219">
        <f t="shared" si="345"/>
        <v>387.57863121930262</v>
      </c>
      <c r="BD219">
        <f t="shared" si="346"/>
        <v>1.4059303810498146E-3</v>
      </c>
    </row>
    <row r="220" spans="1:56" x14ac:dyDescent="0.25">
      <c r="A220" s="1">
        <v>176</v>
      </c>
      <c r="B220" s="1" t="s">
        <v>196</v>
      </c>
      <c r="C220" s="1">
        <v>5120.0000005140901</v>
      </c>
      <c r="D220" s="1">
        <v>0</v>
      </c>
      <c r="E220">
        <f t="shared" si="319"/>
        <v>2.9037852581536825</v>
      </c>
      <c r="F220">
        <f t="shared" si="320"/>
        <v>3.6703462312866607E-2</v>
      </c>
      <c r="G220">
        <f t="shared" si="321"/>
        <v>225.74723732497063</v>
      </c>
      <c r="H220">
        <f t="shared" si="322"/>
        <v>2.5984747098759042</v>
      </c>
      <c r="I220">
        <f t="shared" si="323"/>
        <v>4.9650832326767276</v>
      </c>
      <c r="J220">
        <f t="shared" si="324"/>
        <v>37.197513580322266</v>
      </c>
      <c r="K220" s="1">
        <v>6</v>
      </c>
      <c r="L220">
        <f t="shared" si="325"/>
        <v>1.4200000166893005</v>
      </c>
      <c r="M220" s="1">
        <v>1</v>
      </c>
      <c r="N220">
        <f t="shared" si="326"/>
        <v>2.8400000333786011</v>
      </c>
      <c r="O220" s="1">
        <v>46.778873443603516</v>
      </c>
      <c r="P220" s="1">
        <v>37.197513580322266</v>
      </c>
      <c r="Q220" s="1">
        <v>49.845108032226563</v>
      </c>
      <c r="R220" s="1">
        <v>400.66326904296875</v>
      </c>
      <c r="S220" s="1">
        <v>388.93045043945312</v>
      </c>
      <c r="T220" s="1">
        <v>11.616642951965332</v>
      </c>
      <c r="U220" s="1">
        <v>19.255184173583984</v>
      </c>
      <c r="V220" s="1">
        <v>8.0455455780029297</v>
      </c>
      <c r="W220" s="1">
        <v>13.335906028747559</v>
      </c>
      <c r="X220" s="1">
        <v>200.17753601074219</v>
      </c>
      <c r="Y220" s="1">
        <v>1700.3104248046875</v>
      </c>
      <c r="Z220" s="1">
        <v>10.142825126647949</v>
      </c>
      <c r="AA220" s="1">
        <v>73.127639770507813</v>
      </c>
      <c r="AB220" s="1">
        <v>-0.58646345138549805</v>
      </c>
      <c r="AC220" s="1">
        <v>-0.10420137643814087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327"/>
        <v>0.33362922668457023</v>
      </c>
      <c r="AL220">
        <f t="shared" si="328"/>
        <v>2.5984747098759041E-3</v>
      </c>
      <c r="AM220">
        <f t="shared" si="329"/>
        <v>310.34751358032224</v>
      </c>
      <c r="AN220">
        <f t="shared" si="330"/>
        <v>319.92887344360349</v>
      </c>
      <c r="AO220">
        <f t="shared" si="331"/>
        <v>272.04966188796607</v>
      </c>
      <c r="AP220">
        <f t="shared" si="332"/>
        <v>3.3388854437127562</v>
      </c>
      <c r="AQ220">
        <f t="shared" si="333"/>
        <v>6.3731694046373599</v>
      </c>
      <c r="AR220">
        <f t="shared" si="334"/>
        <v>87.151307284604073</v>
      </c>
      <c r="AS220">
        <f t="shared" si="335"/>
        <v>67.896123111020088</v>
      </c>
      <c r="AT220">
        <f t="shared" si="336"/>
        <v>41.988193511962891</v>
      </c>
      <c r="AU220">
        <f t="shared" si="337"/>
        <v>8.2382909632848715</v>
      </c>
      <c r="AV220">
        <f t="shared" si="338"/>
        <v>3.6235167909995515E-2</v>
      </c>
      <c r="AW220">
        <f t="shared" si="339"/>
        <v>1.4080861719606328</v>
      </c>
      <c r="AX220">
        <f t="shared" si="340"/>
        <v>6.8302047913242383</v>
      </c>
      <c r="AY220">
        <f t="shared" si="341"/>
        <v>2.2688592782804572E-2</v>
      </c>
      <c r="AZ220">
        <f t="shared" si="342"/>
        <v>16.50836265028779</v>
      </c>
      <c r="BA220">
        <f t="shared" si="343"/>
        <v>0.58043086384698983</v>
      </c>
      <c r="BB220">
        <f t="shared" si="344"/>
        <v>18.766053187854038</v>
      </c>
      <c r="BC220">
        <f t="shared" si="345"/>
        <v>387.55012999845513</v>
      </c>
      <c r="BD220">
        <f t="shared" si="346"/>
        <v>1.406078449795274E-3</v>
      </c>
    </row>
    <row r="221" spans="1:56" x14ac:dyDescent="0.25">
      <c r="A221" s="1">
        <v>177</v>
      </c>
      <c r="B221" s="1" t="s">
        <v>196</v>
      </c>
      <c r="C221" s="1">
        <v>5120.5000005029142</v>
      </c>
      <c r="D221" s="1">
        <v>0</v>
      </c>
      <c r="E221">
        <f t="shared" si="319"/>
        <v>2.9176164490907737</v>
      </c>
      <c r="F221">
        <f t="shared" si="320"/>
        <v>3.6683632928190053E-2</v>
      </c>
      <c r="G221">
        <f t="shared" si="321"/>
        <v>225.06745343207027</v>
      </c>
      <c r="H221">
        <f t="shared" si="322"/>
        <v>2.5984112851791603</v>
      </c>
      <c r="I221">
        <f t="shared" si="323"/>
        <v>4.9675022648267726</v>
      </c>
      <c r="J221">
        <f t="shared" si="324"/>
        <v>37.204174041748047</v>
      </c>
      <c r="K221" s="1">
        <v>6</v>
      </c>
      <c r="L221">
        <f t="shared" si="325"/>
        <v>1.4200000166893005</v>
      </c>
      <c r="M221" s="1">
        <v>1</v>
      </c>
      <c r="N221">
        <f t="shared" si="326"/>
        <v>2.8400000333786011</v>
      </c>
      <c r="O221" s="1">
        <v>46.780200958251953</v>
      </c>
      <c r="P221" s="1">
        <v>37.204174041748047</v>
      </c>
      <c r="Q221" s="1">
        <v>49.844982147216797</v>
      </c>
      <c r="R221" s="1">
        <v>400.6798095703125</v>
      </c>
      <c r="S221" s="1">
        <v>388.90667724609375</v>
      </c>
      <c r="T221" s="1">
        <v>11.616066932678223</v>
      </c>
      <c r="U221" s="1">
        <v>19.25385856628418</v>
      </c>
      <c r="V221" s="1">
        <v>8.0445556640625</v>
      </c>
      <c r="W221" s="1">
        <v>13.334009170532227</v>
      </c>
      <c r="X221" s="1">
        <v>200.19256591796875</v>
      </c>
      <c r="Y221" s="1">
        <v>1700.36474609375</v>
      </c>
      <c r="Z221" s="1">
        <v>10.127117156982422</v>
      </c>
      <c r="AA221" s="1">
        <v>73.127220153808594</v>
      </c>
      <c r="AB221" s="1">
        <v>-0.58646345138549805</v>
      </c>
      <c r="AC221" s="1">
        <v>-0.10420137643814087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327"/>
        <v>0.33365427652994784</v>
      </c>
      <c r="AL221">
        <f t="shared" si="328"/>
        <v>2.5984112851791604E-3</v>
      </c>
      <c r="AM221">
        <f t="shared" si="329"/>
        <v>310.35417404174802</v>
      </c>
      <c r="AN221">
        <f t="shared" si="330"/>
        <v>319.93020095825193</v>
      </c>
      <c r="AO221">
        <f t="shared" si="331"/>
        <v>272.0583532940218</v>
      </c>
      <c r="AP221">
        <f t="shared" si="332"/>
        <v>3.3382060119210326</v>
      </c>
      <c r="AQ221">
        <f t="shared" si="333"/>
        <v>6.3754834190137295</v>
      </c>
      <c r="AR221">
        <f t="shared" si="334"/>
        <v>87.183451054260857</v>
      </c>
      <c r="AS221">
        <f t="shared" si="335"/>
        <v>67.929592487976677</v>
      </c>
      <c r="AT221">
        <f t="shared" si="336"/>
        <v>41.9921875</v>
      </c>
      <c r="AU221">
        <f t="shared" si="337"/>
        <v>8.2400243263946251</v>
      </c>
      <c r="AV221">
        <f t="shared" si="338"/>
        <v>3.6215841164857994E-2</v>
      </c>
      <c r="AW221">
        <f t="shared" si="339"/>
        <v>1.4079811541869567</v>
      </c>
      <c r="AX221">
        <f t="shared" si="340"/>
        <v>6.8320431722076682</v>
      </c>
      <c r="AY221">
        <f t="shared" si="341"/>
        <v>2.2676469148127605E-2</v>
      </c>
      <c r="AZ221">
        <f t="shared" si="342"/>
        <v>16.458557216584069</v>
      </c>
      <c r="BA221">
        <f t="shared" si="343"/>
        <v>0.5787184088116113</v>
      </c>
      <c r="BB221">
        <f t="shared" si="344"/>
        <v>18.75409163734043</v>
      </c>
      <c r="BC221">
        <f t="shared" si="345"/>
        <v>387.51978211934028</v>
      </c>
      <c r="BD221">
        <f t="shared" si="346"/>
        <v>1.4119858849427581E-3</v>
      </c>
    </row>
    <row r="222" spans="1:56" x14ac:dyDescent="0.25">
      <c r="A222" s="1">
        <v>178</v>
      </c>
      <c r="B222" s="1" t="s">
        <v>197</v>
      </c>
      <c r="C222" s="1">
        <v>5121.0000004917383</v>
      </c>
      <c r="D222" s="1">
        <v>0</v>
      </c>
      <c r="E222">
        <f t="shared" si="319"/>
        <v>2.9017907735214785</v>
      </c>
      <c r="F222">
        <f t="shared" si="320"/>
        <v>3.6677642299789009E-2</v>
      </c>
      <c r="G222">
        <f t="shared" si="321"/>
        <v>225.72248182282556</v>
      </c>
      <c r="H222">
        <f t="shared" si="322"/>
        <v>2.5984050665952529</v>
      </c>
      <c r="I222">
        <f t="shared" si="323"/>
        <v>4.9682418420407437</v>
      </c>
      <c r="J222">
        <f t="shared" si="324"/>
        <v>37.206302642822266</v>
      </c>
      <c r="K222" s="1">
        <v>6</v>
      </c>
      <c r="L222">
        <f t="shared" si="325"/>
        <v>1.4200000166893005</v>
      </c>
      <c r="M222" s="1">
        <v>1</v>
      </c>
      <c r="N222">
        <f t="shared" si="326"/>
        <v>2.8400000333786011</v>
      </c>
      <c r="O222" s="1">
        <v>46.780914306640625</v>
      </c>
      <c r="P222" s="1">
        <v>37.206302642822266</v>
      </c>
      <c r="Q222" s="1">
        <v>49.845718383789063</v>
      </c>
      <c r="R222" s="1">
        <v>400.65493774414062</v>
      </c>
      <c r="S222" s="1">
        <v>388.92889404296875</v>
      </c>
      <c r="T222" s="1">
        <v>11.616056442260742</v>
      </c>
      <c r="U222" s="1">
        <v>19.253944396972656</v>
      </c>
      <c r="V222" s="1">
        <v>8.0442209243774414</v>
      </c>
      <c r="W222" s="1">
        <v>13.333525657653809</v>
      </c>
      <c r="X222" s="1">
        <v>200.18954467773437</v>
      </c>
      <c r="Y222" s="1">
        <v>1700.3935546875</v>
      </c>
      <c r="Z222" s="1">
        <v>10.114466667175293</v>
      </c>
      <c r="AA222" s="1">
        <v>73.126899719238281</v>
      </c>
      <c r="AB222" s="1">
        <v>-0.58646345138549805</v>
      </c>
      <c r="AC222" s="1">
        <v>-0.10420137643814087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0.15999999642372131</v>
      </c>
      <c r="AJ222" s="1">
        <v>111115</v>
      </c>
      <c r="AK222">
        <f t="shared" si="327"/>
        <v>0.33364924112955724</v>
      </c>
      <c r="AL222">
        <f t="shared" si="328"/>
        <v>2.598405066595253E-3</v>
      </c>
      <c r="AM222">
        <f t="shared" si="329"/>
        <v>310.35630264282224</v>
      </c>
      <c r="AN222">
        <f t="shared" si="330"/>
        <v>319.9309143066406</v>
      </c>
      <c r="AO222">
        <f t="shared" si="331"/>
        <v>272.06296266891877</v>
      </c>
      <c r="AP222">
        <f t="shared" si="332"/>
        <v>3.3380504855283397</v>
      </c>
      <c r="AQ222">
        <f t="shared" si="333"/>
        <v>6.3762231031579528</v>
      </c>
      <c r="AR222">
        <f t="shared" si="334"/>
        <v>87.193948159140831</v>
      </c>
      <c r="AS222">
        <f t="shared" si="335"/>
        <v>67.940003762168175</v>
      </c>
      <c r="AT222">
        <f t="shared" si="336"/>
        <v>41.993608474731445</v>
      </c>
      <c r="AU222">
        <f t="shared" si="337"/>
        <v>8.2406410957250831</v>
      </c>
      <c r="AV222">
        <f t="shared" si="338"/>
        <v>3.6210002335796861E-2</v>
      </c>
      <c r="AW222">
        <f t="shared" si="339"/>
        <v>1.4079812611172091</v>
      </c>
      <c r="AX222">
        <f t="shared" si="340"/>
        <v>6.832659834607874</v>
      </c>
      <c r="AY222">
        <f t="shared" si="341"/>
        <v>2.2672806465164657E-2</v>
      </c>
      <c r="AZ222">
        <f t="shared" si="342"/>
        <v>16.50638529263535</v>
      </c>
      <c r="BA222">
        <f t="shared" si="343"/>
        <v>0.58036953612885289</v>
      </c>
      <c r="BB222">
        <f t="shared" si="344"/>
        <v>18.750798668044744</v>
      </c>
      <c r="BC222">
        <f t="shared" si="345"/>
        <v>387.54952168444322</v>
      </c>
      <c r="BD222">
        <f t="shared" si="346"/>
        <v>1.4039726932083374E-3</v>
      </c>
    </row>
    <row r="223" spans="1:56" x14ac:dyDescent="0.25">
      <c r="A223" s="1">
        <v>179</v>
      </c>
      <c r="B223" s="1" t="s">
        <v>197</v>
      </c>
      <c r="C223" s="1">
        <v>5121.5000004805624</v>
      </c>
      <c r="D223" s="1">
        <v>0</v>
      </c>
      <c r="E223">
        <f t="shared" si="319"/>
        <v>2.8729565444860659</v>
      </c>
      <c r="F223">
        <f t="shared" si="320"/>
        <v>3.6690087896198674E-2</v>
      </c>
      <c r="G223">
        <f t="shared" si="321"/>
        <v>227.00343163671934</v>
      </c>
      <c r="H223">
        <f t="shared" si="322"/>
        <v>2.5972912067634439</v>
      </c>
      <c r="I223">
        <f t="shared" si="323"/>
        <v>4.9645757930775227</v>
      </c>
      <c r="J223">
        <f t="shared" si="324"/>
        <v>37.195037841796875</v>
      </c>
      <c r="K223" s="1">
        <v>6</v>
      </c>
      <c r="L223">
        <f t="shared" si="325"/>
        <v>1.4200000166893005</v>
      </c>
      <c r="M223" s="1">
        <v>1</v>
      </c>
      <c r="N223">
        <f t="shared" si="326"/>
        <v>2.8400000333786011</v>
      </c>
      <c r="O223" s="1">
        <v>46.781463623046875</v>
      </c>
      <c r="P223" s="1">
        <v>37.195037841796875</v>
      </c>
      <c r="Q223" s="1">
        <v>49.844364166259766</v>
      </c>
      <c r="R223" s="1">
        <v>400.58221435546875</v>
      </c>
      <c r="S223" s="1">
        <v>388.94281005859375</v>
      </c>
      <c r="T223" s="1">
        <v>11.615364074707031</v>
      </c>
      <c r="U223" s="1">
        <v>19.250640869140625</v>
      </c>
      <c r="V223" s="1">
        <v>8.0434818267822266</v>
      </c>
      <c r="W223" s="1">
        <v>13.330807685852051</v>
      </c>
      <c r="X223" s="1">
        <v>200.17283630371094</v>
      </c>
      <c r="Y223" s="1">
        <v>1700.4178466796875</v>
      </c>
      <c r="Z223" s="1">
        <v>10.056195259094238</v>
      </c>
      <c r="AA223" s="1">
        <v>73.1265869140625</v>
      </c>
      <c r="AB223" s="1">
        <v>-0.58646345138549805</v>
      </c>
      <c r="AC223" s="1">
        <v>-0.10420137643814087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0.15999999642372131</v>
      </c>
      <c r="AJ223" s="1">
        <v>111115</v>
      </c>
      <c r="AK223">
        <f t="shared" si="327"/>
        <v>0.33362139383951822</v>
      </c>
      <c r="AL223">
        <f t="shared" si="328"/>
        <v>2.5972912067634439E-3</v>
      </c>
      <c r="AM223">
        <f t="shared" si="329"/>
        <v>310.34503784179685</v>
      </c>
      <c r="AN223">
        <f t="shared" si="330"/>
        <v>319.93146362304685</v>
      </c>
      <c r="AO223">
        <f t="shared" si="331"/>
        <v>272.0668493875819</v>
      </c>
      <c r="AP223">
        <f t="shared" si="332"/>
        <v>3.340502436121024</v>
      </c>
      <c r="AQ223">
        <f t="shared" si="333"/>
        <v>6.3723094557461382</v>
      </c>
      <c r="AR223">
        <f t="shared" si="334"/>
        <v>87.140802335473424</v>
      </c>
      <c r="AS223">
        <f t="shared" si="335"/>
        <v>67.890161466332799</v>
      </c>
      <c r="AT223">
        <f t="shared" si="336"/>
        <v>41.988250732421875</v>
      </c>
      <c r="AU223">
        <f t="shared" si="337"/>
        <v>8.2383157943379981</v>
      </c>
      <c r="AV223">
        <f t="shared" si="338"/>
        <v>3.6222132540188953E-2</v>
      </c>
      <c r="AW223">
        <f t="shared" si="339"/>
        <v>1.4077336626686157</v>
      </c>
      <c r="AX223">
        <f t="shared" si="340"/>
        <v>6.8305821316693827</v>
      </c>
      <c r="AY223">
        <f t="shared" si="341"/>
        <v>2.2680415714668802E-2</v>
      </c>
      <c r="AZ223">
        <f t="shared" si="342"/>
        <v>16.599986173373004</v>
      </c>
      <c r="BA223">
        <f t="shared" si="343"/>
        <v>0.58364218534473378</v>
      </c>
      <c r="BB223">
        <f t="shared" si="344"/>
        <v>18.763661846973335</v>
      </c>
      <c r="BC223">
        <f t="shared" si="345"/>
        <v>387.57714411159651</v>
      </c>
      <c r="BD223">
        <f t="shared" si="346"/>
        <v>1.3908762660747574E-3</v>
      </c>
    </row>
    <row r="224" spans="1:56" x14ac:dyDescent="0.25">
      <c r="A224" s="1">
        <v>180</v>
      </c>
      <c r="B224" s="1" t="s">
        <v>198</v>
      </c>
      <c r="C224" s="1">
        <v>5122.0000004693866</v>
      </c>
      <c r="D224" s="1">
        <v>0</v>
      </c>
      <c r="E224">
        <f t="shared" si="319"/>
        <v>2.8363738949823007</v>
      </c>
      <c r="F224">
        <f t="shared" si="320"/>
        <v>3.6646975453271093E-2</v>
      </c>
      <c r="G224">
        <f t="shared" si="321"/>
        <v>228.39553945321845</v>
      </c>
      <c r="H224">
        <f t="shared" si="322"/>
        <v>2.5961563911373706</v>
      </c>
      <c r="I224">
        <f t="shared" si="323"/>
        <v>4.9680492160852072</v>
      </c>
      <c r="J224">
        <f t="shared" si="324"/>
        <v>37.204315185546875</v>
      </c>
      <c r="K224" s="1">
        <v>6</v>
      </c>
      <c r="L224">
        <f t="shared" si="325"/>
        <v>1.4200000166893005</v>
      </c>
      <c r="M224" s="1">
        <v>1</v>
      </c>
      <c r="N224">
        <f t="shared" si="326"/>
        <v>2.8400000333786011</v>
      </c>
      <c r="O224" s="1">
        <v>46.782329559326172</v>
      </c>
      <c r="P224" s="1">
        <v>37.204315185546875</v>
      </c>
      <c r="Q224" s="1">
        <v>49.842884063720703</v>
      </c>
      <c r="R224" s="1">
        <v>400.50357055664062</v>
      </c>
      <c r="S224" s="1">
        <v>388.97467041015625</v>
      </c>
      <c r="T224" s="1">
        <v>11.615153312683105</v>
      </c>
      <c r="U224" s="1">
        <v>19.247268676757813</v>
      </c>
      <c r="V224" s="1">
        <v>8.0429601669311523</v>
      </c>
      <c r="W224" s="1">
        <v>13.327850341796875</v>
      </c>
      <c r="X224" s="1">
        <v>200.1689453125</v>
      </c>
      <c r="Y224" s="1">
        <v>1700.485595703125</v>
      </c>
      <c r="Z224" s="1">
        <v>9.9682817459106445</v>
      </c>
      <c r="AA224" s="1">
        <v>73.126388549804688</v>
      </c>
      <c r="AB224" s="1">
        <v>-0.58646345138549805</v>
      </c>
      <c r="AC224" s="1">
        <v>-0.10420137643814087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0.15999999642372131</v>
      </c>
      <c r="AJ224" s="1">
        <v>111115</v>
      </c>
      <c r="AK224">
        <f t="shared" si="327"/>
        <v>0.33361490885416661</v>
      </c>
      <c r="AL224">
        <f t="shared" si="328"/>
        <v>2.5961563911373708E-3</v>
      </c>
      <c r="AM224">
        <f t="shared" si="329"/>
        <v>310.35431518554685</v>
      </c>
      <c r="AN224">
        <f t="shared" si="330"/>
        <v>319.93232955932615</v>
      </c>
      <c r="AO224">
        <f t="shared" si="331"/>
        <v>272.07768923108961</v>
      </c>
      <c r="AP224">
        <f t="shared" si="332"/>
        <v>3.3399171789910529</v>
      </c>
      <c r="AQ224">
        <f t="shared" si="333"/>
        <v>6.3755324638642845</v>
      </c>
      <c r="AR224">
        <f t="shared" si="334"/>
        <v>87.185113203314515</v>
      </c>
      <c r="AS224">
        <f t="shared" si="335"/>
        <v>67.937844526556702</v>
      </c>
      <c r="AT224">
        <f t="shared" si="336"/>
        <v>41.993322372436523</v>
      </c>
      <c r="AU224">
        <f t="shared" si="337"/>
        <v>8.2405169107670844</v>
      </c>
      <c r="AV224">
        <f t="shared" si="338"/>
        <v>3.6180112189982488E-2</v>
      </c>
      <c r="AW224">
        <f t="shared" si="339"/>
        <v>1.4074832477790769</v>
      </c>
      <c r="AX224">
        <f t="shared" si="340"/>
        <v>6.833033662988008</v>
      </c>
      <c r="AY224">
        <f t="shared" si="341"/>
        <v>2.2654056484931059E-2</v>
      </c>
      <c r="AZ224">
        <f t="shared" si="342"/>
        <v>16.701740961098299</v>
      </c>
      <c r="BA224">
        <f t="shared" si="343"/>
        <v>0.58717329643183613</v>
      </c>
      <c r="BB224">
        <f t="shared" si="344"/>
        <v>18.744947073252028</v>
      </c>
      <c r="BC224">
        <f t="shared" si="345"/>
        <v>387.62639410268355</v>
      </c>
      <c r="BD224">
        <f t="shared" si="346"/>
        <v>1.3716217303642289E-3</v>
      </c>
    </row>
    <row r="225" spans="1:108" x14ac:dyDescent="0.25">
      <c r="A225" s="1">
        <v>181</v>
      </c>
      <c r="B225" s="1" t="s">
        <v>198</v>
      </c>
      <c r="C225" s="1">
        <v>5122.5000004582107</v>
      </c>
      <c r="D225" s="1">
        <v>0</v>
      </c>
      <c r="E225">
        <f t="shared" si="319"/>
        <v>2.8234927318623559</v>
      </c>
      <c r="F225">
        <f t="shared" si="320"/>
        <v>3.6624349635497273E-2</v>
      </c>
      <c r="G225">
        <f t="shared" si="321"/>
        <v>228.85832819369557</v>
      </c>
      <c r="H225">
        <f t="shared" si="322"/>
        <v>2.5957900384683006</v>
      </c>
      <c r="I225">
        <f t="shared" si="323"/>
        <v>4.9703380381823514</v>
      </c>
      <c r="J225">
        <f t="shared" si="324"/>
        <v>37.210540771484375</v>
      </c>
      <c r="K225" s="1">
        <v>6</v>
      </c>
      <c r="L225">
        <f t="shared" si="325"/>
        <v>1.4200000166893005</v>
      </c>
      <c r="M225" s="1">
        <v>1</v>
      </c>
      <c r="N225">
        <f t="shared" si="326"/>
        <v>2.8400000333786011</v>
      </c>
      <c r="O225" s="1">
        <v>46.781002044677734</v>
      </c>
      <c r="P225" s="1">
        <v>37.210540771484375</v>
      </c>
      <c r="Q225" s="1">
        <v>49.841567993164063</v>
      </c>
      <c r="R225" s="1">
        <v>400.47821044921875</v>
      </c>
      <c r="S225" s="1">
        <v>388.98898315429687</v>
      </c>
      <c r="T225" s="1">
        <v>11.614876747131348</v>
      </c>
      <c r="U225" s="1">
        <v>19.245433807373047</v>
      </c>
      <c r="V225" s="1">
        <v>8.0433635711669922</v>
      </c>
      <c r="W225" s="1">
        <v>13.327564239501953</v>
      </c>
      <c r="X225" s="1">
        <v>200.18194580078125</v>
      </c>
      <c r="Y225" s="1">
        <v>1700.4178466796875</v>
      </c>
      <c r="Z225" s="1">
        <v>10.088864326477051</v>
      </c>
      <c r="AA225" s="1">
        <v>73.126853942871094</v>
      </c>
      <c r="AB225" s="1">
        <v>-0.58646345138549805</v>
      </c>
      <c r="AC225" s="1">
        <v>-0.10420137643814087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 t="shared" si="327"/>
        <v>0.33363657633463539</v>
      </c>
      <c r="AL225">
        <f t="shared" si="328"/>
        <v>2.5957900384683008E-3</v>
      </c>
      <c r="AM225">
        <f t="shared" si="329"/>
        <v>310.36054077148435</v>
      </c>
      <c r="AN225">
        <f t="shared" si="330"/>
        <v>319.93100204467771</v>
      </c>
      <c r="AO225">
        <f t="shared" si="331"/>
        <v>272.0668493875819</v>
      </c>
      <c r="AP225">
        <f t="shared" si="332"/>
        <v>3.338796841376594</v>
      </c>
      <c r="AQ225">
        <f t="shared" si="333"/>
        <v>6.3776960652813139</v>
      </c>
      <c r="AR225">
        <f t="shared" si="334"/>
        <v>87.214145302405086</v>
      </c>
      <c r="AS225">
        <f t="shared" si="335"/>
        <v>67.968711495032039</v>
      </c>
      <c r="AT225">
        <f t="shared" si="336"/>
        <v>41.995771408081055</v>
      </c>
      <c r="AU225">
        <f t="shared" si="337"/>
        <v>8.2415799864378894</v>
      </c>
      <c r="AV225">
        <f t="shared" si="338"/>
        <v>3.6158059008836556E-2</v>
      </c>
      <c r="AW225">
        <f t="shared" si="339"/>
        <v>1.4073580270989623</v>
      </c>
      <c r="AX225">
        <f t="shared" si="340"/>
        <v>6.8342219593389268</v>
      </c>
      <c r="AY225">
        <f t="shared" si="341"/>
        <v>2.264022264069376E-2</v>
      </c>
      <c r="AZ225">
        <f t="shared" si="342"/>
        <v>16.735689539430034</v>
      </c>
      <c r="BA225">
        <f t="shared" si="343"/>
        <v>0.58834141352254266</v>
      </c>
      <c r="BB225">
        <f t="shared" si="344"/>
        <v>18.73328384346803</v>
      </c>
      <c r="BC225">
        <f t="shared" si="345"/>
        <v>387.64682993485496</v>
      </c>
      <c r="BD225">
        <f t="shared" si="346"/>
        <v>1.3644711291676324E-3</v>
      </c>
      <c r="BE225">
        <f>AVERAGE(E211:E225)</f>
        <v>2.876626867860522</v>
      </c>
      <c r="BF225">
        <f t="shared" ref="BF225:DD225" si="347">AVERAGE(F211:F225)</f>
        <v>3.6700787646492178E-2</v>
      </c>
      <c r="BG225">
        <f t="shared" si="347"/>
        <v>226.86643622781224</v>
      </c>
      <c r="BH225">
        <f t="shared" si="347"/>
        <v>2.5992685228317325</v>
      </c>
      <c r="BI225">
        <f t="shared" si="347"/>
        <v>4.9668624672242139</v>
      </c>
      <c r="BJ225">
        <f t="shared" si="347"/>
        <v>37.203131612141924</v>
      </c>
      <c r="BK225">
        <f t="shared" si="347"/>
        <v>6</v>
      </c>
      <c r="BL225">
        <f t="shared" si="347"/>
        <v>1.4200000166893005</v>
      </c>
      <c r="BM225">
        <f t="shared" si="347"/>
        <v>1</v>
      </c>
      <c r="BN225">
        <f t="shared" si="347"/>
        <v>2.8400000333786011</v>
      </c>
      <c r="BO225">
        <f t="shared" si="347"/>
        <v>46.779088846842448</v>
      </c>
      <c r="BP225">
        <f t="shared" si="347"/>
        <v>37.203131612141924</v>
      </c>
      <c r="BQ225">
        <f t="shared" si="347"/>
        <v>49.844201660156251</v>
      </c>
      <c r="BR225">
        <f t="shared" si="347"/>
        <v>400.59212646484377</v>
      </c>
      <c r="BS225">
        <f t="shared" si="347"/>
        <v>388.93912353515623</v>
      </c>
      <c r="BT225">
        <f t="shared" si="347"/>
        <v>11.616382153828939</v>
      </c>
      <c r="BU225">
        <f t="shared" si="347"/>
        <v>19.257628377278646</v>
      </c>
      <c r="BV225">
        <f t="shared" si="347"/>
        <v>8.0452449162801098</v>
      </c>
      <c r="BW225">
        <f t="shared" si="347"/>
        <v>13.337400309244792</v>
      </c>
      <c r="BX225">
        <f t="shared" si="347"/>
        <v>200.16731058756511</v>
      </c>
      <c r="BY225">
        <f t="shared" si="347"/>
        <v>1700.2738850911458</v>
      </c>
      <c r="BZ225">
        <f t="shared" si="347"/>
        <v>10.153798739115397</v>
      </c>
      <c r="CA225">
        <f t="shared" si="347"/>
        <v>73.12735290527344</v>
      </c>
      <c r="CB225">
        <f t="shared" si="347"/>
        <v>-0.58646345138549805</v>
      </c>
      <c r="CC225">
        <f t="shared" si="347"/>
        <v>-0.10420137643814087</v>
      </c>
      <c r="CD225">
        <f t="shared" si="347"/>
        <v>1</v>
      </c>
      <c r="CE225">
        <f t="shared" si="347"/>
        <v>-0.21956524252891541</v>
      </c>
      <c r="CF225">
        <f t="shared" si="347"/>
        <v>2.737391471862793</v>
      </c>
      <c r="CG225">
        <f t="shared" si="347"/>
        <v>1</v>
      </c>
      <c r="CH225">
        <f t="shared" si="347"/>
        <v>0</v>
      </c>
      <c r="CI225">
        <f t="shared" si="347"/>
        <v>0.15999999642372131</v>
      </c>
      <c r="CJ225">
        <f t="shared" si="347"/>
        <v>111115</v>
      </c>
      <c r="CK225">
        <f t="shared" si="347"/>
        <v>0.33361218431260853</v>
      </c>
      <c r="CL225">
        <f t="shared" si="347"/>
        <v>2.599268522831732E-3</v>
      </c>
      <c r="CM225">
        <f t="shared" si="347"/>
        <v>310.35313161214191</v>
      </c>
      <c r="CN225">
        <f t="shared" si="347"/>
        <v>319.92908884684243</v>
      </c>
      <c r="CO225">
        <f t="shared" si="347"/>
        <v>272.04381553393006</v>
      </c>
      <c r="CP225">
        <f t="shared" si="347"/>
        <v>3.3375750941410716</v>
      </c>
      <c r="CQ225">
        <f t="shared" si="347"/>
        <v>6.3751218558939815</v>
      </c>
      <c r="CR225">
        <f t="shared" si="347"/>
        <v>87.178348500355312</v>
      </c>
      <c r="CS225">
        <f t="shared" si="347"/>
        <v>67.920720123076677</v>
      </c>
      <c r="CT225">
        <f t="shared" si="347"/>
        <v>41.991110229492186</v>
      </c>
      <c r="CU225">
        <f t="shared" si="347"/>
        <v>8.2395569441953107</v>
      </c>
      <c r="CV225">
        <f t="shared" si="347"/>
        <v>3.6232560667233772E-2</v>
      </c>
      <c r="CW225">
        <f t="shared" si="347"/>
        <v>1.4082593886697683</v>
      </c>
      <c r="CX225">
        <f t="shared" si="347"/>
        <v>6.8312975555255466</v>
      </c>
      <c r="CY225">
        <f t="shared" si="347"/>
        <v>2.268695729720354E-2</v>
      </c>
      <c r="CZ225">
        <f t="shared" si="347"/>
        <v>16.590141694236774</v>
      </c>
      <c r="DA225">
        <f t="shared" si="347"/>
        <v>0.58329538223934785</v>
      </c>
      <c r="DB225">
        <f t="shared" si="347"/>
        <v>18.760494703643353</v>
      </c>
      <c r="DC225">
        <f t="shared" si="347"/>
        <v>387.57171289220935</v>
      </c>
      <c r="DD225">
        <f t="shared" si="347"/>
        <v>1.3924465727003863E-3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062316-stm-bro2_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2016-09-07T17:57:37Z</dcterms:created>
  <dcterms:modified xsi:type="dcterms:W3CDTF">2016-09-07T17:57:37Z</dcterms:modified>
</cp:coreProperties>
</file>