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ES\Burwood\Planet-A\Food-Systems\Meta_analysis\GFSI-MRM\GFSI-MRM\Input_data\Planetary_boundaries\"/>
    </mc:Choice>
  </mc:AlternateContent>
  <xr:revisionPtr revIDLastSave="0" documentId="13_ncr:1_{568104EB-B49E-48C1-BA65-18C98C885F9A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F3" i="1"/>
  <c r="F42" i="1"/>
  <c r="F43" i="1"/>
  <c r="F44" i="1"/>
  <c r="F45" i="1"/>
  <c r="F46" i="1"/>
  <c r="F41" i="1"/>
  <c r="D42" i="1"/>
  <c r="D43" i="1"/>
  <c r="D44" i="1"/>
  <c r="D45" i="1"/>
  <c r="D46" i="1"/>
  <c r="D41" i="1"/>
  <c r="J17" i="1" l="1"/>
  <c r="J18" i="1"/>
  <c r="J19" i="1"/>
  <c r="J20" i="1"/>
  <c r="J29" i="1"/>
  <c r="J30" i="1"/>
  <c r="J31" i="1"/>
  <c r="J32" i="1"/>
  <c r="J33" i="1"/>
  <c r="J34" i="1"/>
  <c r="J35" i="1"/>
  <c r="J36" i="1"/>
  <c r="J37" i="1"/>
  <c r="J38" i="1"/>
  <c r="F38" i="1" l="1"/>
  <c r="F37" i="1"/>
  <c r="F36" i="1"/>
  <c r="F35" i="1"/>
  <c r="F34" i="1"/>
  <c r="F33" i="1"/>
  <c r="F32" i="1"/>
  <c r="F31" i="1"/>
  <c r="F30" i="1"/>
  <c r="F29" i="1"/>
  <c r="F16" i="1"/>
  <c r="F15" i="1"/>
  <c r="F14" i="1"/>
  <c r="F13" i="1"/>
  <c r="F12" i="1"/>
  <c r="F11" i="1"/>
  <c r="F4" i="1"/>
  <c r="D12" i="1"/>
  <c r="D13" i="1"/>
  <c r="D14" i="1"/>
  <c r="D15" i="1"/>
  <c r="D16" i="1"/>
  <c r="D11" i="1"/>
  <c r="D38" i="1"/>
  <c r="D37" i="1"/>
  <c r="D36" i="1"/>
  <c r="D35" i="1"/>
  <c r="D34" i="1"/>
  <c r="D30" i="1"/>
  <c r="D31" i="1"/>
  <c r="D32" i="1"/>
  <c r="D33" i="1"/>
  <c r="D29" i="1"/>
  <c r="D4" i="1"/>
  <c r="D3" i="1"/>
  <c r="B18" i="1"/>
  <c r="B19" i="1"/>
  <c r="B20" i="1"/>
  <c r="B17" i="1"/>
  <c r="H18" i="1"/>
  <c r="H19" i="1"/>
  <c r="H20" i="1"/>
  <c r="H17" i="1"/>
  <c r="H23" i="1"/>
  <c r="I23" i="1" s="1"/>
  <c r="J23" i="1" s="1"/>
  <c r="H25" i="1"/>
  <c r="I25" i="1" s="1"/>
  <c r="J25" i="1" s="1"/>
  <c r="H24" i="1"/>
  <c r="H30" i="1" l="1"/>
  <c r="H31" i="1"/>
  <c r="H32" i="1"/>
  <c r="H33" i="1"/>
  <c r="H34" i="1"/>
  <c r="H35" i="1"/>
  <c r="H36" i="1"/>
  <c r="H37" i="1"/>
  <c r="H38" i="1"/>
  <c r="H29" i="1"/>
  <c r="I11" i="1" l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6" i="1" l="1"/>
  <c r="J6" i="1" s="1"/>
  <c r="I7" i="1"/>
  <c r="J7" i="1" s="1"/>
  <c r="I9" i="1"/>
  <c r="J9" i="1" s="1"/>
  <c r="I10" i="1"/>
  <c r="J10" i="1" s="1"/>
  <c r="I21" i="1"/>
  <c r="J21" i="1" s="1"/>
  <c r="I22" i="1"/>
  <c r="J22" i="1" s="1"/>
  <c r="I24" i="1"/>
  <c r="J24" i="1" s="1"/>
  <c r="I5" i="1"/>
  <c r="J5" i="1" s="1"/>
  <c r="G8" i="1"/>
  <c r="I8" i="1" l="1"/>
  <c r="J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Michalis Hadjikakou</author>
  </authors>
  <commentList>
    <comment ref="G1" authorId="0" shapeId="0" xr:uid="{E3DE2B3E-7561-4CB6-8F2F-D4915446D236}">
      <text>
        <r>
          <rPr>
            <b/>
            <sz val="9"/>
            <color indexed="81"/>
            <rFont val="Tahoma"/>
            <family val="2"/>
          </rPr>
          <t>Michalis Hadjikakou:</t>
        </r>
        <r>
          <rPr>
            <sz val="9"/>
            <color indexed="81"/>
            <rFont val="Tahoma"/>
            <family val="2"/>
          </rPr>
          <t xml:space="preserve">
This is all agriculture = Irrigation + livestock</t>
        </r>
      </text>
    </comment>
    <comment ref="H1" authorId="0" shapeId="0" xr:uid="{9A9A539D-B5CA-4867-A402-F28B4D618D06}">
      <text>
        <r>
          <rPr>
            <b/>
            <sz val="9"/>
            <color indexed="81"/>
            <rFont val="Tahoma"/>
            <family val="2"/>
          </rPr>
          <t>Michalis Hadjikakou:</t>
        </r>
        <r>
          <rPr>
            <sz val="9"/>
            <color indexed="81"/>
            <rFont val="Tahoma"/>
            <family val="2"/>
          </rPr>
          <t xml:space="preserve">
This includes water consumption from industry and households.</t>
        </r>
      </text>
    </comment>
  </commentList>
</comments>
</file>

<file path=xl/sharedStrings.xml><?xml version="1.0" encoding="utf-8"?>
<sst xmlns="http://schemas.openxmlformats.org/spreadsheetml/2006/main" count="98" uniqueCount="63">
  <si>
    <t>Springmann et al. (2018)</t>
  </si>
  <si>
    <t>Study</t>
  </si>
  <si>
    <t>UNCCD (2017)</t>
  </si>
  <si>
    <t>IAASTD (2009)</t>
  </si>
  <si>
    <t>Tallis et al. (2018)</t>
  </si>
  <si>
    <t>Hejazi et al. (2014)</t>
  </si>
  <si>
    <t>IPCC (2018)</t>
  </si>
  <si>
    <t>Wada et al. (2014)</t>
  </si>
  <si>
    <t>Bijl et al. (2016)</t>
  </si>
  <si>
    <t>Scenario</t>
  </si>
  <si>
    <t>BAU</t>
  </si>
  <si>
    <t>SUS</t>
  </si>
  <si>
    <t>SSP1</t>
  </si>
  <si>
    <t>SSP2</t>
  </si>
  <si>
    <t>SSP3</t>
  </si>
  <si>
    <t>Baseline</t>
  </si>
  <si>
    <t>MESSAGEix-GLOBIOM 1.0</t>
  </si>
  <si>
    <t xml:space="preserve">Low </t>
  </si>
  <si>
    <t xml:space="preserve">Medium </t>
  </si>
  <si>
    <t>High</t>
  </si>
  <si>
    <t>Graham et al. (2018)</t>
  </si>
  <si>
    <t>SSP1 (no constraints)</t>
  </si>
  <si>
    <t>SSP2 (no constraints)</t>
  </si>
  <si>
    <t>SSP3 (no constraints)</t>
  </si>
  <si>
    <t>SSP4 (no constraints)</t>
  </si>
  <si>
    <t>SSP5 (no constraints)</t>
  </si>
  <si>
    <t>SSP1 (with constraints)</t>
  </si>
  <si>
    <t>SSP2 (with constraints)</t>
  </si>
  <si>
    <t>SSP3 (with constraints)</t>
  </si>
  <si>
    <t>SSP4 (with constraints)</t>
  </si>
  <si>
    <t>SSP5 (with constraints)</t>
  </si>
  <si>
    <t>Units:</t>
  </si>
  <si>
    <t>For Sources &amp; Method see SM Table S3</t>
  </si>
  <si>
    <t>km3</t>
  </si>
  <si>
    <t>BAU - 2050</t>
  </si>
  <si>
    <t>BAU - 2025</t>
  </si>
  <si>
    <t>BAU - 2090</t>
  </si>
  <si>
    <t>POP6/MDG-</t>
  </si>
  <si>
    <t>POP6/MDG+</t>
  </si>
  <si>
    <t>POP9/MDG-</t>
  </si>
  <si>
    <t>POP9/MDG+</t>
  </si>
  <si>
    <t>POP14/MDG-</t>
  </si>
  <si>
    <t>POP14/MDG+</t>
  </si>
  <si>
    <t>Irr_withdrawals</t>
  </si>
  <si>
    <t>Other_withdrawals</t>
  </si>
  <si>
    <t>Alcamo et al. (2007)</t>
  </si>
  <si>
    <t>2055 (A2)</t>
  </si>
  <si>
    <t>2055 (B2)</t>
  </si>
  <si>
    <t>Total_withdrawals</t>
  </si>
  <si>
    <t>Irr_consumption</t>
  </si>
  <si>
    <t>Other_consumption</t>
  </si>
  <si>
    <t>Total_consumption</t>
  </si>
  <si>
    <t>Ratio_withdrawals</t>
  </si>
  <si>
    <t>OECD (2012)</t>
  </si>
  <si>
    <t>Ratio_consumption</t>
  </si>
  <si>
    <t>Bijl et al. (2018)</t>
  </si>
  <si>
    <t>HighMI_2p6</t>
  </si>
  <si>
    <t>High_MI</t>
  </si>
  <si>
    <t>Reference</t>
  </si>
  <si>
    <t>Reference_2p6</t>
  </si>
  <si>
    <t>SS</t>
  </si>
  <si>
    <t>SS_2p6</t>
  </si>
  <si>
    <t>Graham et al.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</si>
</sst>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22" fillId="0" borderId="0" xfId="0" applyFont="1"/>
    <xf numFmtId="4" fontId="22" fillId="0" borderId="0" xfId="0" applyNumberFormat="1" applyFont="1"/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5" xr:uid="{AC0C57A3-3CA2-4785-970F-70B92D6CA385}"/>
    <cellStyle name="60% - Accent2" xfId="26" builtinId="36" customBuiltin="1"/>
    <cellStyle name="60% - Accent2 2" xfId="46" xr:uid="{49C5C8E9-BF77-422A-ACB0-2B06E96F60D6}"/>
    <cellStyle name="60% - Accent3" xfId="30" builtinId="40" customBuiltin="1"/>
    <cellStyle name="60% - Accent3 2" xfId="47" xr:uid="{6B425856-7D89-4624-9989-170B5CCED53B}"/>
    <cellStyle name="60% - Accent4" xfId="34" builtinId="44" customBuiltin="1"/>
    <cellStyle name="60% - Accent4 2" xfId="48" xr:uid="{D34DD088-6144-4AA9-9367-71CC23F18212}"/>
    <cellStyle name="60% - Accent5" xfId="38" builtinId="48" customBuiltin="1"/>
    <cellStyle name="60% - Accent5 2" xfId="49" xr:uid="{66C92364-18CF-4D8F-8098-7BEC25790D76}"/>
    <cellStyle name="60% - Accent6" xfId="42" builtinId="52" customBuiltin="1"/>
    <cellStyle name="60% - Accent6 2" xfId="50" xr:uid="{4834D1E6-1FE5-4842-9EEF-234A61760C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4" xr:uid="{C28F20C0-D2E9-4B1E-B65A-4E0CCED37C19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itle 2" xfId="43" xr:uid="{D56B3972-79A0-426E-9C19-50B93FE4C32A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ySplit="1" topLeftCell="A10" activePane="bottomLeft" state="frozen"/>
      <selection pane="bottomLeft" activeCell="D25" sqref="D25"/>
    </sheetView>
  </sheetViews>
  <sheetFormatPr defaultRowHeight="14.4" x14ac:dyDescent="0.3"/>
  <cols>
    <col min="1" max="1" width="20.77734375" bestFit="1" customWidth="1"/>
    <col min="2" max="2" width="22.21875" bestFit="1" customWidth="1"/>
    <col min="3" max="3" width="14.109375" bestFit="1" customWidth="1"/>
    <col min="4" max="4" width="17" bestFit="1" customWidth="1"/>
    <col min="5" max="5" width="16.44140625" bestFit="1" customWidth="1"/>
    <col min="6" max="6" width="16.5546875" bestFit="1" customWidth="1"/>
    <col min="7" max="7" width="15.109375" bestFit="1" customWidth="1"/>
    <col min="8" max="8" width="18.109375" bestFit="1" customWidth="1"/>
    <col min="9" max="9" width="17.5546875" bestFit="1" customWidth="1"/>
    <col min="10" max="10" width="17.6640625" bestFit="1" customWidth="1"/>
  </cols>
  <sheetData>
    <row r="1" spans="1:10" s="3" customFormat="1" x14ac:dyDescent="0.3">
      <c r="A1" s="3" t="s">
        <v>1</v>
      </c>
      <c r="B1" s="3" t="s">
        <v>9</v>
      </c>
      <c r="C1" s="3" t="s">
        <v>43</v>
      </c>
      <c r="D1" s="3" t="s">
        <v>44</v>
      </c>
      <c r="E1" s="3" t="s">
        <v>48</v>
      </c>
      <c r="F1" s="3" t="s">
        <v>52</v>
      </c>
      <c r="G1" s="3" t="s">
        <v>49</v>
      </c>
      <c r="H1" s="3" t="s">
        <v>50</v>
      </c>
      <c r="I1" s="3" t="s">
        <v>51</v>
      </c>
      <c r="J1" s="3" t="s">
        <v>54</v>
      </c>
    </row>
    <row r="2" spans="1:10" s="4" customFormat="1" x14ac:dyDescent="0.3">
      <c r="A2" s="4" t="s">
        <v>53</v>
      </c>
      <c r="C2" s="4">
        <v>2000</v>
      </c>
      <c r="D2" s="4">
        <f>E2-C2</f>
        <v>3500</v>
      </c>
      <c r="E2" s="4">
        <v>5500</v>
      </c>
      <c r="F2" s="4">
        <f>C2/E2</f>
        <v>0.36363636363636365</v>
      </c>
    </row>
    <row r="3" spans="1:10" s="4" customFormat="1" x14ac:dyDescent="0.3">
      <c r="A3" s="4" t="s">
        <v>45</v>
      </c>
      <c r="B3" s="4" t="s">
        <v>46</v>
      </c>
      <c r="C3" s="4">
        <v>2282</v>
      </c>
      <c r="D3" s="4">
        <f>E3-C3</f>
        <v>2843</v>
      </c>
      <c r="E3" s="4">
        <v>5125</v>
      </c>
      <c r="F3" s="4">
        <f>C3/E3</f>
        <v>0.44526829268292684</v>
      </c>
    </row>
    <row r="4" spans="1:10" s="4" customFormat="1" x14ac:dyDescent="0.3">
      <c r="A4" s="4" t="s">
        <v>45</v>
      </c>
      <c r="B4" s="4" t="s">
        <v>47</v>
      </c>
      <c r="C4" s="4">
        <v>2256</v>
      </c>
      <c r="D4" s="4">
        <f>E4-C4</f>
        <v>2675</v>
      </c>
      <c r="E4" s="4">
        <v>4931</v>
      </c>
      <c r="F4" s="4">
        <f>C4/E4</f>
        <v>0.45751368890691541</v>
      </c>
    </row>
    <row r="5" spans="1:10" x14ac:dyDescent="0.3">
      <c r="A5" t="s">
        <v>2</v>
      </c>
      <c r="B5" t="s">
        <v>12</v>
      </c>
      <c r="G5" s="1">
        <v>1810.54</v>
      </c>
      <c r="H5">
        <v>452.07</v>
      </c>
      <c r="I5" s="1">
        <f>SUM(H5,G5)</f>
        <v>2262.61</v>
      </c>
      <c r="J5">
        <f t="shared" ref="J5:J38" si="0">G5/I5</f>
        <v>0.80019976929298464</v>
      </c>
    </row>
    <row r="6" spans="1:10" x14ac:dyDescent="0.3">
      <c r="A6" t="s">
        <v>2</v>
      </c>
      <c r="B6" t="s">
        <v>13</v>
      </c>
      <c r="G6" s="1">
        <v>1987.54475</v>
      </c>
      <c r="H6">
        <v>457.51</v>
      </c>
      <c r="I6" s="1">
        <f t="shared" ref="I6:I25" si="1">SUM(H6,G6)</f>
        <v>2445.0547500000002</v>
      </c>
      <c r="J6">
        <f t="shared" si="0"/>
        <v>0.8128835356345292</v>
      </c>
    </row>
    <row r="7" spans="1:10" x14ac:dyDescent="0.3">
      <c r="A7" t="s">
        <v>2</v>
      </c>
      <c r="B7" t="s">
        <v>14</v>
      </c>
      <c r="G7" s="1">
        <v>2130.89</v>
      </c>
      <c r="H7">
        <v>415.15</v>
      </c>
      <c r="I7" s="1">
        <f t="shared" si="1"/>
        <v>2546.04</v>
      </c>
      <c r="J7">
        <f t="shared" si="0"/>
        <v>0.83694286028499154</v>
      </c>
    </row>
    <row r="8" spans="1:10" s="4" customFormat="1" x14ac:dyDescent="0.3">
      <c r="A8" s="4" t="s">
        <v>3</v>
      </c>
      <c r="B8" s="4" t="s">
        <v>10</v>
      </c>
      <c r="G8" s="5">
        <f>2707</f>
        <v>2707</v>
      </c>
      <c r="H8" s="4">
        <v>587.20000000000005</v>
      </c>
      <c r="I8" s="5">
        <f t="shared" si="1"/>
        <v>3294.2</v>
      </c>
      <c r="J8" s="4">
        <f t="shared" si="0"/>
        <v>0.82174731346002072</v>
      </c>
    </row>
    <row r="9" spans="1:10" x14ac:dyDescent="0.3">
      <c r="A9" t="s">
        <v>4</v>
      </c>
      <c r="B9" t="s">
        <v>10</v>
      </c>
      <c r="G9" s="2">
        <v>2085</v>
      </c>
      <c r="H9">
        <v>250</v>
      </c>
      <c r="I9" s="1">
        <f t="shared" si="1"/>
        <v>2335</v>
      </c>
      <c r="J9">
        <f t="shared" si="0"/>
        <v>0.89293361884368305</v>
      </c>
    </row>
    <row r="10" spans="1:10" x14ac:dyDescent="0.3">
      <c r="A10" t="s">
        <v>4</v>
      </c>
      <c r="B10" t="s">
        <v>11</v>
      </c>
      <c r="G10" s="2">
        <v>1985</v>
      </c>
      <c r="H10">
        <v>250</v>
      </c>
      <c r="I10" s="1">
        <f t="shared" si="1"/>
        <v>2235</v>
      </c>
      <c r="J10">
        <f t="shared" si="0"/>
        <v>0.88814317673378074</v>
      </c>
    </row>
    <row r="11" spans="1:10" x14ac:dyDescent="0.3">
      <c r="A11" t="s">
        <v>5</v>
      </c>
      <c r="B11" t="s">
        <v>37</v>
      </c>
      <c r="C11">
        <v>4805</v>
      </c>
      <c r="D11">
        <f t="shared" ref="D11:D16" si="2">E11-C11</f>
        <v>1390</v>
      </c>
      <c r="E11">
        <v>6195</v>
      </c>
      <c r="F11">
        <f t="shared" ref="F11:F16" si="3">C11/E11</f>
        <v>0.77562550443906375</v>
      </c>
      <c r="G11">
        <v>1920</v>
      </c>
      <c r="H11">
        <v>265.60000000000002</v>
      </c>
      <c r="I11" s="1">
        <f t="shared" si="1"/>
        <v>2185.6</v>
      </c>
      <c r="J11">
        <f t="shared" si="0"/>
        <v>0.87847730600292828</v>
      </c>
    </row>
    <row r="12" spans="1:10" x14ac:dyDescent="0.3">
      <c r="A12" t="s">
        <v>5</v>
      </c>
      <c r="B12" t="s">
        <v>38</v>
      </c>
      <c r="C12">
        <v>5700</v>
      </c>
      <c r="D12">
        <f t="shared" si="2"/>
        <v>1603</v>
      </c>
      <c r="E12">
        <v>7303</v>
      </c>
      <c r="F12">
        <f t="shared" si="3"/>
        <v>0.78050116390524438</v>
      </c>
      <c r="G12">
        <v>2277</v>
      </c>
      <c r="H12">
        <v>308.89999999999998</v>
      </c>
      <c r="I12" s="1">
        <f t="shared" si="1"/>
        <v>2585.9</v>
      </c>
      <c r="J12">
        <f t="shared" si="0"/>
        <v>0.88054449127963186</v>
      </c>
    </row>
    <row r="13" spans="1:10" x14ac:dyDescent="0.3">
      <c r="A13" t="s">
        <v>5</v>
      </c>
      <c r="B13" t="s">
        <v>39</v>
      </c>
      <c r="C13">
        <v>6297</v>
      </c>
      <c r="D13">
        <f t="shared" si="2"/>
        <v>1703</v>
      </c>
      <c r="E13">
        <v>8000</v>
      </c>
      <c r="F13">
        <f t="shared" si="3"/>
        <v>0.78712499999999996</v>
      </c>
      <c r="G13">
        <v>2481</v>
      </c>
      <c r="H13">
        <v>319.7</v>
      </c>
      <c r="I13" s="1">
        <f t="shared" si="1"/>
        <v>2800.7</v>
      </c>
      <c r="J13">
        <f t="shared" si="0"/>
        <v>0.88584996607990862</v>
      </c>
    </row>
    <row r="14" spans="1:10" x14ac:dyDescent="0.3">
      <c r="A14" t="s">
        <v>5</v>
      </c>
      <c r="B14" t="s">
        <v>40</v>
      </c>
      <c r="C14">
        <v>6510</v>
      </c>
      <c r="D14">
        <f t="shared" si="2"/>
        <v>1850</v>
      </c>
      <c r="E14">
        <v>8360</v>
      </c>
      <c r="F14">
        <f t="shared" si="3"/>
        <v>0.7787081339712919</v>
      </c>
      <c r="G14">
        <v>2576</v>
      </c>
      <c r="H14">
        <v>346.8</v>
      </c>
      <c r="I14" s="1">
        <f t="shared" si="1"/>
        <v>2922.8</v>
      </c>
      <c r="J14">
        <f t="shared" si="0"/>
        <v>0.88134665389352673</v>
      </c>
    </row>
    <row r="15" spans="1:10" x14ac:dyDescent="0.3">
      <c r="A15" t="s">
        <v>5</v>
      </c>
      <c r="B15" t="s">
        <v>41</v>
      </c>
      <c r="C15">
        <v>6430</v>
      </c>
      <c r="D15">
        <f t="shared" si="2"/>
        <v>1744</v>
      </c>
      <c r="E15">
        <v>8174</v>
      </c>
      <c r="F15">
        <f t="shared" si="3"/>
        <v>0.78664056765353563</v>
      </c>
      <c r="G15">
        <v>2533</v>
      </c>
      <c r="H15">
        <v>330.4</v>
      </c>
      <c r="I15" s="1">
        <f t="shared" si="1"/>
        <v>2863.4</v>
      </c>
      <c r="J15">
        <f t="shared" si="0"/>
        <v>0.88461269819096178</v>
      </c>
    </row>
    <row r="16" spans="1:10" x14ac:dyDescent="0.3">
      <c r="A16" t="s">
        <v>5</v>
      </c>
      <c r="B16" t="s">
        <v>42</v>
      </c>
      <c r="C16">
        <v>6573</v>
      </c>
      <c r="D16">
        <f t="shared" si="2"/>
        <v>2117</v>
      </c>
      <c r="E16">
        <v>8690</v>
      </c>
      <c r="F16">
        <f t="shared" si="3"/>
        <v>0.75638665132336014</v>
      </c>
      <c r="G16">
        <v>2584</v>
      </c>
      <c r="H16">
        <v>373.8</v>
      </c>
      <c r="I16" s="1">
        <f t="shared" si="1"/>
        <v>2957.8</v>
      </c>
      <c r="J16">
        <f t="shared" si="0"/>
        <v>0.87362228683480958</v>
      </c>
    </row>
    <row r="17" spans="1:10" x14ac:dyDescent="0.3">
      <c r="A17" t="s">
        <v>5</v>
      </c>
      <c r="B17" t="str">
        <f>CONCATENATE(B11,"2095")</f>
        <v>POP6/MDG-2095</v>
      </c>
      <c r="G17">
        <v>1536</v>
      </c>
      <c r="H17" s="1">
        <f>I17-G17</f>
        <v>252</v>
      </c>
      <c r="I17" s="1">
        <v>1788</v>
      </c>
      <c r="J17">
        <f t="shared" si="0"/>
        <v>0.85906040268456374</v>
      </c>
    </row>
    <row r="18" spans="1:10" x14ac:dyDescent="0.3">
      <c r="A18" t="s">
        <v>5</v>
      </c>
      <c r="B18" t="str">
        <f t="shared" ref="B18:B20" si="4">CONCATENATE(B12,"2095")</f>
        <v>POP6/MDG+2095</v>
      </c>
      <c r="G18">
        <v>1916</v>
      </c>
      <c r="H18" s="1">
        <f t="shared" ref="H18:H20" si="5">I18-G18</f>
        <v>341</v>
      </c>
      <c r="I18" s="1">
        <v>2257</v>
      </c>
      <c r="J18">
        <f t="shared" si="0"/>
        <v>0.8489144882587506</v>
      </c>
    </row>
    <row r="19" spans="1:10" x14ac:dyDescent="0.3">
      <c r="A19" t="s">
        <v>5</v>
      </c>
      <c r="B19" t="str">
        <f t="shared" si="4"/>
        <v>POP9/MDG-2095</v>
      </c>
      <c r="G19">
        <v>2773</v>
      </c>
      <c r="H19" s="1">
        <f t="shared" si="5"/>
        <v>421</v>
      </c>
      <c r="I19" s="1">
        <v>3194</v>
      </c>
      <c r="J19">
        <f t="shared" si="0"/>
        <v>0.86819035691922353</v>
      </c>
    </row>
    <row r="20" spans="1:10" x14ac:dyDescent="0.3">
      <c r="A20" t="s">
        <v>5</v>
      </c>
      <c r="B20" t="str">
        <f t="shared" si="4"/>
        <v>POP9/MDG+2095</v>
      </c>
      <c r="G20">
        <v>2925</v>
      </c>
      <c r="H20" s="1">
        <f t="shared" si="5"/>
        <v>485</v>
      </c>
      <c r="I20" s="1">
        <v>3410</v>
      </c>
      <c r="J20">
        <f t="shared" si="0"/>
        <v>0.85777126099706746</v>
      </c>
    </row>
    <row r="21" spans="1:10" x14ac:dyDescent="0.3">
      <c r="A21" t="s">
        <v>0</v>
      </c>
      <c r="B21" t="s">
        <v>15</v>
      </c>
      <c r="G21">
        <v>1810</v>
      </c>
      <c r="H21">
        <v>740</v>
      </c>
      <c r="I21" s="1">
        <f t="shared" si="1"/>
        <v>2550</v>
      </c>
      <c r="J21">
        <f t="shared" si="0"/>
        <v>0.70980392156862748</v>
      </c>
    </row>
    <row r="22" spans="1:10" x14ac:dyDescent="0.3">
      <c r="A22" t="s">
        <v>6</v>
      </c>
      <c r="B22" t="s">
        <v>16</v>
      </c>
      <c r="G22">
        <v>2070.2687999999998</v>
      </c>
      <c r="H22">
        <v>233.31</v>
      </c>
      <c r="I22" s="1">
        <f t="shared" si="1"/>
        <v>2303.5787999999998</v>
      </c>
      <c r="J22">
        <f t="shared" si="0"/>
        <v>0.8987184636358001</v>
      </c>
    </row>
    <row r="23" spans="1:10" x14ac:dyDescent="0.3">
      <c r="A23" t="s">
        <v>7</v>
      </c>
      <c r="B23" t="s">
        <v>36</v>
      </c>
      <c r="G23">
        <v>1655</v>
      </c>
      <c r="H23">
        <f>551+623</f>
        <v>1174</v>
      </c>
      <c r="I23" s="1">
        <f t="shared" si="1"/>
        <v>2829</v>
      </c>
      <c r="J23">
        <f t="shared" si="0"/>
        <v>0.58501237186284905</v>
      </c>
    </row>
    <row r="24" spans="1:10" x14ac:dyDescent="0.3">
      <c r="A24" t="s">
        <v>7</v>
      </c>
      <c r="B24" t="s">
        <v>34</v>
      </c>
      <c r="G24">
        <v>1494</v>
      </c>
      <c r="H24">
        <f>489+470</f>
        <v>959</v>
      </c>
      <c r="I24" s="1">
        <f t="shared" si="1"/>
        <v>2453</v>
      </c>
      <c r="J24">
        <f t="shared" si="0"/>
        <v>0.60905014268242963</v>
      </c>
    </row>
    <row r="25" spans="1:10" x14ac:dyDescent="0.3">
      <c r="A25" t="s">
        <v>7</v>
      </c>
      <c r="B25" t="s">
        <v>35</v>
      </c>
      <c r="G25">
        <v>1422</v>
      </c>
      <c r="H25">
        <f>348+337</f>
        <v>685</v>
      </c>
      <c r="I25" s="1">
        <f t="shared" si="1"/>
        <v>2107</v>
      </c>
      <c r="J25">
        <f t="shared" si="0"/>
        <v>0.67489321309919315</v>
      </c>
    </row>
    <row r="26" spans="1:10" x14ac:dyDescent="0.3">
      <c r="A26" t="s">
        <v>8</v>
      </c>
      <c r="B26" t="s">
        <v>17</v>
      </c>
      <c r="D26">
        <v>1010</v>
      </c>
      <c r="H26">
        <v>395</v>
      </c>
      <c r="I26" s="1"/>
    </row>
    <row r="27" spans="1:10" x14ac:dyDescent="0.3">
      <c r="A27" t="s">
        <v>8</v>
      </c>
      <c r="B27" t="s">
        <v>18</v>
      </c>
      <c r="D27">
        <v>1930</v>
      </c>
      <c r="H27">
        <v>578</v>
      </c>
      <c r="I27" s="1"/>
    </row>
    <row r="28" spans="1:10" x14ac:dyDescent="0.3">
      <c r="A28" t="s">
        <v>8</v>
      </c>
      <c r="B28" t="s">
        <v>19</v>
      </c>
      <c r="D28">
        <v>2876</v>
      </c>
      <c r="H28">
        <v>616</v>
      </c>
      <c r="I28" s="1"/>
    </row>
    <row r="29" spans="1:10" x14ac:dyDescent="0.3">
      <c r="A29" t="s">
        <v>20</v>
      </c>
      <c r="B29" t="s">
        <v>21</v>
      </c>
      <c r="C29">
        <v>4012</v>
      </c>
      <c r="D29">
        <f>E29-C29</f>
        <v>1992</v>
      </c>
      <c r="E29">
        <v>6004</v>
      </c>
      <c r="F29">
        <f t="shared" ref="F29:F38" si="6">C29/E29</f>
        <v>0.66822118587608259</v>
      </c>
      <c r="G29">
        <v>1642.0498875429996</v>
      </c>
      <c r="H29">
        <f>I29-G29</f>
        <v>397.23419042299975</v>
      </c>
      <c r="I29">
        <v>2039.2840779659994</v>
      </c>
      <c r="J29">
        <f t="shared" si="0"/>
        <v>0.80520899725789807</v>
      </c>
    </row>
    <row r="30" spans="1:10" x14ac:dyDescent="0.3">
      <c r="A30" t="s">
        <v>20</v>
      </c>
      <c r="B30" t="s">
        <v>22</v>
      </c>
      <c r="C30">
        <v>3749</v>
      </c>
      <c r="D30">
        <f t="shared" ref="D30:D38" si="7">E30-C30</f>
        <v>2157</v>
      </c>
      <c r="E30">
        <v>5906</v>
      </c>
      <c r="F30">
        <f t="shared" si="6"/>
        <v>0.63477819166948868</v>
      </c>
      <c r="G30">
        <v>1557.17074901</v>
      </c>
      <c r="H30">
        <f t="shared" ref="H30:H38" si="8">I30-G30</f>
        <v>436.75825099000008</v>
      </c>
      <c r="I30">
        <v>1993.9290000000001</v>
      </c>
      <c r="J30">
        <f t="shared" si="0"/>
        <v>0.78095596634082753</v>
      </c>
    </row>
    <row r="31" spans="1:10" x14ac:dyDescent="0.3">
      <c r="A31" t="s">
        <v>20</v>
      </c>
      <c r="B31" t="s">
        <v>23</v>
      </c>
      <c r="C31">
        <v>3596</v>
      </c>
      <c r="D31">
        <f t="shared" si="7"/>
        <v>1947</v>
      </c>
      <c r="E31">
        <v>5543</v>
      </c>
      <c r="F31">
        <f t="shared" si="6"/>
        <v>0.64874616633591919</v>
      </c>
      <c r="G31">
        <v>1503.4730159349997</v>
      </c>
      <c r="H31">
        <f t="shared" si="8"/>
        <v>417.25098406500024</v>
      </c>
      <c r="I31">
        <v>1920.7239999999999</v>
      </c>
      <c r="J31">
        <f t="shared" si="0"/>
        <v>0.78276369532270107</v>
      </c>
    </row>
    <row r="32" spans="1:10" x14ac:dyDescent="0.3">
      <c r="A32" t="s">
        <v>20</v>
      </c>
      <c r="B32" t="s">
        <v>24</v>
      </c>
      <c r="C32">
        <v>3416</v>
      </c>
      <c r="D32">
        <f t="shared" si="7"/>
        <v>1982</v>
      </c>
      <c r="E32">
        <v>5398</v>
      </c>
      <c r="F32">
        <f t="shared" si="6"/>
        <v>0.63282697295294554</v>
      </c>
      <c r="G32">
        <v>1408.4425314920002</v>
      </c>
      <c r="H32">
        <f t="shared" si="8"/>
        <v>419.33146850799972</v>
      </c>
      <c r="I32">
        <v>1827.7739999999999</v>
      </c>
      <c r="J32">
        <f t="shared" si="0"/>
        <v>0.77057805368278587</v>
      </c>
    </row>
    <row r="33" spans="1:10" x14ac:dyDescent="0.3">
      <c r="A33" t="s">
        <v>20</v>
      </c>
      <c r="B33" t="s">
        <v>25</v>
      </c>
      <c r="C33">
        <v>3943</v>
      </c>
      <c r="D33">
        <f t="shared" si="7"/>
        <v>2640</v>
      </c>
      <c r="E33">
        <v>6583</v>
      </c>
      <c r="F33">
        <f t="shared" si="6"/>
        <v>0.59896703630563575</v>
      </c>
      <c r="G33">
        <v>1621.8989078100003</v>
      </c>
      <c r="H33">
        <f t="shared" si="8"/>
        <v>482.36509218999981</v>
      </c>
      <c r="I33">
        <v>2104.2640000000001</v>
      </c>
      <c r="J33">
        <f t="shared" si="0"/>
        <v>0.77076778760174591</v>
      </c>
    </row>
    <row r="34" spans="1:10" x14ac:dyDescent="0.3">
      <c r="A34" t="s">
        <v>20</v>
      </c>
      <c r="B34" t="s">
        <v>26</v>
      </c>
      <c r="C34">
        <v>3297</v>
      </c>
      <c r="D34">
        <f t="shared" si="7"/>
        <v>1667</v>
      </c>
      <c r="E34">
        <v>4964</v>
      </c>
      <c r="F34">
        <f t="shared" si="6"/>
        <v>0.66418211120064463</v>
      </c>
      <c r="G34">
        <v>1661.7708963570001</v>
      </c>
      <c r="H34">
        <f t="shared" si="8"/>
        <v>326.85210364299996</v>
      </c>
      <c r="I34">
        <v>1988.623</v>
      </c>
      <c r="J34">
        <f t="shared" si="0"/>
        <v>0.83563898051918339</v>
      </c>
    </row>
    <row r="35" spans="1:10" x14ac:dyDescent="0.3">
      <c r="A35" t="s">
        <v>20</v>
      </c>
      <c r="B35" t="s">
        <v>27</v>
      </c>
      <c r="C35">
        <v>3474</v>
      </c>
      <c r="D35">
        <f t="shared" si="7"/>
        <v>1972</v>
      </c>
      <c r="E35">
        <v>5446</v>
      </c>
      <c r="F35">
        <f t="shared" si="6"/>
        <v>0.6378993756885788</v>
      </c>
      <c r="G35">
        <v>1559.9009616469998</v>
      </c>
      <c r="H35">
        <f t="shared" si="8"/>
        <v>398.62403835300029</v>
      </c>
      <c r="I35">
        <v>1958.5250000000001</v>
      </c>
      <c r="J35">
        <f t="shared" si="0"/>
        <v>0.7964672197939775</v>
      </c>
    </row>
    <row r="36" spans="1:10" x14ac:dyDescent="0.3">
      <c r="A36" t="s">
        <v>20</v>
      </c>
      <c r="B36" t="s">
        <v>28</v>
      </c>
      <c r="C36">
        <v>3596</v>
      </c>
      <c r="D36">
        <f t="shared" si="7"/>
        <v>1987</v>
      </c>
      <c r="E36">
        <v>5583</v>
      </c>
      <c r="F36">
        <f t="shared" si="6"/>
        <v>0.64409815511373814</v>
      </c>
      <c r="G36">
        <v>1503.2288092750002</v>
      </c>
      <c r="H36">
        <f t="shared" si="8"/>
        <v>411.6201907249997</v>
      </c>
      <c r="I36">
        <v>1914.8489999999999</v>
      </c>
      <c r="J36">
        <f t="shared" si="0"/>
        <v>0.78503778066834529</v>
      </c>
    </row>
    <row r="37" spans="1:10" x14ac:dyDescent="0.3">
      <c r="A37" t="s">
        <v>20</v>
      </c>
      <c r="B37" t="s">
        <v>29</v>
      </c>
      <c r="C37">
        <v>3323</v>
      </c>
      <c r="D37">
        <f t="shared" si="7"/>
        <v>1819</v>
      </c>
      <c r="E37">
        <v>5142</v>
      </c>
      <c r="F37">
        <f t="shared" si="6"/>
        <v>0.64624659665499806</v>
      </c>
      <c r="G37">
        <v>1410.2047393839998</v>
      </c>
      <c r="H37">
        <f t="shared" si="8"/>
        <v>379.95726061600021</v>
      </c>
      <c r="I37">
        <v>1790.162</v>
      </c>
      <c r="J37">
        <f t="shared" si="0"/>
        <v>0.7877525829416554</v>
      </c>
    </row>
    <row r="38" spans="1:10" x14ac:dyDescent="0.3">
      <c r="A38" t="s">
        <v>20</v>
      </c>
      <c r="B38" t="s">
        <v>30</v>
      </c>
      <c r="C38">
        <v>3234</v>
      </c>
      <c r="D38">
        <f t="shared" si="7"/>
        <v>2086</v>
      </c>
      <c r="E38">
        <v>5320</v>
      </c>
      <c r="F38">
        <f t="shared" si="6"/>
        <v>0.60789473684210527</v>
      </c>
      <c r="G38">
        <v>1634.2664273450002</v>
      </c>
      <c r="H38">
        <f t="shared" si="8"/>
        <v>396.23057265499983</v>
      </c>
      <c r="I38">
        <v>2030.4970000000001</v>
      </c>
      <c r="J38">
        <f t="shared" si="0"/>
        <v>0.80486030136710385</v>
      </c>
    </row>
    <row r="39" spans="1:10" x14ac:dyDescent="0.3">
      <c r="A39" t="s">
        <v>55</v>
      </c>
      <c r="B39" t="s">
        <v>12</v>
      </c>
      <c r="D39">
        <v>1800</v>
      </c>
      <c r="I39" s="1"/>
    </row>
    <row r="40" spans="1:10" x14ac:dyDescent="0.3">
      <c r="A40" t="s">
        <v>55</v>
      </c>
      <c r="B40" t="s">
        <v>13</v>
      </c>
      <c r="D40">
        <v>2200</v>
      </c>
      <c r="I40" s="1"/>
    </row>
    <row r="41" spans="1:10" x14ac:dyDescent="0.3">
      <c r="A41" t="s">
        <v>62</v>
      </c>
      <c r="B41" t="s">
        <v>56</v>
      </c>
      <c r="C41">
        <v>3324.93</v>
      </c>
      <c r="D41">
        <f>E41-C41</f>
        <v>2039.9261937313099</v>
      </c>
      <c r="E41">
        <v>5364.8561937313098</v>
      </c>
      <c r="F41">
        <f t="shared" ref="F41:F46" si="9">C41/E41</f>
        <v>0.61976125359801648</v>
      </c>
      <c r="I41" s="1"/>
    </row>
    <row r="42" spans="1:10" x14ac:dyDescent="0.3">
      <c r="A42" t="s">
        <v>62</v>
      </c>
      <c r="B42" t="s">
        <v>57</v>
      </c>
      <c r="C42">
        <v>3226.0369999999998</v>
      </c>
      <c r="D42">
        <f t="shared" ref="D42:D46" si="10">E42-C42</f>
        <v>1960.6919529696202</v>
      </c>
      <c r="E42">
        <v>5186.72895296962</v>
      </c>
      <c r="F42">
        <f t="shared" si="9"/>
        <v>0.62197909882161051</v>
      </c>
      <c r="I42" s="1"/>
    </row>
    <row r="43" spans="1:10" x14ac:dyDescent="0.3">
      <c r="A43" t="s">
        <v>62</v>
      </c>
      <c r="B43" t="s">
        <v>58</v>
      </c>
      <c r="C43">
        <v>3316.625</v>
      </c>
      <c r="D43">
        <f t="shared" si="10"/>
        <v>1986.5219860360403</v>
      </c>
      <c r="E43">
        <v>5303.1469860360403</v>
      </c>
      <c r="F43">
        <f t="shared" si="9"/>
        <v>0.62540695340580932</v>
      </c>
      <c r="I43" s="1"/>
    </row>
    <row r="44" spans="1:10" x14ac:dyDescent="0.3">
      <c r="A44" t="s">
        <v>62</v>
      </c>
      <c r="B44" t="s">
        <v>59</v>
      </c>
      <c r="C44">
        <v>3430.65</v>
      </c>
      <c r="D44">
        <f t="shared" si="10"/>
        <v>2075.0527127866103</v>
      </c>
      <c r="E44">
        <v>5505.7027127866104</v>
      </c>
      <c r="F44">
        <f t="shared" si="9"/>
        <v>0.62310847115529044</v>
      </c>
      <c r="I44" s="1"/>
    </row>
    <row r="45" spans="1:10" x14ac:dyDescent="0.3">
      <c r="A45" t="s">
        <v>62</v>
      </c>
      <c r="B45" t="s">
        <v>60</v>
      </c>
      <c r="C45">
        <v>3411.0259999999998</v>
      </c>
      <c r="D45">
        <f t="shared" si="10"/>
        <v>1985.2948536847998</v>
      </c>
      <c r="E45">
        <v>5396.3208536847997</v>
      </c>
      <c r="F45">
        <f t="shared" si="9"/>
        <v>0.63210214746049243</v>
      </c>
      <c r="I45" s="1"/>
    </row>
    <row r="46" spans="1:10" x14ac:dyDescent="0.3">
      <c r="A46" t="s">
        <v>62</v>
      </c>
      <c r="B46" t="s">
        <v>61</v>
      </c>
      <c r="C46">
        <v>3528.8249999999998</v>
      </c>
      <c r="D46">
        <f t="shared" si="10"/>
        <v>2079.77325331068</v>
      </c>
      <c r="E46">
        <v>5608.5982533106799</v>
      </c>
      <c r="F46">
        <f t="shared" si="9"/>
        <v>0.62918127500342569</v>
      </c>
      <c r="I46" s="1"/>
    </row>
    <row r="48" spans="1:10" x14ac:dyDescent="0.3">
      <c r="A48" t="s">
        <v>31</v>
      </c>
      <c r="B48" t="s">
        <v>33</v>
      </c>
    </row>
    <row r="49" spans="1:1" x14ac:dyDescent="0.3">
      <c r="A49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</dc:creator>
  <cp:lastModifiedBy>Michalis Hadjikakou</cp:lastModifiedBy>
  <dcterms:created xsi:type="dcterms:W3CDTF">2018-11-02T11:04:29Z</dcterms:created>
  <dcterms:modified xsi:type="dcterms:W3CDTF">2024-07-03T01:13:37Z</dcterms:modified>
</cp:coreProperties>
</file>