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ysteckimic\Desktop\Excel\21.04.2023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Q31" i="1"/>
  <c r="N31" i="1"/>
  <c r="Q26" i="1"/>
  <c r="Q27" i="1"/>
  <c r="Q29" i="1"/>
  <c r="Q30" i="1"/>
  <c r="Q25" i="1"/>
  <c r="P26" i="1"/>
  <c r="P27" i="1"/>
  <c r="P28" i="1"/>
  <c r="P29" i="1"/>
  <c r="P30" i="1"/>
  <c r="P25" i="1"/>
  <c r="N26" i="1"/>
  <c r="N27" i="1"/>
  <c r="N28" i="1"/>
  <c r="Q28" i="1" s="1"/>
  <c r="N29" i="1"/>
  <c r="N30" i="1"/>
  <c r="N25" i="1"/>
  <c r="M18" i="1"/>
  <c r="M19" i="1"/>
  <c r="M20" i="1"/>
  <c r="M17" i="1"/>
  <c r="L17" i="1"/>
  <c r="L18" i="1"/>
  <c r="L19" i="1"/>
  <c r="L20" i="1"/>
  <c r="N8" i="1"/>
  <c r="M8" i="1"/>
  <c r="L8" i="1"/>
  <c r="E10" i="1"/>
  <c r="E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<sst xmlns="http://schemas.openxmlformats.org/spreadsheetml/2006/main" count="26" uniqueCount="22">
  <si>
    <t>maks</t>
  </si>
  <si>
    <t>min</t>
  </si>
  <si>
    <t>CENA</t>
  </si>
  <si>
    <t>max</t>
  </si>
  <si>
    <t>avg</t>
  </si>
  <si>
    <t>blokowanie $g$4 lub $g4 lub g$4</t>
  </si>
  <si>
    <t>cieplo</t>
  </si>
  <si>
    <t>moc cieplna</t>
  </si>
  <si>
    <t>zmienna usl. Przes</t>
  </si>
  <si>
    <t>stala usl. Przes</t>
  </si>
  <si>
    <t>nosnik</t>
  </si>
  <si>
    <t xml:space="preserve">obsluga odb </t>
  </si>
  <si>
    <t>jednostka</t>
  </si>
  <si>
    <t>ilosc</t>
  </si>
  <si>
    <t>netto</t>
  </si>
  <si>
    <t>stawka vat</t>
  </si>
  <si>
    <t xml:space="preserve">vat </t>
  </si>
  <si>
    <t>brutto</t>
  </si>
  <si>
    <t>GJ</t>
  </si>
  <si>
    <t>MW</t>
  </si>
  <si>
    <t>m^3</t>
  </si>
  <si>
    <t>c.netto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</si>
</sst>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1"/>
    <xf numFmtId="0" fontId="2" fillId="3" borderId="2" xfId="2"/>
    <xf numFmtId="0" fontId="1" fillId="2" borderId="4" xfId="1" applyBorder="1"/>
    <xf numFmtId="0" fontId="2" fillId="3" borderId="5" xfId="2" applyBorder="1"/>
    <xf numFmtId="0" fontId="4" fillId="0" borderId="6" xfId="4" applyBorder="1"/>
    <xf numFmtId="0" fontId="2" fillId="3" borderId="7" xfId="2" applyBorder="1"/>
    <xf numFmtId="0" fontId="4" fillId="0" borderId="8" xfId="4" applyBorder="1"/>
    <xf numFmtId="0" fontId="2" fillId="3" borderId="9" xfId="2" applyBorder="1"/>
    <xf numFmtId="0" fontId="3" fillId="4" borderId="3" xfId="3"/>
    <xf numFmtId="164" fontId="1" fillId="2" borderId="1" xfId="1" applyNumberFormat="1"/>
    <xf numFmtId="164" fontId="2" fillId="3" borderId="2" xfId="2" applyNumberFormat="1"/>
    <xf numFmtId="164" fontId="1" fillId="2" borderId="0" xfId="1" applyNumberFormat="1" applyBorder="1"/>
    <xf numFmtId="10" fontId="2" fillId="3" borderId="2" xfId="2" applyNumberFormat="1"/>
    <xf numFmtId="9" fontId="3" fillId="4" borderId="3" xfId="3" applyNumberFormat="1"/>
    <xf numFmtId="10" fontId="3" fillId="4" borderId="3" xfId="3" applyNumberFormat="1"/>
    <xf numFmtId="0" fontId="4" fillId="0" borderId="0" xfId="4" applyAlignment="1">
      <alignment horizontal="center"/>
    </xf>
    <xf numFmtId="0" fontId="3" fillId="4" borderId="3" xfId="3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/>
    <xf numFmtId="10" fontId="2" fillId="3" borderId="5" xfId="2" applyNumberFormat="1" applyBorder="1"/>
    <xf numFmtId="0" fontId="2" fillId="3" borderId="10" xfId="2" applyBorder="1"/>
    <xf numFmtId="10" fontId="2" fillId="3" borderId="10" xfId="2" applyNumberFormat="1" applyBorder="1"/>
  </cellXfs>
  <cellStyles count="5">
    <cellStyle name="Dane wejściowe" xfId="1" builtinId="20"/>
    <cellStyle name="Dane wyjściowe" xfId="2" builtinId="21"/>
    <cellStyle name="Komórka zaznaczona" xfId="3" builtinId="23"/>
    <cellStyle name="Normalny" xfId="0" builtinId="0"/>
    <cellStyle name="Tekst objaśnienia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31"/>
  <sheetViews>
    <sheetView tabSelected="1" workbookViewId="0">
      <selection activeCell="P30" sqref="P30"/>
    </sheetView>
  </sheetViews>
  <sheetFormatPr defaultRowHeight="15" x14ac:dyDescent="0.25"/>
  <cols>
    <col min="5" max="5" width="9.85546875" bestFit="1" customWidth="1"/>
    <col min="11" max="11" width="9.85546875" bestFit="1" customWidth="1"/>
    <col min="12" max="12" width="11.140625" bestFit="1" customWidth="1"/>
    <col min="13" max="13" width="9.85546875" bestFit="1" customWidth="1"/>
    <col min="14" max="15" width="10.28515625" bestFit="1" customWidth="1"/>
  </cols>
  <sheetData>
    <row r="4" spans="3:14" x14ac:dyDescent="0.25">
      <c r="C4" s="1">
        <v>2</v>
      </c>
      <c r="D4" s="1">
        <v>3</v>
      </c>
      <c r="E4" s="2">
        <f>C4*D4</f>
        <v>6</v>
      </c>
    </row>
    <row r="5" spans="3:14" x14ac:dyDescent="0.25">
      <c r="C5" s="1">
        <v>3</v>
      </c>
      <c r="D5" s="1">
        <v>4</v>
      </c>
      <c r="E5" s="2">
        <f t="shared" ref="E5:E8" si="0">C5*D5</f>
        <v>12</v>
      </c>
    </row>
    <row r="6" spans="3:14" ht="15.75" thickBot="1" x14ac:dyDescent="0.3">
      <c r="C6" s="1">
        <v>4</v>
      </c>
      <c r="D6" s="1">
        <v>5</v>
      </c>
      <c r="E6" s="2">
        <f t="shared" si="0"/>
        <v>20</v>
      </c>
    </row>
    <row r="7" spans="3:14" ht="16.5" thickTop="1" thickBot="1" x14ac:dyDescent="0.3">
      <c r="C7" s="1">
        <v>5</v>
      </c>
      <c r="D7" s="1">
        <v>6</v>
      </c>
      <c r="E7" s="2">
        <f t="shared" si="0"/>
        <v>30</v>
      </c>
      <c r="K7" s="9" t="s">
        <v>2</v>
      </c>
      <c r="L7" s="9" t="s">
        <v>3</v>
      </c>
      <c r="M7" s="9" t="s">
        <v>1</v>
      </c>
      <c r="N7" s="9" t="s">
        <v>4</v>
      </c>
    </row>
    <row r="8" spans="3:14" ht="16.5" thickTop="1" thickBot="1" x14ac:dyDescent="0.3">
      <c r="C8" s="1">
        <v>6</v>
      </c>
      <c r="D8" s="3">
        <v>7</v>
      </c>
      <c r="E8" s="4">
        <f t="shared" si="0"/>
        <v>42</v>
      </c>
      <c r="J8" s="9">
        <v>1</v>
      </c>
      <c r="K8" s="10">
        <v>2.2999999999999998</v>
      </c>
      <c r="L8" s="11">
        <f>MAX(K8:K14)</f>
        <v>72</v>
      </c>
      <c r="M8" s="11">
        <f>MIN(K8:K14)</f>
        <v>0.1</v>
      </c>
      <c r="N8" s="11">
        <f>AVERAGE(K8:K14)</f>
        <v>15.814285714285713</v>
      </c>
    </row>
    <row r="9" spans="3:14" ht="16.5" thickTop="1" thickBot="1" x14ac:dyDescent="0.3">
      <c r="D9" s="5" t="s">
        <v>0</v>
      </c>
      <c r="E9" s="6">
        <f>MAX(E4:E8)</f>
        <v>42</v>
      </c>
      <c r="J9" s="9">
        <v>2</v>
      </c>
      <c r="K9" s="10">
        <v>2.7</v>
      </c>
    </row>
    <row r="10" spans="3:14" ht="16.5" thickTop="1" thickBot="1" x14ac:dyDescent="0.3">
      <c r="D10" s="7" t="s">
        <v>1</v>
      </c>
      <c r="E10" s="8">
        <f>MIN(E4:E8)</f>
        <v>6</v>
      </c>
      <c r="J10" s="9">
        <v>3</v>
      </c>
      <c r="K10" s="10">
        <v>72</v>
      </c>
    </row>
    <row r="11" spans="3:14" ht="16.5" thickTop="1" thickBot="1" x14ac:dyDescent="0.3">
      <c r="J11" s="9">
        <v>4</v>
      </c>
      <c r="K11" s="10">
        <v>14</v>
      </c>
    </row>
    <row r="12" spans="3:14" ht="16.5" thickTop="1" thickBot="1" x14ac:dyDescent="0.3">
      <c r="J12" s="9">
        <v>5</v>
      </c>
      <c r="K12" s="10">
        <v>7.6</v>
      </c>
    </row>
    <row r="13" spans="3:14" ht="16.5" thickTop="1" thickBot="1" x14ac:dyDescent="0.3">
      <c r="J13" s="9">
        <v>6</v>
      </c>
      <c r="K13" s="10">
        <v>0.1</v>
      </c>
    </row>
    <row r="14" spans="3:14" ht="16.5" thickTop="1" thickBot="1" x14ac:dyDescent="0.3">
      <c r="J14" s="9">
        <v>7</v>
      </c>
      <c r="K14" s="10">
        <v>12</v>
      </c>
    </row>
    <row r="15" spans="3:14" ht="16.5" thickTop="1" thickBot="1" x14ac:dyDescent="0.3"/>
    <row r="16" spans="3:14" ht="16.5" thickTop="1" thickBot="1" x14ac:dyDescent="0.3">
      <c r="L16" s="14">
        <v>0.1</v>
      </c>
      <c r="M16" s="15">
        <v>0.255</v>
      </c>
    </row>
    <row r="17" spans="9:18" ht="15.75" thickTop="1" x14ac:dyDescent="0.25">
      <c r="K17" s="12">
        <v>1000</v>
      </c>
      <c r="L17" s="11">
        <f>(K17*0.1)+K17</f>
        <v>1100</v>
      </c>
      <c r="M17" s="11">
        <f>K17*$M$16+K17</f>
        <v>1255</v>
      </c>
      <c r="O17" s="16" t="s">
        <v>5</v>
      </c>
      <c r="P17" s="16"/>
      <c r="Q17" s="16"/>
      <c r="R17" s="16"/>
    </row>
    <row r="18" spans="9:18" x14ac:dyDescent="0.25">
      <c r="K18" s="12">
        <v>1250</v>
      </c>
      <c r="L18" s="11">
        <f t="shared" ref="L18:L20" si="1">(K18*0.1)+K18</f>
        <v>1375</v>
      </c>
      <c r="M18" s="11">
        <f t="shared" ref="M18:M20" si="2">K18*$M$16+K18</f>
        <v>1568.75</v>
      </c>
    </row>
    <row r="19" spans="9:18" x14ac:dyDescent="0.25">
      <c r="K19" s="12">
        <v>1450</v>
      </c>
      <c r="L19" s="11">
        <f t="shared" si="1"/>
        <v>1595</v>
      </c>
      <c r="M19" s="11">
        <f t="shared" si="2"/>
        <v>1819.75</v>
      </c>
    </row>
    <row r="20" spans="9:18" x14ac:dyDescent="0.25">
      <c r="K20" s="12">
        <v>1500</v>
      </c>
      <c r="L20" s="11">
        <f t="shared" si="1"/>
        <v>1650</v>
      </c>
      <c r="M20" s="11">
        <f t="shared" si="2"/>
        <v>1882.5</v>
      </c>
    </row>
    <row r="23" spans="9:18" ht="15.75" thickBot="1" x14ac:dyDescent="0.3"/>
    <row r="24" spans="9:18" ht="16.5" thickTop="1" thickBot="1" x14ac:dyDescent="0.3">
      <c r="K24" s="19" t="s">
        <v>12</v>
      </c>
      <c r="L24" s="19" t="s">
        <v>13</v>
      </c>
      <c r="M24" s="19" t="s">
        <v>21</v>
      </c>
      <c r="N24" s="19" t="s">
        <v>14</v>
      </c>
      <c r="O24" s="19" t="s">
        <v>15</v>
      </c>
      <c r="P24" s="19" t="s">
        <v>16</v>
      </c>
      <c r="Q24" s="19" t="s">
        <v>17</v>
      </c>
    </row>
    <row r="25" spans="9:18" ht="16.5" thickTop="1" thickBot="1" x14ac:dyDescent="0.3">
      <c r="I25" s="17" t="s">
        <v>6</v>
      </c>
      <c r="J25" s="18"/>
      <c r="K25" s="1" t="s">
        <v>18</v>
      </c>
      <c r="L25" s="1">
        <v>22.7</v>
      </c>
      <c r="M25" s="1">
        <v>35.44</v>
      </c>
      <c r="N25" s="2">
        <f>L25*M25</f>
        <v>804.48799999999994</v>
      </c>
      <c r="O25" s="13">
        <v>0.23</v>
      </c>
      <c r="P25" s="2">
        <f>N25*O25</f>
        <v>185.03224</v>
      </c>
      <c r="Q25" s="2">
        <f>N25+P25</f>
        <v>989.52023999999994</v>
      </c>
    </row>
    <row r="26" spans="9:18" ht="16.5" thickTop="1" thickBot="1" x14ac:dyDescent="0.3">
      <c r="I26" s="17" t="s">
        <v>8</v>
      </c>
      <c r="J26" s="18"/>
      <c r="K26" s="1" t="s">
        <v>18</v>
      </c>
      <c r="L26" s="1">
        <v>22.7</v>
      </c>
      <c r="M26" s="1">
        <v>13.87</v>
      </c>
      <c r="N26" s="2">
        <f t="shared" ref="N26:N30" si="3">L26*M26</f>
        <v>314.84899999999999</v>
      </c>
      <c r="O26" s="13">
        <v>0.23</v>
      </c>
      <c r="P26" s="2">
        <f t="shared" ref="P26:P30" si="4">N26*O26</f>
        <v>72.415270000000007</v>
      </c>
      <c r="Q26" s="2">
        <f t="shared" ref="Q26:Q30" si="5">N26+P26</f>
        <v>387.26427000000001</v>
      </c>
    </row>
    <row r="27" spans="9:18" ht="16.5" thickTop="1" thickBot="1" x14ac:dyDescent="0.3">
      <c r="I27" s="17" t="s">
        <v>7</v>
      </c>
      <c r="J27" s="18"/>
      <c r="K27" s="1" t="s">
        <v>19</v>
      </c>
      <c r="L27" s="1">
        <v>9.5000000000000001E-2</v>
      </c>
      <c r="M27" s="1">
        <v>5540.28</v>
      </c>
      <c r="N27" s="2">
        <f t="shared" si="3"/>
        <v>526.32659999999998</v>
      </c>
      <c r="O27" s="13">
        <v>0.23</v>
      </c>
      <c r="P27" s="2">
        <f t="shared" si="4"/>
        <v>121.05511800000001</v>
      </c>
      <c r="Q27" s="2">
        <f t="shared" si="5"/>
        <v>647.38171799999998</v>
      </c>
    </row>
    <row r="28" spans="9:18" ht="16.5" thickTop="1" thickBot="1" x14ac:dyDescent="0.3">
      <c r="I28" s="17" t="s">
        <v>9</v>
      </c>
      <c r="J28" s="18"/>
      <c r="K28" s="1" t="s">
        <v>19</v>
      </c>
      <c r="L28" s="1">
        <v>9.5000000000000001E-2</v>
      </c>
      <c r="M28" s="1">
        <v>2946.18</v>
      </c>
      <c r="N28" s="2">
        <f t="shared" si="3"/>
        <v>279.88709999999998</v>
      </c>
      <c r="O28" s="13">
        <v>0.23</v>
      </c>
      <c r="P28" s="2">
        <f t="shared" si="4"/>
        <v>64.374032999999997</v>
      </c>
      <c r="Q28" s="2">
        <f t="shared" si="5"/>
        <v>344.26113299999997</v>
      </c>
    </row>
    <row r="29" spans="9:18" ht="16.5" thickTop="1" thickBot="1" x14ac:dyDescent="0.3">
      <c r="I29" s="17" t="s">
        <v>10</v>
      </c>
      <c r="J29" s="18"/>
      <c r="K29" s="1" t="s">
        <v>20</v>
      </c>
      <c r="L29" s="1">
        <v>258</v>
      </c>
      <c r="M29" s="1">
        <v>19.12</v>
      </c>
      <c r="N29" s="2">
        <f t="shared" si="3"/>
        <v>4932.96</v>
      </c>
      <c r="O29" s="13">
        <v>0.23</v>
      </c>
      <c r="P29" s="2">
        <f t="shared" si="4"/>
        <v>1134.5808</v>
      </c>
      <c r="Q29" s="2">
        <f t="shared" si="5"/>
        <v>6067.5407999999998</v>
      </c>
    </row>
    <row r="30" spans="9:18" ht="16.5" thickTop="1" thickBot="1" x14ac:dyDescent="0.3">
      <c r="I30" s="17" t="s">
        <v>11</v>
      </c>
      <c r="J30" s="18"/>
      <c r="K30" s="1" t="s">
        <v>19</v>
      </c>
      <c r="L30" s="1">
        <v>9.5000000000000001E-2</v>
      </c>
      <c r="M30" s="1">
        <v>7300</v>
      </c>
      <c r="N30" s="4">
        <f t="shared" si="3"/>
        <v>693.5</v>
      </c>
      <c r="O30" s="20">
        <v>0.23</v>
      </c>
      <c r="P30" s="4">
        <f t="shared" si="4"/>
        <v>159.505</v>
      </c>
      <c r="Q30" s="4">
        <f t="shared" si="5"/>
        <v>853.005</v>
      </c>
    </row>
    <row r="31" spans="9:18" ht="15.75" thickTop="1" x14ac:dyDescent="0.25">
      <c r="N31" s="21">
        <f>SUM(N25:N30)</f>
        <v>7552.0106999999998</v>
      </c>
      <c r="O31" s="22">
        <v>0.23</v>
      </c>
      <c r="P31" s="21">
        <f t="shared" ref="O31:Q31" si="6">SUM(P25:P30)</f>
        <v>1736.9624610000001</v>
      </c>
      <c r="Q31" s="21">
        <f t="shared" si="6"/>
        <v>9288.9731609999999</v>
      </c>
    </row>
  </sheetData>
  <mergeCells count="7">
    <mergeCell ref="I30:J30"/>
    <mergeCell ref="O17:R17"/>
    <mergeCell ref="I25:J25"/>
    <mergeCell ref="I26:J26"/>
    <mergeCell ref="I27:J27"/>
    <mergeCell ref="I28:J28"/>
    <mergeCell ref="I29:J2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2023-04-21T06:07:00Z</dcterms:created>
  <dcterms:modified xsi:type="dcterms:W3CDTF">2023-04-21T06:49:33Z</dcterms:modified>
</cp:coreProperties>
</file>