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ADCS" sheetId="1" state="visible" r:id="rId2"/>
    <sheet name="COM_kit" sheetId="2" state="visible" r:id="rId3"/>
    <sheet name="EPS_kit" sheetId="3" state="visible" r:id="rId4"/>
    <sheet name="OBC" sheetId="4" state="visible" r:id="rId5"/>
    <sheet name="PL" sheetId="5" state="visible" r:id="rId6"/>
    <sheet name="Notaciones PL" sheetId="6" state="visible" r:id="rId7"/>
    <sheet name="STR" sheetId="7" state="visible" r:id="rId8"/>
    <sheet name="Notaciones STR" sheetId="8" state="visible" r:id="rId9"/>
    <sheet name="rent" sheetId="9" state="visible" r:id="rId10"/>
    <sheet name="Notaciones rent" sheetId="10" state="visible" r:id="rId11"/>
    <sheet name="proveedor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<sst xmlns="http://schemas.openxmlformats.org/spreadsheetml/2006/main" count="225" uniqueCount="105">
  <si>
    <t xml:space="preserve">id</t>
  </si>
  <si>
    <t xml:space="preserve">nombre</t>
  </si>
  <si>
    <t xml:space="preserve">costo</t>
  </si>
  <si>
    <t xml:space="preserve">masa</t>
  </si>
  <si>
    <t xml:space="preserve">vol</t>
  </si>
  <si>
    <t xml:space="preserve">confiabilidad</t>
  </si>
  <si>
    <t xml:space="preserve">potencia</t>
  </si>
  <si>
    <t xml:space="preserve">origen</t>
  </si>
  <si>
    <t xml:space="preserve">eurtousd</t>
  </si>
  <si>
    <t xml:space="preserve">iMTQ Magnetorquer Board</t>
  </si>
  <si>
    <t xml:space="preserve">https://www.isispace.nl/</t>
  </si>
  <si>
    <t xml:space="preserve">IADCS-100</t>
  </si>
  <si>
    <t xml:space="preserve">http://www.berlin-space-tech.com/</t>
  </si>
  <si>
    <t xml:space="preserve">kit isis</t>
  </si>
  <si>
    <t xml:space="preserve">PULSAR-TMTC</t>
  </si>
  <si>
    <t xml:space="preserve">http://www.aacmicrotec.com/</t>
  </si>
  <si>
    <t xml:space="preserve">PULSAR-DATA</t>
  </si>
  <si>
    <t xml:space="preserve">volumen</t>
  </si>
  <si>
    <t xml:space="preserve">isis eps a</t>
  </si>
  <si>
    <t xml:space="preserve">isis eps b</t>
  </si>
  <si>
    <t xml:space="preserve">isis eps c</t>
  </si>
  <si>
    <t xml:space="preserve">modular eps</t>
  </si>
  <si>
    <t xml:space="preserve">starbuck-nano-photon</t>
  </si>
  <si>
    <t xml:space="preserve">ISIS On Board Computer</t>
  </si>
  <si>
    <t xml:space="preserve">KRYTEN-M3</t>
  </si>
  <si>
    <t xml:space="preserve">SIRIUS OBC LEON3FT</t>
  </si>
  <si>
    <t xml:space="preserve">SIRIUS TCM LEON3FT</t>
  </si>
  <si>
    <t xml:space="preserve">gsd</t>
  </si>
  <si>
    <t xml:space="preserve">pixel</t>
  </si>
  <si>
    <t xml:space="preserve">foco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</si>
  <si>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</si>
  <si>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</si>
  <si>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</si>
  <si>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</si>
  <si>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</si>
  <si>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</si>
  <si>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</si>
  <si>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gecko</t>
  </si>
  <si>
    <t xml:space="preserve">https://dragonflyaerospace.com/</t>
  </si>
  <si>
    <t xml:space="preserve">chameleon</t>
  </si>
  <si>
    <t xml:space="preserve">mantis</t>
  </si>
  <si>
    <t xml:space="preserve">piCAM-FM</t>
  </si>
  <si>
    <t xml:space="preserve">http://www.skyfoxlabs.com/</t>
  </si>
  <si>
    <t xml:space="preserve">caiman</t>
  </si>
  <si>
    <t xml:space="preserve">TriScape100</t>
  </si>
  <si>
    <t xml:space="preserve">https://simera-sense.com</t>
  </si>
  <si>
    <t xml:space="preserve">HyperScape100</t>
  </si>
  <si>
    <t xml:space="preserve">ThermoVision A10</t>
  </si>
  <si>
    <t xml:space="preserve">paper</t>
  </si>
  <si>
    <t xml:space="preserve">Tau 320</t>
  </si>
  <si>
    <t xml:space="preserve">Vacio</t>
  </si>
  <si>
    <t xml:space="preserve">rangos espectrales</t>
  </si>
  <si>
    <t xml:space="preserve">UV</t>
  </si>
  <si>
    <t xml:space="preserve">VIS</t>
  </si>
  <si>
    <t xml:space="preserve">NIR</t>
  </si>
  <si>
    <t xml:space="preserve">SWIR</t>
  </si>
  <si>
    <t xml:space="preserve">MWIR</t>
  </si>
  <si>
    <t xml:space="preserve">TIR</t>
  </si>
  <si>
    <t xml:space="preserve">MW</t>
  </si>
  <si>
    <t xml:space="preserve">number</t>
  </si>
  <si>
    <t xml:space="preserve">form factor</t>
  </si>
  <si>
    <t xml:space="preserve">conversion eur/usd</t>
  </si>
  <si>
    <t xml:space="preserve">masa min</t>
  </si>
  <si>
    <t xml:space="preserve">masa max</t>
  </si>
  <si>
    <t xml:space="preserve">vol max</t>
  </si>
  <si>
    <t xml:space="preserve">LR</t>
  </si>
  <si>
    <t xml:space="preserve">MR</t>
  </si>
  <si>
    <t xml:space="preserve">HR</t>
  </si>
  <si>
    <t xml:space="preserve">Estandar</t>
  </si>
  <si>
    <t xml:space="preserve">mision</t>
  </si>
  <si>
    <t xml:space="preserve">agricultura</t>
  </si>
  <si>
    <t xml:space="preserve">rrnn/mineria</t>
  </si>
  <si>
    <t xml:space="preserve">forestal</t>
  </si>
  <si>
    <t xml:space="preserve">emergencias</t>
  </si>
  <si>
    <t xml:space="preserve">gobierno</t>
  </si>
  <si>
    <t xml:space="preserve">hidro</t>
  </si>
  <si>
    <t xml:space="preserve">meteorologia</t>
  </si>
  <si>
    <t xml:space="preserve">proveedor</t>
  </si>
  <si>
    <t xml:space="preserve">https://gomspace.com/</t>
  </si>
  <si>
    <t xml:space="preserve">http://tyvak.com/</t>
  </si>
  <si>
    <t xml:space="preserve">x</t>
  </si>
  <si>
    <t xml:space="preserve">http://www.cubesatkit.com/</t>
  </si>
  <si>
    <t xml:space="preserve">http://www.stras-space.com/</t>
  </si>
  <si>
    <t xml:space="preserve">http://www.spacemicro.com/</t>
  </si>
  <si>
    <t xml:space="preserve">http://www.sequoiaspace.com/</t>
  </si>
  <si>
    <t xml:space="preserve">http://bluecanyontech.com/</t>
  </si>
  <si>
    <t xml:space="preserve">http://www.spaceflight.com/</t>
  </si>
  <si>
    <t xml:space="preserve">http://www.cubesatpro.com/index.php</t>
  </si>
  <si>
    <t xml:space="preserve">http://www.rocket.com/cubesat</t>
  </si>
  <si>
    <t xml:space="preserve">http://www.tethers.com/</t>
  </si>
  <si>
    <t xml:space="preserve">http://www.astrodev.com/public_html2/</t>
  </si>
  <si>
    <t xml:space="preserve">http://www.gaussteam.com/</t>
  </si>
  <si>
    <t xml:space="preserve">http://www.ssbv.com/</t>
  </si>
  <si>
    <t xml:space="preserve">http://www.solar-mems.com/en/</t>
  </si>
  <si>
    <t xml:space="preserve">http://www.cuaerospace.com/</t>
  </si>
  <si>
    <t xml:space="preserve">http://www.gumush.com.tr/</t>
  </si>
  <si>
    <t xml:space="preserve">http://www.planetarysystemscorp.com/</t>
  </si>
  <si>
    <t xml:space="preserve">http://www.busek.com/</t>
  </si>
  <si>
    <t xml:space="preserve">http://n-avionics.com/</t>
  </si>
  <si>
    <t xml:space="preserve">http://www.cubesat-propulsion.com/</t>
  </si>
  <si>
    <t xml:space="preserve">http://www.iq-wireless.com/en/sa-radio-technology</t>
  </si>
  <si>
    <t xml:space="preserve">http://www.helicomtech.com/</t>
  </si>
  <si>
    <t xml:space="preserve">http://kairo.space/</t>
  </si>
  <si>
    <t xml:space="preserve">https://www.cosine.nl/</t>
  </si>
  <si>
    <t xml:space="preserve">papers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</si>
</sst>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000"/>
    <numFmt numFmtId="166" formatCode="#,##0.000"/>
    <numFmt numFmtId="167" formatCode="#,##0"/>
    <numFmt numFmtId="168" formatCode="#,##0.0000"/>
    <numFmt numFmtId="169" formatCode="0.0000"/>
    <numFmt numFmtId="170" formatCode="#,##0.00"/>
    <numFmt numFmtId="171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8EB6F8"/>
        <bgColor rgb="FF9999FF"/>
      </patternFill>
    </fill>
    <fill>
      <patternFill patternType="solid">
        <fgColor rgb="FFD9E7FD"/>
        <bgColor rgb="FFD9EAD3"/>
      </patternFill>
    </fill>
    <fill>
      <patternFill patternType="solid">
        <fgColor rgb="FF93C47D"/>
        <bgColor rgb="FF969696"/>
      </patternFill>
    </fill>
    <fill>
      <patternFill patternType="solid">
        <fgColor rgb="FFD9EAD3"/>
        <bgColor rgb="FFD9E7F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D9E7FD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8EB6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://www.berlin-space-tech.com/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s://gomspace.com/" TargetMode="External"/><Relationship Id="rId3" Type="http://schemas.openxmlformats.org/officeDocument/2006/relationships/hyperlink" Target="https://dragonflyaerospace.com/" TargetMode="External"/><Relationship Id="rId4" Type="http://schemas.openxmlformats.org/officeDocument/2006/relationships/hyperlink" Target="http://tyvak.com/" TargetMode="External"/><Relationship Id="rId5" Type="http://schemas.openxmlformats.org/officeDocument/2006/relationships/hyperlink" Target="http://www.cubesatkit.com/" TargetMode="External"/><Relationship Id="rId6" Type="http://schemas.openxmlformats.org/officeDocument/2006/relationships/hyperlink" Target="http://www.stras-space.com/" TargetMode="External"/><Relationship Id="rId7" Type="http://schemas.openxmlformats.org/officeDocument/2006/relationships/hyperlink" Target="http://www.spacemicro.com/" TargetMode="External"/><Relationship Id="rId8" Type="http://schemas.openxmlformats.org/officeDocument/2006/relationships/hyperlink" Target="http://www.sequoiaspace.com/" TargetMode="External"/><Relationship Id="rId9" Type="http://schemas.openxmlformats.org/officeDocument/2006/relationships/hyperlink" Target="http://bluecanyontech.com/" TargetMode="External"/><Relationship Id="rId10" Type="http://schemas.openxmlformats.org/officeDocument/2006/relationships/hyperlink" Target="http://www.spaceflight.com/" TargetMode="External"/><Relationship Id="rId11" Type="http://schemas.openxmlformats.org/officeDocument/2006/relationships/hyperlink" Target="http://www.cubesatpro.com/index.php" TargetMode="External"/><Relationship Id="rId12" Type="http://schemas.openxmlformats.org/officeDocument/2006/relationships/hyperlink" Target="http://www.rocket.com/cubesat" TargetMode="External"/><Relationship Id="rId13" Type="http://schemas.openxmlformats.org/officeDocument/2006/relationships/hyperlink" Target="http://www.berlin-space-tech.com/" TargetMode="External"/><Relationship Id="rId14" Type="http://schemas.openxmlformats.org/officeDocument/2006/relationships/hyperlink" Target="http://www.aacmicrotec.com/" TargetMode="External"/><Relationship Id="rId15" Type="http://schemas.openxmlformats.org/officeDocument/2006/relationships/hyperlink" Target="http://www.tethers.com/" TargetMode="External"/><Relationship Id="rId16" Type="http://schemas.openxmlformats.org/officeDocument/2006/relationships/hyperlink" Target="http://www.astrodev.com/public_html2/" TargetMode="External"/><Relationship Id="rId17" Type="http://schemas.openxmlformats.org/officeDocument/2006/relationships/hyperlink" Target="http://www.gaussteam.com/" TargetMode="External"/><Relationship Id="rId18" Type="http://schemas.openxmlformats.org/officeDocument/2006/relationships/hyperlink" Target="http://www.ssbv.com/" TargetMode="External"/><Relationship Id="rId19" Type="http://schemas.openxmlformats.org/officeDocument/2006/relationships/hyperlink" Target="http://www.solar-mems.com/en/" TargetMode="External"/><Relationship Id="rId20" Type="http://schemas.openxmlformats.org/officeDocument/2006/relationships/hyperlink" Target="http://www.cuaerospace.com/" TargetMode="External"/><Relationship Id="rId21" Type="http://schemas.openxmlformats.org/officeDocument/2006/relationships/hyperlink" Target="http://www.skyfoxlabs.com/" TargetMode="External"/><Relationship Id="rId22" Type="http://schemas.openxmlformats.org/officeDocument/2006/relationships/hyperlink" Target="http://www.gumush.com.tr/" TargetMode="External"/><Relationship Id="rId23" Type="http://schemas.openxmlformats.org/officeDocument/2006/relationships/hyperlink" Target="http://www.planetarysystemscorp.com/" TargetMode="External"/><Relationship Id="rId24" Type="http://schemas.openxmlformats.org/officeDocument/2006/relationships/hyperlink" Target="http://www.busek.com/" TargetMode="External"/><Relationship Id="rId25" Type="http://schemas.openxmlformats.org/officeDocument/2006/relationships/hyperlink" Target="http://n-avionics.com/" TargetMode="External"/><Relationship Id="rId26" Type="http://schemas.openxmlformats.org/officeDocument/2006/relationships/hyperlink" Target="http://www.cubesat-propulsion.com/" TargetMode="External"/><Relationship Id="rId27" Type="http://schemas.openxmlformats.org/officeDocument/2006/relationships/hyperlink" Target="http://www.iq-wireless.com/en/sa-radio-technology" TargetMode="External"/><Relationship Id="rId28" Type="http://schemas.openxmlformats.org/officeDocument/2006/relationships/hyperlink" Target="http://www.helicomtech.com/" TargetMode="External"/><Relationship Id="rId29" Type="http://schemas.openxmlformats.org/officeDocument/2006/relationships/hyperlink" Target="https://simera-sense.com/" TargetMode="External"/><Relationship Id="rId30" Type="http://schemas.openxmlformats.org/officeDocument/2006/relationships/hyperlink" Target="http://kairo.space/" TargetMode="External"/><Relationship Id="rId31" Type="http://schemas.openxmlformats.org/officeDocument/2006/relationships/hyperlink" Target="https://www.cosine.nl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://www.aacmicrotec.com/" TargetMode="External"/><Relationship Id="rId3" Type="http://schemas.openxmlformats.org/officeDocument/2006/relationships/hyperlink" Target="http://www.aacmicrotec.com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s://www.isispace.nl/" TargetMode="External"/><Relationship Id="rId3" Type="http://schemas.openxmlformats.org/officeDocument/2006/relationships/hyperlink" Target="https://www.isispace.nl/" TargetMode="External"/><Relationship Id="rId4" Type="http://schemas.openxmlformats.org/officeDocument/2006/relationships/hyperlink" Target="https://www.isispace.nl/" TargetMode="External"/><Relationship Id="rId5" Type="http://schemas.openxmlformats.org/officeDocument/2006/relationships/hyperlink" Target="http://www.aacmicrotec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://www.aacmicrotec.com/" TargetMode="External"/><Relationship Id="rId3" Type="http://schemas.openxmlformats.org/officeDocument/2006/relationships/hyperlink" Target="http://www.aacmicrotec.com/" TargetMode="External"/><Relationship Id="rId4" Type="http://schemas.openxmlformats.org/officeDocument/2006/relationships/hyperlink" Target="http://www.aacmicrotec.com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ragonflyaerospace.com/" TargetMode="External"/><Relationship Id="rId2" Type="http://schemas.openxmlformats.org/officeDocument/2006/relationships/hyperlink" Target="https://dragonflyaerospace.com/" TargetMode="External"/><Relationship Id="rId3" Type="http://schemas.openxmlformats.org/officeDocument/2006/relationships/hyperlink" Target="https://dragonflyaerospace.com/" TargetMode="External"/><Relationship Id="rId4" Type="http://schemas.openxmlformats.org/officeDocument/2006/relationships/hyperlink" Target="http://www.skyfoxlabs.com/" TargetMode="External"/><Relationship Id="rId5" Type="http://schemas.openxmlformats.org/officeDocument/2006/relationships/hyperlink" Target="https://dragonflyaerospace.com/" TargetMode="External"/><Relationship Id="rId6" Type="http://schemas.openxmlformats.org/officeDocument/2006/relationships/hyperlink" Target="https://simera-sense.com/" TargetMode="External"/><Relationship Id="rId7" Type="http://schemas.openxmlformats.org/officeDocument/2006/relationships/hyperlink" Target="https://simera-sense.com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isispace.nl/" TargetMode="External"/><Relationship Id="rId2" Type="http://schemas.openxmlformats.org/officeDocument/2006/relationships/hyperlink" Target="https://www.isispace.nl/" TargetMode="External"/><Relationship Id="rId3" Type="http://schemas.openxmlformats.org/officeDocument/2006/relationships/hyperlink" Target="https://www.isispace.nl/" TargetMode="External"/><Relationship Id="rId4" Type="http://schemas.openxmlformats.org/officeDocument/2006/relationships/hyperlink" Target="https://www.isispace.nl/" TargetMode="External"/><Relationship Id="rId5" Type="http://schemas.openxmlformats.org/officeDocument/2006/relationships/hyperlink" Target="https://www.isispace.nl/" TargetMode="External"/><Relationship Id="rId6" Type="http://schemas.openxmlformats.org/officeDocument/2006/relationships/hyperlink" Target="https://www.isispace.nl/" TargetMode="External"/><Relationship Id="rId7" Type="http://schemas.openxmlformats.org/officeDocument/2006/relationships/hyperlink" Target="https://www.isispace.nl/" TargetMode="External"/><Relationship Id="rId8" Type="http://schemas.openxmlformats.org/officeDocument/2006/relationships/hyperlink" Target="https://www.isispace.n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5.29"/>
    <col collapsed="false" customWidth="true" hidden="false" outlineLevel="0" max="8" min="8" style="0" width="29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1</v>
      </c>
      <c r="B2" s="3" t="s">
        <v>9</v>
      </c>
      <c r="C2" s="2" t="n">
        <f aca="false">8000*I2</f>
        <v>9600</v>
      </c>
      <c r="D2" s="4" t="n">
        <v>0.196</v>
      </c>
      <c r="E2" s="2" t="n">
        <v>0.17</v>
      </c>
      <c r="F2" s="5" t="n">
        <v>0.98</v>
      </c>
      <c r="G2" s="2" t="n">
        <v>1.2</v>
      </c>
      <c r="H2" s="6" t="s">
        <v>10</v>
      </c>
      <c r="I2" s="7" t="n">
        <v>1.2</v>
      </c>
    </row>
    <row r="3" customFormat="false" ht="15.75" hidden="false" customHeight="false" outlineLevel="0" collapsed="false">
      <c r="A3" s="8" t="n">
        <v>2</v>
      </c>
      <c r="B3" s="9" t="s">
        <v>11</v>
      </c>
      <c r="C3" s="8" t="n">
        <f aca="false">100000*I3</f>
        <v>120000</v>
      </c>
      <c r="D3" s="10" t="n">
        <v>0.4</v>
      </c>
      <c r="E3" s="10" t="n">
        <v>0.32</v>
      </c>
      <c r="F3" s="10" t="n">
        <v>0.98</v>
      </c>
      <c r="G3" s="10" t="n">
        <v>1.15</v>
      </c>
      <c r="H3" s="11" t="s">
        <v>12</v>
      </c>
      <c r="I3" s="12" t="n">
        <v>1.2</v>
      </c>
    </row>
    <row r="4" customFormat="false" ht="15.75" hidden="false" customHeight="false" outlineLevel="0" collapsed="false">
      <c r="A4" s="13"/>
      <c r="B4" s="14"/>
      <c r="C4" s="14"/>
      <c r="D4" s="14"/>
      <c r="E4" s="14"/>
      <c r="F4" s="14"/>
      <c r="G4" s="14"/>
      <c r="H4" s="14"/>
      <c r="I4" s="13"/>
    </row>
    <row r="5" customFormat="false" ht="15.75" hidden="false" customHeight="false" outlineLevel="0" collapsed="false">
      <c r="A5" s="13"/>
      <c r="B5" s="14"/>
      <c r="C5" s="14"/>
      <c r="D5" s="14"/>
      <c r="E5" s="14"/>
      <c r="F5" s="14"/>
      <c r="G5" s="14"/>
      <c r="H5" s="14"/>
      <c r="I5" s="13"/>
    </row>
    <row r="6" customFormat="false" ht="15.75" hidden="false" customHeight="false" outlineLevel="0" collapsed="false">
      <c r="A6" s="13"/>
      <c r="B6" s="14"/>
      <c r="C6" s="14"/>
      <c r="D6" s="14"/>
      <c r="E6" s="14"/>
      <c r="F6" s="14"/>
      <c r="G6" s="14"/>
      <c r="H6" s="14"/>
      <c r="I6" s="13"/>
    </row>
    <row r="7" customFormat="false" ht="15.75" hidden="false" customHeight="false" outlineLevel="0" collapsed="false">
      <c r="A7" s="13"/>
      <c r="B7" s="14"/>
      <c r="C7" s="14"/>
      <c r="D7" s="14"/>
      <c r="E7" s="14"/>
      <c r="F7" s="14"/>
      <c r="G7" s="14"/>
      <c r="H7" s="14"/>
      <c r="I7" s="13"/>
    </row>
    <row r="8" customFormat="false" ht="15.75" hidden="false" customHeight="false" outlineLevel="0" collapsed="false">
      <c r="A8" s="13"/>
      <c r="B8" s="14"/>
      <c r="C8" s="14"/>
      <c r="D8" s="14"/>
      <c r="E8" s="14"/>
      <c r="F8" s="14"/>
      <c r="G8" s="14"/>
      <c r="H8" s="14"/>
      <c r="I8" s="13"/>
    </row>
    <row r="9" customFormat="false" ht="15.75" hidden="false" customHeight="false" outlineLevel="0" collapsed="false">
      <c r="A9" s="13"/>
      <c r="B9" s="14"/>
      <c r="C9" s="14"/>
      <c r="D9" s="14"/>
      <c r="E9" s="14"/>
      <c r="F9" s="14"/>
      <c r="G9" s="14"/>
      <c r="H9" s="14"/>
      <c r="I9" s="13"/>
    </row>
    <row r="10" customFormat="false" ht="15.75" hidden="false" customHeight="false" outlineLevel="0" collapsed="false">
      <c r="A10" s="13"/>
      <c r="B10" s="14"/>
      <c r="C10" s="14"/>
      <c r="D10" s="14"/>
      <c r="E10" s="14"/>
      <c r="F10" s="14"/>
      <c r="G10" s="14"/>
      <c r="H10" s="14"/>
      <c r="I10" s="13"/>
    </row>
    <row r="11" customFormat="false" ht="15.75" hidden="false" customHeight="false" outlineLevel="0" collapsed="false">
      <c r="A11" s="13"/>
      <c r="B11" s="14"/>
      <c r="C11" s="14"/>
      <c r="D11" s="14"/>
      <c r="E11" s="14"/>
      <c r="F11" s="14"/>
      <c r="G11" s="14"/>
      <c r="H11" s="14"/>
      <c r="I11" s="13"/>
    </row>
    <row r="12" customFormat="false" ht="15.75" hidden="false" customHeight="false" outlineLevel="0" collapsed="false">
      <c r="A12" s="13"/>
      <c r="B12" s="14"/>
      <c r="C12" s="14"/>
      <c r="D12" s="14"/>
      <c r="E12" s="14"/>
      <c r="F12" s="14"/>
      <c r="G12" s="14"/>
      <c r="H12" s="14"/>
      <c r="I12" s="13"/>
    </row>
    <row r="13" customFormat="false" ht="15.75" hidden="false" customHeight="false" outlineLevel="0" collapsed="false">
      <c r="A13" s="13"/>
      <c r="B13" s="14"/>
      <c r="C13" s="14"/>
      <c r="D13" s="14"/>
      <c r="E13" s="14"/>
      <c r="F13" s="14"/>
      <c r="G13" s="14"/>
      <c r="H13" s="14"/>
      <c r="I13" s="13"/>
    </row>
    <row r="14" customFormat="false" ht="15.75" hidden="false" customHeight="false" outlineLevel="0" collapsed="false">
      <c r="A14" s="13"/>
      <c r="B14" s="14"/>
      <c r="C14" s="14"/>
      <c r="D14" s="14"/>
      <c r="E14" s="14"/>
      <c r="F14" s="14"/>
      <c r="G14" s="14"/>
      <c r="H14" s="14"/>
      <c r="I14" s="13"/>
    </row>
    <row r="15" customFormat="false" ht="15.75" hidden="false" customHeight="false" outlineLevel="0" collapsed="false">
      <c r="A15" s="13"/>
      <c r="B15" s="14"/>
      <c r="C15" s="14"/>
      <c r="D15" s="14"/>
      <c r="E15" s="14"/>
      <c r="F15" s="14"/>
      <c r="G15" s="14"/>
      <c r="H15" s="14"/>
      <c r="I15" s="13"/>
    </row>
    <row r="16" customFormat="false" ht="15.75" hidden="false" customHeight="false" outlineLevel="0" collapsed="false">
      <c r="A16" s="13"/>
      <c r="B16" s="14"/>
      <c r="C16" s="14"/>
      <c r="D16" s="14"/>
      <c r="E16" s="14"/>
      <c r="F16" s="14"/>
      <c r="G16" s="14"/>
      <c r="H16" s="14"/>
      <c r="I16" s="13"/>
    </row>
    <row r="17" customFormat="false" ht="15.75" hidden="false" customHeight="false" outlineLevel="0" collapsed="false">
      <c r="A17" s="13"/>
      <c r="B17" s="14"/>
      <c r="C17" s="14"/>
      <c r="D17" s="14"/>
      <c r="E17" s="14"/>
      <c r="F17" s="14"/>
      <c r="G17" s="14"/>
      <c r="H17" s="14"/>
      <c r="I17" s="14"/>
    </row>
    <row r="18" customFormat="false" ht="15.75" hidden="false" customHeight="false" outlineLevel="0" collapsed="false">
      <c r="A18" s="13"/>
      <c r="B18" s="14"/>
      <c r="C18" s="14"/>
      <c r="D18" s="14"/>
      <c r="E18" s="14"/>
      <c r="F18" s="14"/>
      <c r="G18" s="14"/>
      <c r="H18" s="14"/>
      <c r="I18" s="14"/>
    </row>
    <row r="19" customFormat="false" ht="15.75" hidden="false" customHeight="false" outlineLevel="0" collapsed="false">
      <c r="A19" s="13"/>
      <c r="B19" s="14"/>
      <c r="C19" s="14"/>
      <c r="D19" s="14"/>
      <c r="E19" s="14"/>
      <c r="F19" s="14"/>
      <c r="G19" s="14"/>
      <c r="H19" s="14"/>
      <c r="I19" s="14"/>
    </row>
    <row r="20" customFormat="false" ht="15.75" hidden="false" customHeight="false" outlineLevel="0" collapsed="false">
      <c r="A20" s="13"/>
      <c r="B20" s="14"/>
      <c r="C20" s="14"/>
      <c r="D20" s="14"/>
      <c r="E20" s="14"/>
      <c r="F20" s="14"/>
      <c r="G20" s="14"/>
      <c r="H20" s="14"/>
      <c r="I20" s="14"/>
    </row>
  </sheetData>
  <conditionalFormatting sqref="D2">
    <cfRule type="expression" priority="2" aboveAverage="0" equalAverage="0" bottom="0" percent="0" rank="0" text="" dxfId="0">
      <formula>LEN(TRIM(D2))&gt;0</formula>
    </cfRule>
  </conditionalFormatting>
  <hyperlinks>
    <hyperlink ref="H2" r:id="rId1" display="https://www.isispace.nl/"/>
    <hyperlink ref="H3" r:id="rId2" display="http://www.berlin-space-tech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2.75" zeroHeight="false" outlineLevelRow="0" outlineLevelCol="0"/>
  <cols>
    <col collapsed="false" customWidth="true" hidden="false" outlineLevel="0" max="2" min="2" style="0" width="22.64"/>
  </cols>
  <sheetData>
    <row r="1" customFormat="false" ht="12.75" hidden="false" customHeight="false" outlineLevel="0" collapsed="false">
      <c r="A1" s="1" t="s">
        <v>0</v>
      </c>
      <c r="B1" s="1" t="s">
        <v>69</v>
      </c>
    </row>
    <row r="2" customFormat="false" ht="12.75" hidden="false" customHeight="false" outlineLevel="0" collapsed="false">
      <c r="A2" s="2" t="n">
        <v>1</v>
      </c>
      <c r="B2" s="2" t="s">
        <v>70</v>
      </c>
    </row>
    <row r="3" customFormat="false" ht="12.75" hidden="false" customHeight="false" outlineLevel="0" collapsed="false">
      <c r="A3" s="8" t="n">
        <f aca="false">A2+1</f>
        <v>2</v>
      </c>
      <c r="B3" s="8" t="s">
        <v>71</v>
      </c>
    </row>
    <row r="4" customFormat="false" ht="12.75" hidden="false" customHeight="false" outlineLevel="0" collapsed="false">
      <c r="A4" s="2" t="n">
        <f aca="false">A3+1</f>
        <v>3</v>
      </c>
      <c r="B4" s="2" t="s">
        <v>72</v>
      </c>
    </row>
    <row r="5" customFormat="false" ht="12.75" hidden="false" customHeight="false" outlineLevel="0" collapsed="false">
      <c r="A5" s="8" t="n">
        <f aca="false">A4+1</f>
        <v>4</v>
      </c>
      <c r="B5" s="8" t="s">
        <v>73</v>
      </c>
    </row>
    <row r="6" customFormat="false" ht="12.75" hidden="false" customHeight="false" outlineLevel="0" collapsed="false">
      <c r="A6" s="2" t="n">
        <f aca="false">A5+1</f>
        <v>5</v>
      </c>
      <c r="B6" s="2" t="s">
        <v>74</v>
      </c>
    </row>
    <row r="7" customFormat="false" ht="12.75" hidden="false" customHeight="false" outlineLevel="0" collapsed="false">
      <c r="A7" s="8" t="n">
        <f aca="false">A6+1</f>
        <v>6</v>
      </c>
      <c r="B7" s="8" t="s">
        <v>75</v>
      </c>
    </row>
    <row r="8" customFormat="false" ht="12.75" hidden="false" customHeight="false" outlineLevel="0" collapsed="false">
      <c r="A8" s="2" t="n">
        <f aca="false">A7+1</f>
        <v>7</v>
      </c>
      <c r="B8" s="2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3.42"/>
  </cols>
  <sheetData>
    <row r="1" customFormat="false" ht="15.75" hidden="false" customHeight="false" outlineLevel="0" collapsed="false">
      <c r="A1" s="50" t="s">
        <v>77</v>
      </c>
      <c r="B1" s="50" t="s">
        <v>5</v>
      </c>
    </row>
    <row r="2" customFormat="false" ht="15.75" hidden="false" customHeight="false" outlineLevel="0" collapsed="false">
      <c r="A2" s="78" t="s">
        <v>10</v>
      </c>
      <c r="B2" s="50" t="n">
        <v>0.98</v>
      </c>
    </row>
    <row r="3" customFormat="false" ht="15.75" hidden="false" customHeight="false" outlineLevel="0" collapsed="false">
      <c r="A3" s="78" t="s">
        <v>78</v>
      </c>
      <c r="B3" s="50" t="n">
        <v>0.98</v>
      </c>
    </row>
    <row r="4" customFormat="false" ht="15.75" hidden="false" customHeight="false" outlineLevel="0" collapsed="false">
      <c r="A4" s="78" t="s">
        <v>38</v>
      </c>
      <c r="B4" s="50" t="n">
        <v>0.98</v>
      </c>
    </row>
    <row r="5" customFormat="false" ht="15.75" hidden="false" customHeight="false" outlineLevel="0" collapsed="false">
      <c r="A5" s="30" t="s">
        <v>79</v>
      </c>
      <c r="B5" s="50" t="s">
        <v>80</v>
      </c>
    </row>
    <row r="6" customFormat="false" ht="15.75" hidden="false" customHeight="false" outlineLevel="0" collapsed="false">
      <c r="A6" s="79" t="s">
        <v>81</v>
      </c>
      <c r="B6" s="50" t="s">
        <v>80</v>
      </c>
    </row>
    <row r="7" customFormat="false" ht="15.75" hidden="false" customHeight="false" outlineLevel="0" collapsed="false">
      <c r="A7" s="30" t="s">
        <v>82</v>
      </c>
      <c r="B7" s="50" t="s">
        <v>80</v>
      </c>
    </row>
    <row r="8" customFormat="false" ht="15.75" hidden="false" customHeight="false" outlineLevel="0" collapsed="false">
      <c r="A8" s="30" t="s">
        <v>83</v>
      </c>
      <c r="B8" s="50" t="n">
        <v>0.9</v>
      </c>
    </row>
    <row r="9" customFormat="false" ht="15.75" hidden="false" customHeight="false" outlineLevel="0" collapsed="false">
      <c r="A9" s="30" t="s">
        <v>84</v>
      </c>
      <c r="B9" s="50" t="s">
        <v>80</v>
      </c>
    </row>
    <row r="10" customFormat="false" ht="15.75" hidden="false" customHeight="false" outlineLevel="0" collapsed="false">
      <c r="A10" s="30" t="s">
        <v>85</v>
      </c>
      <c r="B10" s="50" t="n">
        <v>0.92</v>
      </c>
    </row>
    <row r="11" customFormat="false" ht="15.75" hidden="false" customHeight="false" outlineLevel="0" collapsed="false">
      <c r="A11" s="30" t="s">
        <v>86</v>
      </c>
      <c r="B11" s="50" t="s">
        <v>80</v>
      </c>
    </row>
    <row r="12" customFormat="false" ht="15.75" hidden="false" customHeight="false" outlineLevel="0" collapsed="false">
      <c r="A12" s="30" t="s">
        <v>87</v>
      </c>
      <c r="B12" s="50" t="s">
        <v>80</v>
      </c>
    </row>
    <row r="13" customFormat="false" ht="15.75" hidden="false" customHeight="false" outlineLevel="0" collapsed="false">
      <c r="A13" s="30" t="s">
        <v>88</v>
      </c>
      <c r="B13" s="50" t="s">
        <v>80</v>
      </c>
    </row>
    <row r="14" customFormat="false" ht="15.75" hidden="false" customHeight="false" outlineLevel="0" collapsed="false">
      <c r="A14" s="30" t="s">
        <v>12</v>
      </c>
      <c r="B14" s="50" t="n">
        <v>0.98</v>
      </c>
    </row>
    <row r="15" customFormat="false" ht="15.75" hidden="false" customHeight="false" outlineLevel="0" collapsed="false">
      <c r="A15" s="30" t="s">
        <v>15</v>
      </c>
      <c r="B15" s="50" t="n">
        <v>0.995</v>
      </c>
    </row>
    <row r="16" customFormat="false" ht="15.75" hidden="false" customHeight="false" outlineLevel="0" collapsed="false">
      <c r="A16" s="30" t="s">
        <v>89</v>
      </c>
      <c r="B16" s="50" t="s">
        <v>80</v>
      </c>
    </row>
    <row r="17" customFormat="false" ht="15.75" hidden="false" customHeight="false" outlineLevel="0" collapsed="false">
      <c r="A17" s="30" t="s">
        <v>90</v>
      </c>
      <c r="B17" s="50" t="s">
        <v>80</v>
      </c>
    </row>
    <row r="18" customFormat="false" ht="15.75" hidden="false" customHeight="false" outlineLevel="0" collapsed="false">
      <c r="A18" s="30" t="s">
        <v>91</v>
      </c>
      <c r="B18" s="50" t="n">
        <v>0.97</v>
      </c>
    </row>
    <row r="19" customFormat="false" ht="15.75" hidden="false" customHeight="false" outlineLevel="0" collapsed="false">
      <c r="A19" s="30" t="s">
        <v>92</v>
      </c>
      <c r="B19" s="50" t="n">
        <v>0.96</v>
      </c>
    </row>
    <row r="20" customFormat="false" ht="15.75" hidden="false" customHeight="false" outlineLevel="0" collapsed="false">
      <c r="A20" s="30" t="s">
        <v>93</v>
      </c>
      <c r="B20" s="50" t="s">
        <v>80</v>
      </c>
    </row>
    <row r="21" customFormat="false" ht="15.75" hidden="false" customHeight="false" outlineLevel="0" collapsed="false">
      <c r="A21" s="30" t="s">
        <v>94</v>
      </c>
      <c r="B21" s="50" t="s">
        <v>80</v>
      </c>
    </row>
    <row r="22" customFormat="false" ht="15.75" hidden="false" customHeight="false" outlineLevel="0" collapsed="false">
      <c r="A22" s="30" t="s">
        <v>42</v>
      </c>
      <c r="B22" s="50" t="n">
        <v>0.98</v>
      </c>
    </row>
    <row r="23" customFormat="false" ht="15.75" hidden="false" customHeight="false" outlineLevel="0" collapsed="false">
      <c r="A23" s="30" t="s">
        <v>95</v>
      </c>
      <c r="B23" s="50" t="n">
        <v>0.95</v>
      </c>
    </row>
    <row r="24" customFormat="false" ht="15.75" hidden="false" customHeight="false" outlineLevel="0" collapsed="false">
      <c r="A24" s="30" t="s">
        <v>96</v>
      </c>
      <c r="B24" s="50" t="s">
        <v>80</v>
      </c>
    </row>
    <row r="25" customFormat="false" ht="15.75" hidden="false" customHeight="false" outlineLevel="0" collapsed="false">
      <c r="A25" s="30" t="s">
        <v>97</v>
      </c>
      <c r="B25" s="50" t="s">
        <v>80</v>
      </c>
    </row>
    <row r="26" customFormat="false" ht="15.75" hidden="false" customHeight="false" outlineLevel="0" collapsed="false">
      <c r="A26" s="30" t="s">
        <v>98</v>
      </c>
      <c r="B26" s="50" t="s">
        <v>80</v>
      </c>
    </row>
    <row r="27" customFormat="false" ht="15.75" hidden="false" customHeight="false" outlineLevel="0" collapsed="false">
      <c r="A27" s="30" t="s">
        <v>99</v>
      </c>
      <c r="B27" s="50" t="s">
        <v>80</v>
      </c>
    </row>
    <row r="28" customFormat="false" ht="15.75" hidden="false" customHeight="false" outlineLevel="0" collapsed="false">
      <c r="A28" s="30" t="s">
        <v>100</v>
      </c>
      <c r="B28" s="50" t="s">
        <v>80</v>
      </c>
    </row>
    <row r="29" customFormat="false" ht="15.75" hidden="false" customHeight="false" outlineLevel="0" collapsed="false">
      <c r="A29" s="30" t="s">
        <v>101</v>
      </c>
      <c r="B29" s="50" t="s">
        <v>80</v>
      </c>
    </row>
    <row r="30" customFormat="false" ht="15.75" hidden="false" customHeight="false" outlineLevel="0" collapsed="false">
      <c r="A30" s="30" t="s">
        <v>45</v>
      </c>
      <c r="B30" s="50" t="n">
        <v>0.985</v>
      </c>
    </row>
    <row r="31" customFormat="false" ht="15.75" hidden="false" customHeight="false" outlineLevel="0" collapsed="false">
      <c r="A31" s="30" t="s">
        <v>102</v>
      </c>
      <c r="B31" s="50" t="n">
        <v>0.97</v>
      </c>
    </row>
    <row r="32" customFormat="false" ht="15.75" hidden="false" customHeight="false" outlineLevel="0" collapsed="false">
      <c r="A32" s="30" t="s">
        <v>103</v>
      </c>
      <c r="B32" s="50" t="n">
        <v>0.98</v>
      </c>
    </row>
    <row r="33" customFormat="false" ht="15.75" hidden="false" customHeight="false" outlineLevel="0" collapsed="false">
      <c r="A33" s="50" t="s">
        <v>104</v>
      </c>
      <c r="B33" s="50" t="n">
        <v>0.9</v>
      </c>
    </row>
  </sheetData>
  <hyperlinks>
    <hyperlink ref="A2" r:id="rId1" display="https://www.isispace.nl/"/>
    <hyperlink ref="A3" r:id="rId2" display="https://gomspace.com/"/>
    <hyperlink ref="A4" r:id="rId3" display="https://dragonflyaerospace.com/"/>
    <hyperlink ref="A5" r:id="rId4" display="http://tyvak.com/"/>
    <hyperlink ref="A6" r:id="rId5" display="http://www.cubesatkit.com/"/>
    <hyperlink ref="A7" r:id="rId6" display="http://www.stras-space.com/"/>
    <hyperlink ref="A8" r:id="rId7" display="http://www.spacemicro.com/"/>
    <hyperlink ref="A9" r:id="rId8" display="http://www.sequoiaspace.com/"/>
    <hyperlink ref="A10" r:id="rId9" display="http://bluecanyontech.com/"/>
    <hyperlink ref="A11" r:id="rId10" display="http://www.spaceflight.com/"/>
    <hyperlink ref="A12" r:id="rId11" display="http://www.cubesatpro.com/index.php"/>
    <hyperlink ref="A13" r:id="rId12" display="http://www.rocket.com/cubesat"/>
    <hyperlink ref="A14" r:id="rId13" display="http://www.berlin-space-tech.com/"/>
    <hyperlink ref="A15" r:id="rId14" display="http://www.aacmicrotec.com/"/>
    <hyperlink ref="A16" r:id="rId15" display="http://www.tethers.com/"/>
    <hyperlink ref="A17" r:id="rId16" display="http://www.astrodev.com/public_html2/"/>
    <hyperlink ref="A18" r:id="rId17" display="http://www.gaussteam.com/"/>
    <hyperlink ref="A19" r:id="rId18" display="http://www.ssbv.com/"/>
    <hyperlink ref="A20" r:id="rId19" display="http://www.solar-mems.com/en/"/>
    <hyperlink ref="A21" r:id="rId20" display="http://www.cuaerospace.com/"/>
    <hyperlink ref="A22" r:id="rId21" display="http://www.skyfoxlabs.com/"/>
    <hyperlink ref="A23" r:id="rId22" display="http://www.gumush.com.tr/"/>
    <hyperlink ref="A24" r:id="rId23" display="http://www.planetarysystemscorp.com/"/>
    <hyperlink ref="A25" r:id="rId24" display="http://www.busek.com/"/>
    <hyperlink ref="A26" r:id="rId25" display="http://n-avionics.com/"/>
    <hyperlink ref="A27" r:id="rId26" display="http://www.cubesat-propulsion.com/"/>
    <hyperlink ref="A28" r:id="rId27" display="http://www.iq-wireless.com/en/sa-radio-technology"/>
    <hyperlink ref="A29" r:id="rId28" display="http://www.helicomtech.com/"/>
    <hyperlink ref="A30" r:id="rId29" display="https://simera-sense.com"/>
    <hyperlink ref="A31" r:id="rId30" display="http://kairo.space/"/>
    <hyperlink ref="A32" r:id="rId31" display="https://www.cosine.n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453125" defaultRowHeight="15.75" zeroHeight="false" outlineLevelRow="0" outlineLevelCol="0"/>
  <cols>
    <col collapsed="false" customWidth="true" hidden="false" outlineLevel="0" max="8" min="8" style="0" width="25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1</v>
      </c>
      <c r="B2" s="3" t="s">
        <v>13</v>
      </c>
      <c r="C2" s="2" t="n">
        <f aca="false">9900*I2</f>
        <v>11880</v>
      </c>
      <c r="D2" s="15" t="n">
        <v>0.164</v>
      </c>
      <c r="E2" s="2" t="n">
        <v>0.18</v>
      </c>
      <c r="F2" s="2" t="n">
        <v>0.98</v>
      </c>
      <c r="G2" s="2" t="n">
        <v>5.8</v>
      </c>
      <c r="H2" s="6" t="s">
        <v>10</v>
      </c>
      <c r="I2" s="7" t="n">
        <v>1.2</v>
      </c>
    </row>
    <row r="3" customFormat="false" ht="15.75" hidden="false" customHeight="false" outlineLevel="0" collapsed="false">
      <c r="A3" s="8" t="n">
        <v>2</v>
      </c>
      <c r="B3" s="16" t="s">
        <v>14</v>
      </c>
      <c r="C3" s="8" t="n">
        <v>10823</v>
      </c>
      <c r="D3" s="17" t="n">
        <v>0.1</v>
      </c>
      <c r="E3" s="8" t="n">
        <v>0.1651</v>
      </c>
      <c r="F3" s="8" t="n">
        <v>0.995</v>
      </c>
      <c r="G3" s="8" t="n">
        <v>4.25</v>
      </c>
      <c r="H3" s="11" t="s">
        <v>15</v>
      </c>
      <c r="I3" s="12" t="n">
        <v>1.2</v>
      </c>
    </row>
    <row r="4" customFormat="false" ht="15.75" hidden="false" customHeight="false" outlineLevel="0" collapsed="false">
      <c r="A4" s="2" t="n">
        <v>3</v>
      </c>
      <c r="B4" s="18" t="s">
        <v>16</v>
      </c>
      <c r="C4" s="2" t="n">
        <v>17174</v>
      </c>
      <c r="D4" s="15" t="n">
        <v>0.1</v>
      </c>
      <c r="E4" s="2" t="n">
        <v>0.1741</v>
      </c>
      <c r="F4" s="2" t="n">
        <v>0.995</v>
      </c>
      <c r="G4" s="2" t="n">
        <v>5</v>
      </c>
      <c r="H4" s="19" t="s">
        <v>15</v>
      </c>
      <c r="I4" s="7" t="n">
        <v>1.2</v>
      </c>
    </row>
    <row r="5" customFormat="false" ht="15.75" hidden="false" customHeight="false" outlineLevel="0" collapsed="false">
      <c r="A5" s="13"/>
      <c r="B5" s="14"/>
      <c r="C5" s="20"/>
      <c r="D5" s="20"/>
      <c r="E5" s="20"/>
      <c r="F5" s="20"/>
      <c r="G5" s="13"/>
      <c r="H5" s="14"/>
      <c r="I5" s="13"/>
    </row>
    <row r="6" customFormat="false" ht="15.75" hidden="false" customHeight="false" outlineLevel="0" collapsed="false">
      <c r="A6" s="13"/>
      <c r="B6" s="14"/>
      <c r="C6" s="14"/>
      <c r="D6" s="21"/>
      <c r="E6" s="13"/>
      <c r="F6" s="14"/>
      <c r="G6" s="13"/>
      <c r="H6" s="14"/>
      <c r="I6" s="13"/>
    </row>
    <row r="7" customFormat="false" ht="15.75" hidden="false" customHeight="false" outlineLevel="0" collapsed="false">
      <c r="A7" s="13"/>
      <c r="B7" s="14"/>
      <c r="C7" s="14"/>
      <c r="D7" s="14"/>
      <c r="E7" s="13"/>
      <c r="F7" s="14"/>
      <c r="G7" s="14"/>
      <c r="H7" s="14"/>
      <c r="I7" s="13"/>
    </row>
    <row r="8" customFormat="false" ht="15.75" hidden="false" customHeight="false" outlineLevel="0" collapsed="false">
      <c r="A8" s="13"/>
      <c r="B8" s="14"/>
      <c r="C8" s="14"/>
      <c r="D8" s="14"/>
      <c r="E8" s="13"/>
      <c r="F8" s="14"/>
      <c r="G8" s="14"/>
      <c r="H8" s="14"/>
      <c r="I8" s="13"/>
    </row>
    <row r="9" customFormat="false" ht="15.75" hidden="false" customHeight="false" outlineLevel="0" collapsed="false">
      <c r="A9" s="13"/>
      <c r="B9" s="14"/>
      <c r="C9" s="14"/>
      <c r="D9" s="14"/>
      <c r="E9" s="13"/>
      <c r="F9" s="14"/>
      <c r="G9" s="14"/>
      <c r="H9" s="14"/>
      <c r="I9" s="13"/>
    </row>
    <row r="10" customFormat="false" ht="15.75" hidden="false" customHeight="false" outlineLevel="0" collapsed="false">
      <c r="A10" s="13"/>
      <c r="B10" s="14"/>
      <c r="C10" s="14"/>
      <c r="D10" s="14"/>
      <c r="E10" s="13"/>
      <c r="F10" s="14"/>
      <c r="G10" s="14"/>
      <c r="H10" s="14"/>
      <c r="I10" s="13"/>
    </row>
    <row r="11" customFormat="false" ht="15.75" hidden="false" customHeight="false" outlineLevel="0" collapsed="false">
      <c r="A11" s="13"/>
      <c r="B11" s="14"/>
      <c r="C11" s="14"/>
      <c r="D11" s="14"/>
      <c r="E11" s="13"/>
      <c r="F11" s="14"/>
      <c r="G11" s="14"/>
      <c r="H11" s="14"/>
      <c r="I11" s="13"/>
    </row>
    <row r="12" customFormat="false" ht="15.75" hidden="false" customHeight="false" outlineLevel="0" collapsed="false">
      <c r="A12" s="13"/>
      <c r="B12" s="14"/>
      <c r="C12" s="14"/>
      <c r="D12" s="14"/>
      <c r="E12" s="13"/>
      <c r="F12" s="14"/>
      <c r="G12" s="14"/>
      <c r="H12" s="14"/>
      <c r="I12" s="13"/>
    </row>
    <row r="13" customFormat="false" ht="15.75" hidden="false" customHeight="false" outlineLevel="0" collapsed="false">
      <c r="A13" s="13"/>
      <c r="B13" s="14"/>
      <c r="C13" s="14"/>
      <c r="D13" s="14"/>
      <c r="E13" s="13"/>
      <c r="F13" s="14"/>
      <c r="G13" s="14"/>
      <c r="H13" s="14"/>
      <c r="I13" s="13"/>
    </row>
    <row r="14" customFormat="false" ht="15.75" hidden="false" customHeight="false" outlineLevel="0" collapsed="false">
      <c r="A14" s="13"/>
      <c r="B14" s="14"/>
      <c r="C14" s="14"/>
      <c r="D14" s="14"/>
      <c r="E14" s="13"/>
      <c r="F14" s="14"/>
      <c r="G14" s="14"/>
      <c r="H14" s="14"/>
      <c r="I14" s="13"/>
    </row>
    <row r="15" customFormat="false" ht="15.75" hidden="false" customHeight="false" outlineLevel="0" collapsed="false">
      <c r="A15" s="13"/>
      <c r="B15" s="14"/>
      <c r="C15" s="14"/>
      <c r="D15" s="14"/>
      <c r="E15" s="13"/>
      <c r="F15" s="14"/>
      <c r="G15" s="14"/>
      <c r="H15" s="14"/>
      <c r="I15" s="13"/>
    </row>
    <row r="16" customFormat="false" ht="15.75" hidden="false" customHeight="false" outlineLevel="0" collapsed="false">
      <c r="A16" s="13"/>
      <c r="B16" s="14"/>
      <c r="C16" s="14"/>
      <c r="D16" s="14"/>
      <c r="E16" s="13"/>
      <c r="F16" s="14"/>
      <c r="G16" s="14"/>
      <c r="H16" s="14"/>
      <c r="I16" s="13"/>
    </row>
    <row r="17" customFormat="false" ht="15.75" hidden="false" customHeight="false" outlineLevel="0" collapsed="false">
      <c r="A17" s="13"/>
      <c r="B17" s="14"/>
      <c r="C17" s="14"/>
      <c r="D17" s="14"/>
      <c r="E17" s="13"/>
      <c r="F17" s="14"/>
      <c r="G17" s="14"/>
      <c r="H17" s="14"/>
      <c r="I17" s="13"/>
    </row>
    <row r="18" customFormat="false" ht="15.75" hidden="false" customHeight="false" outlineLevel="0" collapsed="false">
      <c r="I18" s="13"/>
    </row>
  </sheetData>
  <hyperlinks>
    <hyperlink ref="H2" r:id="rId1" display="https://www.isispace.nl/"/>
    <hyperlink ref="H3" r:id="rId2" display="http://www.aacmicrotec.com/"/>
    <hyperlink ref="H4" r:id="rId3" display="http://www.aacmicrotec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9.71"/>
    <col collapsed="false" customWidth="true" hidden="false" outlineLevel="0" max="8" min="8" style="0" width="25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7</v>
      </c>
      <c r="I1" s="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</row>
    <row r="2" customFormat="false" ht="15.75" hidden="false" customHeight="false" outlineLevel="0" collapsed="false">
      <c r="A2" s="2" t="n">
        <v>1</v>
      </c>
      <c r="B2" s="3" t="s">
        <v>18</v>
      </c>
      <c r="C2" s="2" t="n">
        <f aca="false">4600*I2</f>
        <v>5520</v>
      </c>
      <c r="D2" s="23" t="n">
        <v>0.184</v>
      </c>
      <c r="E2" s="2" t="n">
        <v>0.26</v>
      </c>
      <c r="F2" s="2" t="n">
        <v>0.98</v>
      </c>
      <c r="G2" s="2" t="n">
        <v>32</v>
      </c>
      <c r="H2" s="6" t="s">
        <v>10</v>
      </c>
      <c r="I2" s="7" t="n">
        <v>1.2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</row>
    <row r="3" s="26" customFormat="true" ht="15.75" hidden="false" customHeight="false" outlineLevel="0" collapsed="false">
      <c r="A3" s="8" t="n">
        <f aca="false">A2+1</f>
        <v>2</v>
      </c>
      <c r="B3" s="9" t="s">
        <v>19</v>
      </c>
      <c r="C3" s="8" t="n">
        <f aca="false">8000*I3</f>
        <v>9600</v>
      </c>
      <c r="D3" s="24" t="n">
        <v>0.31</v>
      </c>
      <c r="E3" s="8" t="n">
        <v>0.21</v>
      </c>
      <c r="F3" s="8" t="n">
        <v>0.98</v>
      </c>
      <c r="G3" s="8" t="n">
        <v>64</v>
      </c>
      <c r="H3" s="25" t="s">
        <v>10</v>
      </c>
      <c r="I3" s="12" t="n">
        <v>1.2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</row>
    <row r="4" customFormat="false" ht="15.75" hidden="false" customHeight="false" outlineLevel="0" collapsed="false">
      <c r="A4" s="2" t="n">
        <f aca="false">A3+1</f>
        <v>3</v>
      </c>
      <c r="B4" s="3" t="s">
        <v>20</v>
      </c>
      <c r="C4" s="2" t="n">
        <f aca="false">10000*I4</f>
        <v>12000</v>
      </c>
      <c r="D4" s="23" t="n">
        <v>0.36</v>
      </c>
      <c r="E4" s="2" t="n">
        <v>0.21</v>
      </c>
      <c r="F4" s="2" t="n">
        <v>0.98</v>
      </c>
      <c r="G4" s="2" t="n">
        <v>64</v>
      </c>
      <c r="H4" s="6" t="s">
        <v>10</v>
      </c>
      <c r="I4" s="7" t="n">
        <v>1.2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</row>
    <row r="5" s="26" customFormat="true" ht="15.75" hidden="false" customHeight="false" outlineLevel="0" collapsed="false">
      <c r="A5" s="8" t="n">
        <f aca="false">A4+1</f>
        <v>4</v>
      </c>
      <c r="B5" s="9" t="s">
        <v>21</v>
      </c>
      <c r="C5" s="8" t="n">
        <f aca="false">19800*I5</f>
        <v>23760</v>
      </c>
      <c r="D5" s="24" t="n">
        <v>0.4161</v>
      </c>
      <c r="E5" s="8" t="n">
        <v>0.54</v>
      </c>
      <c r="F5" s="8" t="n">
        <v>0.98</v>
      </c>
      <c r="G5" s="8" t="n">
        <v>39</v>
      </c>
      <c r="H5" s="25" t="s">
        <v>10</v>
      </c>
      <c r="I5" s="12" t="n">
        <v>1.2</v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</row>
    <row r="6" customFormat="false" ht="15.75" hidden="false" customHeight="false" outlineLevel="0" collapsed="false">
      <c r="A6" s="2" t="n">
        <f aca="false">A5+1</f>
        <v>5</v>
      </c>
      <c r="B6" s="18" t="s">
        <v>22</v>
      </c>
      <c r="C6" s="2" t="n">
        <v>10934</v>
      </c>
      <c r="D6" s="27" t="n">
        <v>0.221</v>
      </c>
      <c r="E6" s="2" t="n">
        <v>0.162</v>
      </c>
      <c r="F6" s="2" t="n">
        <v>0.995</v>
      </c>
      <c r="G6" s="2" t="n">
        <v>60</v>
      </c>
      <c r="H6" s="19" t="s">
        <v>15</v>
      </c>
      <c r="I6" s="7" t="n">
        <v>1.2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</row>
    <row r="7" customFormat="false" ht="15.75" hidden="false" customHeight="false" outlineLevel="0" collapsed="false">
      <c r="A7" s="28"/>
      <c r="C7" s="20"/>
      <c r="D7" s="20"/>
      <c r="E7" s="20"/>
      <c r="F7" s="20"/>
      <c r="G7" s="20"/>
      <c r="I7" s="1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</row>
    <row r="8" customFormat="false" ht="15.75" hidden="false" customHeight="false" outlineLevel="0" collapsed="false">
      <c r="A8" s="28"/>
      <c r="I8" s="1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</row>
    <row r="9" customFormat="false" ht="15.75" hidden="false" customHeight="false" outlineLevel="0" collapsed="false">
      <c r="A9" s="28"/>
      <c r="I9" s="1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</row>
    <row r="10" customFormat="false" ht="15.75" hidden="false" customHeight="false" outlineLevel="0" collapsed="false">
      <c r="A10" s="28"/>
      <c r="I10" s="1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</row>
    <row r="11" customFormat="false" ht="15.75" hidden="false" customHeight="false" outlineLevel="0" collapsed="false">
      <c r="A11" s="28"/>
      <c r="I11" s="1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</row>
    <row r="12" customFormat="false" ht="15.75" hidden="false" customHeight="false" outlineLevel="0" collapsed="false">
      <c r="A12" s="28"/>
      <c r="I12" s="1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</row>
    <row r="13" customFormat="false" ht="15.75" hidden="false" customHeight="false" outlineLevel="0" collapsed="false">
      <c r="A13" s="28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</row>
    <row r="14" customFormat="false" ht="15.75" hidden="false" customHeight="false" outlineLevel="0" collapsed="false">
      <c r="D14" s="14"/>
    </row>
    <row r="15" customFormat="false" ht="15.75" hidden="false" customHeight="false" outlineLevel="0" collapsed="false">
      <c r="D15" s="14"/>
    </row>
    <row r="16" customFormat="false" ht="15.75" hidden="false" customHeight="false" outlineLevel="0" collapsed="false">
      <c r="D16" s="14"/>
    </row>
    <row r="17" customFormat="false" ht="15.75" hidden="false" customHeight="false" outlineLevel="0" collapsed="false">
      <c r="D17" s="14"/>
    </row>
  </sheetData>
  <hyperlinks>
    <hyperlink ref="H2" r:id="rId1" display="https://www.isispace.nl/"/>
    <hyperlink ref="H3" r:id="rId2" display="https://www.isispace.nl/"/>
    <hyperlink ref="H4" r:id="rId3" display="https://www.isispace.nl/"/>
    <hyperlink ref="H5" r:id="rId4" display="https://www.isispace.nl/"/>
    <hyperlink ref="H6" r:id="rId5" display="http://www.aacmicrotec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3.28"/>
    <col collapsed="false" customWidth="true" hidden="false" outlineLevel="0" max="8" min="8" style="0" width="25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2" t="n">
        <v>1</v>
      </c>
      <c r="B2" s="3" t="s">
        <v>23</v>
      </c>
      <c r="C2" s="2" t="n">
        <f aca="false">4400*I2</f>
        <v>5280</v>
      </c>
      <c r="D2" s="2" t="n">
        <v>0.094</v>
      </c>
      <c r="E2" s="23" t="n">
        <v>0.124</v>
      </c>
      <c r="F2" s="2" t="n">
        <v>0.98</v>
      </c>
      <c r="G2" s="2" t="n">
        <v>0.4</v>
      </c>
      <c r="H2" s="6" t="s">
        <v>10</v>
      </c>
      <c r="I2" s="7" t="n">
        <v>1.2</v>
      </c>
    </row>
    <row r="3" customFormat="false" ht="15.75" hidden="false" customHeight="false" outlineLevel="0" collapsed="false">
      <c r="A3" s="8" t="n">
        <v>2</v>
      </c>
      <c r="B3" s="16" t="s">
        <v>24</v>
      </c>
      <c r="C3" s="8" t="n">
        <v>8624</v>
      </c>
      <c r="D3" s="8" t="n">
        <v>0.0619</v>
      </c>
      <c r="E3" s="8" t="n">
        <v>0.0551</v>
      </c>
      <c r="F3" s="8" t="n">
        <v>0.995</v>
      </c>
      <c r="G3" s="8" t="n">
        <v>0.6</v>
      </c>
      <c r="H3" s="11" t="s">
        <v>15</v>
      </c>
      <c r="I3" s="12" t="n">
        <v>1.2</v>
      </c>
    </row>
    <row r="4" customFormat="false" ht="15.75" hidden="false" customHeight="false" outlineLevel="0" collapsed="false">
      <c r="A4" s="2" t="n">
        <v>3</v>
      </c>
      <c r="B4" s="18" t="s">
        <v>25</v>
      </c>
      <c r="C4" s="2" t="n">
        <v>23285</v>
      </c>
      <c r="D4" s="2" t="n">
        <v>0.13</v>
      </c>
      <c r="E4" s="2" t="n">
        <v>0.0551</v>
      </c>
      <c r="F4" s="2" t="n">
        <v>0.995</v>
      </c>
      <c r="G4" s="2" t="n">
        <v>1.3</v>
      </c>
      <c r="H4" s="19" t="s">
        <v>15</v>
      </c>
      <c r="I4" s="7" t="n">
        <v>1.2</v>
      </c>
    </row>
    <row r="5" customFormat="false" ht="15.75" hidden="false" customHeight="false" outlineLevel="0" collapsed="false">
      <c r="A5" s="8" t="n">
        <v>4</v>
      </c>
      <c r="B5" s="16" t="s">
        <v>26</v>
      </c>
      <c r="C5" s="8" t="n">
        <v>32340</v>
      </c>
      <c r="D5" s="8" t="n">
        <v>0.13</v>
      </c>
      <c r="E5" s="29" t="n">
        <v>0.172</v>
      </c>
      <c r="F5" s="8" t="n">
        <v>0.995</v>
      </c>
      <c r="G5" s="8" t="n">
        <v>1.3</v>
      </c>
      <c r="H5" s="11" t="s">
        <v>15</v>
      </c>
      <c r="I5" s="12" t="n">
        <v>1.2</v>
      </c>
    </row>
    <row r="6" customFormat="false" ht="15.75" hidden="false" customHeight="false" outlineLevel="0" collapsed="false">
      <c r="A6" s="13"/>
      <c r="C6" s="20"/>
      <c r="D6" s="20"/>
      <c r="E6" s="20"/>
      <c r="F6" s="20"/>
      <c r="G6" s="20"/>
      <c r="I6" s="14"/>
    </row>
    <row r="7" customFormat="false" ht="15.75" hidden="false" customHeight="false" outlineLevel="0" collapsed="false">
      <c r="A7" s="13"/>
      <c r="B7" s="14"/>
      <c r="C7" s="20"/>
      <c r="D7" s="20"/>
      <c r="E7" s="20"/>
      <c r="F7" s="20"/>
      <c r="G7" s="20"/>
      <c r="H7" s="14"/>
      <c r="I7" s="14"/>
    </row>
    <row r="8" customFormat="false" ht="15.75" hidden="false" customHeight="false" outlineLevel="0" collapsed="false">
      <c r="A8" s="13"/>
      <c r="B8" s="14"/>
      <c r="C8" s="14"/>
      <c r="D8" s="14"/>
      <c r="E8" s="14"/>
      <c r="F8" s="14"/>
      <c r="G8" s="14"/>
      <c r="H8" s="14"/>
      <c r="I8" s="14"/>
    </row>
    <row r="9" customFormat="false" ht="15.75" hidden="false" customHeight="false" outlineLevel="0" collapsed="false">
      <c r="A9" s="13"/>
      <c r="B9" s="14"/>
      <c r="C9" s="14"/>
      <c r="D9" s="14"/>
      <c r="E9" s="14"/>
      <c r="F9" s="14"/>
      <c r="G9" s="14"/>
      <c r="H9" s="14"/>
      <c r="I9" s="14"/>
    </row>
    <row r="10" customFormat="false" ht="15.75" hidden="false" customHeight="false" outlineLevel="0" collapsed="false">
      <c r="A10" s="13"/>
      <c r="B10" s="14"/>
      <c r="C10" s="14"/>
      <c r="D10" s="14"/>
      <c r="E10" s="14"/>
      <c r="F10" s="14"/>
      <c r="G10" s="14"/>
      <c r="H10" s="14"/>
      <c r="I10" s="14"/>
    </row>
    <row r="11" customFormat="false" ht="15.75" hidden="false" customHeight="false" outlineLevel="0" collapsed="false">
      <c r="A11" s="13"/>
      <c r="B11" s="14"/>
      <c r="C11" s="14"/>
      <c r="D11" s="14"/>
      <c r="E11" s="14"/>
      <c r="F11" s="14"/>
      <c r="G11" s="14"/>
      <c r="H11" s="14"/>
      <c r="I11" s="14"/>
    </row>
    <row r="12" customFormat="false" ht="15.75" hidden="false" customHeight="false" outlineLevel="0" collapsed="false">
      <c r="A12" s="13"/>
      <c r="B12" s="14"/>
      <c r="C12" s="14"/>
      <c r="D12" s="14"/>
      <c r="E12" s="14"/>
      <c r="F12" s="14"/>
      <c r="G12" s="14"/>
      <c r="H12" s="14"/>
      <c r="I12" s="14"/>
    </row>
    <row r="13" customFormat="false" ht="15.75" hidden="false" customHeight="false" outlineLevel="0" collapsed="false">
      <c r="A13" s="13"/>
      <c r="B13" s="14"/>
      <c r="C13" s="14"/>
      <c r="D13" s="14"/>
      <c r="E13" s="14"/>
      <c r="F13" s="14"/>
      <c r="G13" s="14"/>
      <c r="H13" s="14"/>
      <c r="I13" s="14"/>
    </row>
    <row r="14" customFormat="false" ht="15.75" hidden="false" customHeight="false" outlineLevel="0" collapsed="false">
      <c r="A14" s="13"/>
      <c r="B14" s="14"/>
      <c r="C14" s="14"/>
      <c r="D14" s="14"/>
      <c r="E14" s="14"/>
      <c r="F14" s="14"/>
      <c r="G14" s="14"/>
      <c r="H14" s="14"/>
      <c r="I14" s="14"/>
    </row>
    <row r="15" customFormat="false" ht="15.75" hidden="false" customHeight="false" outlineLevel="0" collapsed="false">
      <c r="A15" s="13"/>
      <c r="B15" s="14"/>
      <c r="C15" s="14"/>
      <c r="D15" s="14"/>
      <c r="E15" s="14"/>
      <c r="F15" s="14"/>
      <c r="G15" s="14"/>
      <c r="H15" s="14"/>
      <c r="I15" s="14"/>
    </row>
    <row r="16" customFormat="false" ht="15.75" hidden="false" customHeight="false" outlineLevel="0" collapsed="false">
      <c r="A16" s="13"/>
      <c r="B16" s="14"/>
      <c r="C16" s="14"/>
      <c r="D16" s="14"/>
      <c r="E16" s="14"/>
      <c r="F16" s="14"/>
      <c r="G16" s="14"/>
      <c r="H16" s="14"/>
      <c r="I16" s="14"/>
    </row>
    <row r="17" customFormat="false" ht="15.75" hidden="false" customHeight="false" outlineLevel="0" collapsed="false">
      <c r="A17" s="13"/>
      <c r="B17" s="14"/>
      <c r="C17" s="14"/>
      <c r="D17" s="14"/>
      <c r="E17" s="14"/>
      <c r="F17" s="14"/>
      <c r="G17" s="14"/>
      <c r="H17" s="14"/>
      <c r="I17" s="14"/>
    </row>
    <row r="18" customFormat="false" ht="15.75" hidden="false" customHeight="false" outlineLevel="0" collapsed="false">
      <c r="A18" s="13"/>
      <c r="B18" s="14"/>
      <c r="C18" s="14"/>
      <c r="D18" s="14"/>
      <c r="E18" s="14"/>
      <c r="F18" s="14"/>
      <c r="G18" s="14"/>
      <c r="H18" s="14"/>
      <c r="I18" s="14"/>
    </row>
    <row r="19" customFormat="false" ht="15.75" hidden="false" customHeight="false" outlineLevel="0" collapsed="false">
      <c r="A19" s="13"/>
      <c r="B19" s="14"/>
      <c r="C19" s="14"/>
      <c r="D19" s="14"/>
      <c r="E19" s="14"/>
      <c r="F19" s="14"/>
      <c r="G19" s="14"/>
      <c r="H19" s="14"/>
      <c r="I19" s="14"/>
    </row>
    <row r="20" customFormat="false" ht="15.75" hidden="false" customHeight="false" outlineLevel="0" collapsed="false">
      <c r="A20" s="13"/>
      <c r="B20" s="14"/>
      <c r="C20" s="14"/>
      <c r="D20" s="14"/>
      <c r="E20" s="14"/>
      <c r="F20" s="14"/>
      <c r="G20" s="14"/>
      <c r="H20" s="14"/>
      <c r="I20" s="14"/>
    </row>
    <row r="22" customFormat="false" ht="15.75" hidden="false" customHeight="false" outlineLevel="0" collapsed="false">
      <c r="B22" s="14"/>
      <c r="C22" s="14"/>
      <c r="D22" s="14"/>
      <c r="E22" s="14"/>
      <c r="F22" s="14"/>
      <c r="G22" s="14"/>
      <c r="H22" s="30"/>
    </row>
  </sheetData>
  <hyperlinks>
    <hyperlink ref="H2" r:id="rId1" display="https://www.isispace.nl/"/>
    <hyperlink ref="H3" r:id="rId2" display="http://www.aacmicrotec.com/"/>
    <hyperlink ref="H4" r:id="rId3" display="http://www.aacmicrotec.com/"/>
    <hyperlink ref="H5" r:id="rId4" display="http://www.aacmicrotec.com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6.71"/>
    <col collapsed="false" customWidth="false" hidden="false" outlineLevel="0" max="4" min="3" style="20" width="14.43"/>
    <col collapsed="false" customWidth="true" hidden="false" outlineLevel="0" max="5" min="5" style="20" width="11.86"/>
    <col collapsed="false" customWidth="false" hidden="false" outlineLevel="0" max="10" min="6" style="20" width="14.43"/>
    <col collapsed="false" customWidth="true" hidden="false" outlineLevel="0" max="17" min="11" style="20" width="8.57"/>
    <col collapsed="false" customWidth="true" hidden="false" outlineLevel="0" max="18" min="18" style="0" width="28.29"/>
  </cols>
  <sheetData>
    <row r="1" s="22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17</v>
      </c>
      <c r="F1" s="1" t="s">
        <v>5</v>
      </c>
      <c r="G1" s="1" t="s">
        <v>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7</v>
      </c>
      <c r="S1" s="1" t="s">
        <v>8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="22" customFormat="true" ht="16.4" hidden="false" customHeight="true" outlineLevel="0" collapsed="false">
      <c r="A2" s="2" t="n">
        <v>1</v>
      </c>
      <c r="B2" s="3" t="s">
        <v>37</v>
      </c>
      <c r="C2" s="2" t="n">
        <f aca="false">(24500+1900)*S2</f>
        <v>31680</v>
      </c>
      <c r="D2" s="32" t="n">
        <v>0.4</v>
      </c>
      <c r="E2" s="32" t="n">
        <v>0.65</v>
      </c>
      <c r="F2" s="2" t="n">
        <v>0.98</v>
      </c>
      <c r="G2" s="32" t="n">
        <v>2.7</v>
      </c>
      <c r="H2" s="33" t="n">
        <v>26.52</v>
      </c>
      <c r="I2" s="32" t="n">
        <v>0</v>
      </c>
      <c r="J2" s="32" t="n">
        <v>0</v>
      </c>
      <c r="K2" s="34" t="n">
        <v>0</v>
      </c>
      <c r="L2" s="34" t="n">
        <v>1</v>
      </c>
      <c r="M2" s="34" t="n">
        <v>0</v>
      </c>
      <c r="N2" s="34" t="n">
        <v>0</v>
      </c>
      <c r="O2" s="34" t="n">
        <v>0</v>
      </c>
      <c r="P2" s="34" t="n">
        <v>0</v>
      </c>
      <c r="Q2" s="34" t="n">
        <v>0</v>
      </c>
      <c r="R2" s="6" t="s">
        <v>38</v>
      </c>
      <c r="S2" s="7" t="n">
        <v>1.2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</row>
    <row r="3" s="22" customFormat="true" ht="16.4" hidden="false" customHeight="true" outlineLevel="0" collapsed="false">
      <c r="A3" s="8" t="n">
        <v>2</v>
      </c>
      <c r="B3" s="9" t="s">
        <v>39</v>
      </c>
      <c r="C3" s="8" t="n">
        <f aca="false">(185000+1900)*S3</f>
        <v>224280</v>
      </c>
      <c r="D3" s="36" t="n">
        <v>1.6</v>
      </c>
      <c r="E3" s="36" t="n">
        <v>2.15</v>
      </c>
      <c r="F3" s="8" t="n">
        <v>0.98</v>
      </c>
      <c r="G3" s="36" t="n">
        <v>7</v>
      </c>
      <c r="H3" s="8" t="n">
        <v>6.8</v>
      </c>
      <c r="I3" s="36" t="n">
        <v>0</v>
      </c>
      <c r="J3" s="36" t="n">
        <v>0</v>
      </c>
      <c r="K3" s="37" t="n">
        <v>0</v>
      </c>
      <c r="L3" s="37" t="n">
        <v>1</v>
      </c>
      <c r="M3" s="37" t="n">
        <v>1</v>
      </c>
      <c r="N3" s="37" t="n">
        <v>0</v>
      </c>
      <c r="O3" s="37" t="n">
        <v>0</v>
      </c>
      <c r="P3" s="37" t="n">
        <v>0</v>
      </c>
      <c r="Q3" s="37" t="n">
        <v>0</v>
      </c>
      <c r="R3" s="25" t="s">
        <v>38</v>
      </c>
      <c r="S3" s="12" t="n">
        <v>1.2</v>
      </c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="22" customFormat="true" ht="16.4" hidden="false" customHeight="true" outlineLevel="0" collapsed="false">
      <c r="A4" s="2" t="n">
        <v>3</v>
      </c>
      <c r="B4" s="3" t="s">
        <v>40</v>
      </c>
      <c r="C4" s="2" t="n">
        <f aca="false">(55000+1900)*S4</f>
        <v>68280</v>
      </c>
      <c r="D4" s="32" t="n">
        <v>0.5</v>
      </c>
      <c r="E4" s="32" t="n">
        <v>0.65</v>
      </c>
      <c r="F4" s="2" t="n">
        <v>0.98</v>
      </c>
      <c r="G4" s="32" t="n">
        <v>4.5</v>
      </c>
      <c r="H4" s="33" t="n">
        <v>21.76</v>
      </c>
      <c r="I4" s="32" t="n">
        <v>0</v>
      </c>
      <c r="J4" s="32" t="n">
        <v>0</v>
      </c>
      <c r="K4" s="33" t="n">
        <v>0</v>
      </c>
      <c r="L4" s="34" t="n">
        <v>1</v>
      </c>
      <c r="M4" s="34" t="n">
        <v>1</v>
      </c>
      <c r="N4" s="34" t="n">
        <v>0</v>
      </c>
      <c r="O4" s="34" t="n">
        <v>0</v>
      </c>
      <c r="P4" s="34" t="n">
        <v>0</v>
      </c>
      <c r="Q4" s="34" t="n">
        <v>0</v>
      </c>
      <c r="R4" s="6" t="s">
        <v>38</v>
      </c>
      <c r="S4" s="7" t="n">
        <v>1.2</v>
      </c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="22" customFormat="true" ht="16.4" hidden="false" customHeight="true" outlineLevel="0" collapsed="false">
      <c r="A5" s="8" t="n">
        <v>4</v>
      </c>
      <c r="B5" s="9" t="s">
        <v>41</v>
      </c>
      <c r="C5" s="8" t="n">
        <f aca="false">3290*S4</f>
        <v>3948</v>
      </c>
      <c r="D5" s="8" t="n">
        <v>0.1</v>
      </c>
      <c r="E5" s="8" t="n">
        <v>0.19</v>
      </c>
      <c r="F5" s="8" t="n">
        <v>0.98</v>
      </c>
      <c r="G5" s="8" t="n">
        <v>0.297</v>
      </c>
      <c r="H5" s="8" t="n">
        <f aca="false">300*340/530</f>
        <v>192.452830188679</v>
      </c>
      <c r="I5" s="8" t="n">
        <v>0</v>
      </c>
      <c r="J5" s="8" t="n">
        <v>0</v>
      </c>
      <c r="K5" s="37" t="n">
        <v>0</v>
      </c>
      <c r="L5" s="8" t="n">
        <v>1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38" t="s">
        <v>42</v>
      </c>
      <c r="S5" s="12" t="n">
        <v>1.2</v>
      </c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="22" customFormat="true" ht="16.4" hidden="false" customHeight="true" outlineLevel="0" collapsed="false">
      <c r="A6" s="2" t="n">
        <v>5</v>
      </c>
      <c r="B6" s="3" t="s">
        <v>43</v>
      </c>
      <c r="C6" s="2" t="n">
        <f aca="false">(115000+1900)*S6</f>
        <v>140280</v>
      </c>
      <c r="D6" s="2" t="n">
        <v>1.8</v>
      </c>
      <c r="E6" s="2" t="n">
        <v>2.65</v>
      </c>
      <c r="F6" s="2" t="n">
        <v>0.98</v>
      </c>
      <c r="G6" s="2" t="n">
        <v>10</v>
      </c>
      <c r="H6" s="33" t="n">
        <f aca="false">10*340/500</f>
        <v>6.8</v>
      </c>
      <c r="I6" s="2" t="n">
        <v>0</v>
      </c>
      <c r="J6" s="2" t="n">
        <v>0</v>
      </c>
      <c r="K6" s="33" t="n">
        <v>1</v>
      </c>
      <c r="L6" s="33" t="n">
        <v>1</v>
      </c>
      <c r="M6" s="33" t="n">
        <v>1</v>
      </c>
      <c r="N6" s="33" t="n">
        <v>1</v>
      </c>
      <c r="O6" s="33" t="n">
        <v>0</v>
      </c>
      <c r="P6" s="33" t="n">
        <v>0</v>
      </c>
      <c r="Q6" s="33" t="n">
        <v>0</v>
      </c>
      <c r="R6" s="6" t="s">
        <v>38</v>
      </c>
      <c r="S6" s="7" t="n">
        <v>1.2</v>
      </c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="22" customFormat="true" ht="16.4" hidden="false" customHeight="true" outlineLevel="0" collapsed="false">
      <c r="A7" s="8" t="n">
        <v>6</v>
      </c>
      <c r="B7" s="9" t="s">
        <v>44</v>
      </c>
      <c r="C7" s="8" t="n">
        <f aca="false">40000*S7</f>
        <v>48000</v>
      </c>
      <c r="D7" s="8" t="n">
        <v>1.1</v>
      </c>
      <c r="E7" s="8" t="n">
        <v>1.76</v>
      </c>
      <c r="F7" s="8" t="n">
        <v>0.985</v>
      </c>
      <c r="G7" s="8" t="n">
        <v>6</v>
      </c>
      <c r="H7" s="8" t="n">
        <f aca="false">340000*(I7/J7)*0.000001/0.001</f>
        <v>3.22413793103448</v>
      </c>
      <c r="I7" s="8" t="n">
        <v>5.5</v>
      </c>
      <c r="J7" s="8" t="n">
        <v>580</v>
      </c>
      <c r="K7" s="8" t="n">
        <v>0</v>
      </c>
      <c r="L7" s="8" t="n">
        <v>1</v>
      </c>
      <c r="M7" s="8" t="n">
        <v>0</v>
      </c>
      <c r="N7" s="8" t="n">
        <v>0</v>
      </c>
      <c r="O7" s="8" t="n">
        <v>0</v>
      </c>
      <c r="P7" s="8" t="n">
        <v>0</v>
      </c>
      <c r="Q7" s="8" t="n">
        <v>0</v>
      </c>
      <c r="R7" s="38" t="s">
        <v>45</v>
      </c>
      <c r="S7" s="12" t="n">
        <v>1.2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="22" customFormat="true" ht="16.4" hidden="false" customHeight="true" outlineLevel="0" collapsed="false">
      <c r="A8" s="2" t="n">
        <v>7</v>
      </c>
      <c r="B8" s="3" t="s">
        <v>46</v>
      </c>
      <c r="C8" s="2" t="n">
        <f aca="false">152000*S8</f>
        <v>182400</v>
      </c>
      <c r="D8" s="2" t="n">
        <v>1.2</v>
      </c>
      <c r="E8" s="2" t="n">
        <v>1.76</v>
      </c>
      <c r="F8" s="2" t="n">
        <v>0.985</v>
      </c>
      <c r="G8" s="2" t="n">
        <v>5.5</v>
      </c>
      <c r="H8" s="2" t="n">
        <f aca="false">340000*(I8/J8)*0.000001/0.001</f>
        <v>3.22413793103448</v>
      </c>
      <c r="I8" s="39" t="n">
        <v>5.5</v>
      </c>
      <c r="J8" s="39" t="n">
        <v>580</v>
      </c>
      <c r="K8" s="33" t="n">
        <v>0</v>
      </c>
      <c r="L8" s="33" t="n">
        <v>1</v>
      </c>
      <c r="M8" s="33" t="n">
        <v>1</v>
      </c>
      <c r="N8" s="33" t="n">
        <v>0</v>
      </c>
      <c r="O8" s="33" t="n">
        <v>0</v>
      </c>
      <c r="P8" s="33" t="n">
        <v>0</v>
      </c>
      <c r="Q8" s="33" t="n">
        <v>0</v>
      </c>
      <c r="R8" s="40" t="s">
        <v>45</v>
      </c>
      <c r="S8" s="7" t="n">
        <v>1.2</v>
      </c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="22" customFormat="true" ht="16.4" hidden="false" customHeight="true" outlineLevel="0" collapsed="false">
      <c r="A9" s="8" t="n">
        <v>8</v>
      </c>
      <c r="B9" s="9" t="s">
        <v>47</v>
      </c>
      <c r="C9" s="8" t="n">
        <v>400</v>
      </c>
      <c r="D9" s="8" t="n">
        <v>0.12</v>
      </c>
      <c r="E9" s="8" t="n">
        <v>0.4826</v>
      </c>
      <c r="F9" s="8" t="n">
        <v>0.9</v>
      </c>
      <c r="G9" s="8" t="n">
        <v>1.5</v>
      </c>
      <c r="H9" s="8" t="n">
        <f aca="false">340000*I9*0.000001/(J9*0.001)</f>
        <v>578</v>
      </c>
      <c r="I9" s="8" t="n">
        <v>51</v>
      </c>
      <c r="J9" s="8" t="n">
        <v>30</v>
      </c>
      <c r="K9" s="8" t="n">
        <v>0</v>
      </c>
      <c r="L9" s="41" t="n">
        <v>0</v>
      </c>
      <c r="M9" s="8" t="n">
        <v>0</v>
      </c>
      <c r="N9" s="8" t="n">
        <v>0</v>
      </c>
      <c r="O9" s="8" t="n">
        <v>0</v>
      </c>
      <c r="P9" s="8" t="n">
        <v>1</v>
      </c>
      <c r="Q9" s="8" t="n">
        <v>0</v>
      </c>
      <c r="R9" s="9" t="s">
        <v>48</v>
      </c>
      <c r="S9" s="12" t="n">
        <v>1.2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="22" customFormat="true" ht="16.4" hidden="false" customHeight="true" outlineLevel="0" collapsed="false">
      <c r="A10" s="2" t="n">
        <v>9</v>
      </c>
      <c r="B10" s="3" t="s">
        <v>49</v>
      </c>
      <c r="C10" s="2" t="n">
        <v>1300</v>
      </c>
      <c r="D10" s="2" t="n">
        <v>0.479</v>
      </c>
      <c r="E10" s="2" t="n">
        <v>0.2921</v>
      </c>
      <c r="F10" s="2" t="n">
        <v>0.9</v>
      </c>
      <c r="G10" s="2" t="n">
        <v>1</v>
      </c>
      <c r="H10" s="2" t="n">
        <f aca="false">340000*I10*0.000001/(J10*0.001)</f>
        <v>57.8</v>
      </c>
      <c r="I10" s="2" t="n">
        <v>17</v>
      </c>
      <c r="J10" s="2" t="n">
        <v>100</v>
      </c>
      <c r="K10" s="33" t="n">
        <v>0</v>
      </c>
      <c r="L10" s="42" t="n">
        <v>0</v>
      </c>
      <c r="M10" s="33" t="n">
        <v>0</v>
      </c>
      <c r="N10" s="33" t="n">
        <v>0</v>
      </c>
      <c r="O10" s="33" t="n">
        <v>0</v>
      </c>
      <c r="P10" s="33" t="n">
        <v>1</v>
      </c>
      <c r="Q10" s="33" t="n">
        <v>0</v>
      </c>
      <c r="R10" s="3" t="s">
        <v>48</v>
      </c>
      <c r="S10" s="7" t="n">
        <v>1.2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="22" customFormat="true" ht="16.4" hidden="false" customHeight="true" outlineLevel="0" collapsed="false">
      <c r="A11" s="8" t="n">
        <v>10</v>
      </c>
      <c r="B11" s="9" t="s">
        <v>50</v>
      </c>
      <c r="C11" s="8" t="n">
        <v>0</v>
      </c>
      <c r="D11" s="8" t="n">
        <v>0</v>
      </c>
      <c r="E11" s="8" t="n">
        <v>0</v>
      </c>
      <c r="F11" s="8" t="n">
        <v>1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41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/>
      <c r="S11" s="8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="22" customFormat="true" ht="15.75" hidden="false" customHeight="false" outlineLevel="0" collapsed="false">
      <c r="A12" s="13"/>
      <c r="B12" s="13"/>
      <c r="C12" s="20"/>
      <c r="D12" s="20"/>
      <c r="E12" s="20"/>
      <c r="F12" s="20"/>
      <c r="G12" s="20"/>
      <c r="H12" s="44"/>
      <c r="I12" s="44"/>
      <c r="J12" s="20"/>
      <c r="K12" s="20"/>
      <c r="L12" s="44"/>
      <c r="M12" s="20"/>
      <c r="N12" s="20"/>
      <c r="O12" s="20"/>
      <c r="P12" s="20"/>
      <c r="Q12" s="20"/>
      <c r="R12" s="28"/>
      <c r="S12" s="28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="22" customFormat="true" ht="15.75" hidden="false" customHeight="false" outlineLevel="0" collapsed="false">
      <c r="A13" s="13"/>
      <c r="B13" s="13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8"/>
      <c r="S13" s="28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="22" customFormat="true" ht="15.75" hidden="false" customHeight="false" outlineLevel="0" collapsed="false">
      <c r="A14" s="13"/>
      <c r="B14" s="14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8"/>
      <c r="S14" s="28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="22" customFormat="true" ht="15.75" hidden="false" customHeight="false" outlineLevel="0" collapsed="false">
      <c r="A15" s="13"/>
      <c r="B15" s="14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8"/>
      <c r="S15" s="28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="22" customFormat="true" ht="15.75" hidden="false" customHeight="false" outlineLevel="0" collapsed="false">
      <c r="A16" s="13"/>
      <c r="B16" s="14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4"/>
      <c r="S16" s="28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="22" customFormat="true" ht="15.75" hidden="false" customHeight="false" outlineLevel="0" collapsed="false">
      <c r="A17" s="28"/>
      <c r="B17" s="28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8"/>
      <c r="S17" s="28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="22" customFormat="true" ht="15.75" hidden="false" customHeight="false" outlineLevel="0" collapsed="false">
      <c r="A18" s="28"/>
      <c r="B18" s="2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8"/>
      <c r="S18" s="28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="22" customFormat="true" ht="15.75" hidden="false" customHeight="false" outlineLevel="0" collapsed="false">
      <c r="A19" s="28"/>
      <c r="B19" s="28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8"/>
      <c r="S19" s="28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customFormat="false" ht="15.75" hidden="false" customHeight="false" outlineLevel="0" collapsed="false">
      <c r="A20" s="28"/>
      <c r="B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customFormat="false" ht="15.75" hidden="false" customHeight="false" outlineLevel="0" collapsed="false">
      <c r="A21" s="28"/>
      <c r="B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customFormat="false" ht="15.75" hidden="false" customHeight="false" outlineLevel="0" collapsed="false">
      <c r="A22" s="28"/>
      <c r="B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customFormat="false" ht="15.75" hidden="false" customHeight="false" outlineLevel="0" collapsed="false">
      <c r="A23" s="28"/>
      <c r="B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customFormat="false" ht="15.75" hidden="false" customHeight="false" outlineLevel="0" collapsed="false">
      <c r="A24" s="28"/>
      <c r="B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customFormat="false" ht="15.75" hidden="false" customHeight="false" outlineLevel="0" collapsed="false">
      <c r="A25" s="28"/>
      <c r="B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customFormat="false" ht="15.75" hidden="false" customHeight="false" outlineLevel="0" collapsed="false">
      <c r="A26" s="28"/>
      <c r="B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customFormat="false" ht="15.75" hidden="false" customHeight="false" outlineLevel="0" collapsed="false">
      <c r="A27" s="28"/>
      <c r="B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customFormat="false" ht="15.75" hidden="false" customHeight="false" outlineLevel="0" collapsed="false">
      <c r="A28" s="28"/>
      <c r="B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</row>
    <row r="29" customFormat="false" ht="15.75" hidden="false" customHeight="false" outlineLevel="0" collapsed="false">
      <c r="A29" s="28"/>
      <c r="B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customFormat="false" ht="15.75" hidden="false" customHeight="false" outlineLevel="0" collapsed="false">
      <c r="A30" s="28"/>
      <c r="B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customFormat="false" ht="15.75" hidden="false" customHeight="false" outlineLevel="0" collapsed="false">
      <c r="A31" s="28"/>
      <c r="B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customFormat="false" ht="15.75" hidden="false" customHeight="false" outlineLevel="0" collapsed="false">
      <c r="A32" s="28"/>
      <c r="B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customFormat="false" ht="15.75" hidden="false" customHeight="false" outlineLevel="0" collapsed="false">
      <c r="A33" s="28"/>
      <c r="B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customFormat="false" ht="15.75" hidden="false" customHeight="false" outlineLevel="0" collapsed="false">
      <c r="A34" s="28"/>
      <c r="B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customFormat="false" ht="15.75" hidden="false" customHeight="false" outlineLevel="0" collapsed="false">
      <c r="A35" s="28"/>
      <c r="B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customFormat="false" ht="15.75" hidden="false" customHeight="false" outlineLevel="0" collapsed="false">
      <c r="A36" s="28"/>
      <c r="B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customFormat="false" ht="15.75" hidden="false" customHeight="false" outlineLevel="0" collapsed="false">
      <c r="A37" s="28"/>
      <c r="B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customFormat="false" ht="15.75" hidden="false" customHeight="false" outlineLevel="0" collapsed="false">
      <c r="A38" s="28"/>
      <c r="B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  <row r="39" customFormat="false" ht="15.75" hidden="false" customHeight="false" outlineLevel="0" collapsed="false">
      <c r="A39" s="28"/>
      <c r="B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</row>
    <row r="40" customFormat="false" ht="15.75" hidden="false" customHeight="false" outlineLevel="0" collapsed="false">
      <c r="A40" s="28"/>
      <c r="B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</row>
    <row r="41" customFormat="false" ht="15.75" hidden="false" customHeight="false" outlineLevel="0" collapsed="false">
      <c r="A41" s="28"/>
      <c r="B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customFormat="false" ht="15.75" hidden="false" customHeight="false" outlineLevel="0" collapsed="false">
      <c r="A42" s="28"/>
      <c r="B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customFormat="false" ht="15.75" hidden="false" customHeight="false" outlineLevel="0" collapsed="false">
      <c r="A43" s="28"/>
      <c r="B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customFormat="false" ht="15.75" hidden="false" customHeight="false" outlineLevel="0" collapsed="false">
      <c r="A44" s="28"/>
      <c r="B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customFormat="false" ht="15.75" hidden="false" customHeight="false" outlineLevel="0" collapsed="false">
      <c r="A45" s="28"/>
      <c r="B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customFormat="false" ht="15.75" hidden="false" customHeight="false" outlineLevel="0" collapsed="false">
      <c r="A46" s="28"/>
      <c r="B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customFormat="false" ht="15.75" hidden="false" customHeight="false" outlineLevel="0" collapsed="false">
      <c r="A47" s="28"/>
      <c r="B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  <row r="48" customFormat="false" ht="15.75" hidden="false" customHeight="false" outlineLevel="0" collapsed="false">
      <c r="A48" s="28"/>
      <c r="B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</row>
    <row r="49" customFormat="false" ht="15.75" hidden="false" customHeight="false" outlineLevel="0" collapsed="false">
      <c r="A49" s="28"/>
      <c r="B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customFormat="false" ht="15.75" hidden="false" customHeight="false" outlineLevel="0" collapsed="false">
      <c r="A50" s="28"/>
      <c r="B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customFormat="false" ht="15.75" hidden="false" customHeight="false" outlineLevel="0" collapsed="false">
      <c r="A51" s="28"/>
      <c r="B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</row>
    <row r="52" customFormat="false" ht="15.75" hidden="false" customHeight="false" outlineLevel="0" collapsed="false">
      <c r="A52" s="28"/>
      <c r="B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</row>
    <row r="53" customFormat="false" ht="15.75" hidden="false" customHeight="false" outlineLevel="0" collapsed="false">
      <c r="A53" s="28"/>
      <c r="B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</row>
    <row r="54" customFormat="false" ht="15.75" hidden="false" customHeight="false" outlineLevel="0" collapsed="false">
      <c r="A54" s="28"/>
      <c r="B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</row>
    <row r="55" customFormat="false" ht="15.75" hidden="false" customHeight="false" outlineLevel="0" collapsed="false">
      <c r="A55" s="28"/>
      <c r="B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</row>
    <row r="56" customFormat="false" ht="15.75" hidden="false" customHeight="false" outlineLevel="0" collapsed="false">
      <c r="A56" s="28"/>
      <c r="B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</row>
    <row r="57" customFormat="false" ht="15.75" hidden="false" customHeight="false" outlineLevel="0" collapsed="false">
      <c r="A57" s="28"/>
      <c r="B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</row>
    <row r="58" customFormat="false" ht="15.75" hidden="false" customHeight="false" outlineLevel="0" collapsed="false">
      <c r="A58" s="28"/>
      <c r="B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</row>
    <row r="59" customFormat="false" ht="15.75" hidden="false" customHeight="false" outlineLevel="0" collapsed="false">
      <c r="A59" s="28"/>
      <c r="B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</row>
    <row r="60" customFormat="false" ht="15.75" hidden="false" customHeight="false" outlineLevel="0" collapsed="false">
      <c r="A60" s="28"/>
      <c r="B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</row>
    <row r="61" customFormat="false" ht="15.75" hidden="false" customHeight="false" outlineLevel="0" collapsed="false">
      <c r="A61" s="28"/>
      <c r="B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customFormat="false" ht="15.75" hidden="false" customHeight="false" outlineLevel="0" collapsed="false">
      <c r="A62" s="28"/>
      <c r="B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customFormat="false" ht="15.75" hidden="false" customHeight="false" outlineLevel="0" collapsed="false">
      <c r="A63" s="28"/>
      <c r="B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customFormat="false" ht="15.75" hidden="false" customHeight="false" outlineLevel="0" collapsed="false">
      <c r="A64" s="28"/>
      <c r="B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</row>
    <row r="65" customFormat="false" ht="15.75" hidden="false" customHeight="false" outlineLevel="0" collapsed="false">
      <c r="A65" s="28"/>
      <c r="B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</row>
    <row r="66" customFormat="false" ht="15.75" hidden="false" customHeight="false" outlineLevel="0" collapsed="false">
      <c r="A66" s="28"/>
      <c r="B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</row>
    <row r="67" customFormat="false" ht="15.75" hidden="false" customHeight="false" outlineLevel="0" collapsed="false">
      <c r="A67" s="28"/>
      <c r="B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</row>
    <row r="68" customFormat="false" ht="15.75" hidden="false" customHeight="false" outlineLevel="0" collapsed="false">
      <c r="A68" s="28"/>
      <c r="B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</row>
    <row r="69" customFormat="false" ht="15.75" hidden="false" customHeight="false" outlineLevel="0" collapsed="false">
      <c r="A69" s="28"/>
      <c r="B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</row>
    <row r="70" customFormat="false" ht="15.75" hidden="false" customHeight="false" outlineLevel="0" collapsed="false">
      <c r="A70" s="28"/>
      <c r="B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</row>
    <row r="71" customFormat="false" ht="15.75" hidden="false" customHeight="false" outlineLevel="0" collapsed="false">
      <c r="A71" s="28"/>
      <c r="B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</row>
    <row r="72" customFormat="false" ht="15.75" hidden="false" customHeight="false" outlineLevel="0" collapsed="false">
      <c r="A72" s="28"/>
      <c r="B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</row>
    <row r="73" customFormat="false" ht="15.75" hidden="false" customHeight="false" outlineLevel="0" collapsed="false">
      <c r="A73" s="28"/>
      <c r="B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</row>
    <row r="74" customFormat="false" ht="15.75" hidden="false" customHeight="false" outlineLevel="0" collapsed="false">
      <c r="A74" s="28"/>
      <c r="B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</row>
    <row r="75" customFormat="false" ht="15.75" hidden="false" customHeight="false" outlineLevel="0" collapsed="false">
      <c r="A75" s="28"/>
      <c r="B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</row>
    <row r="76" customFormat="false" ht="15.75" hidden="false" customHeight="false" outlineLevel="0" collapsed="false">
      <c r="A76" s="28"/>
      <c r="B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</row>
    <row r="77" customFormat="false" ht="15.75" hidden="false" customHeight="false" outlineLevel="0" collapsed="false">
      <c r="A77" s="28"/>
      <c r="B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</row>
    <row r="78" customFormat="false" ht="15.75" hidden="false" customHeight="false" outlineLevel="0" collapsed="false">
      <c r="A78" s="28"/>
      <c r="B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</row>
    <row r="79" customFormat="false" ht="15.75" hidden="false" customHeight="false" outlineLevel="0" collapsed="false">
      <c r="A79" s="28"/>
      <c r="B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</row>
    <row r="80" customFormat="false" ht="15.75" hidden="false" customHeight="false" outlineLevel="0" collapsed="false">
      <c r="A80" s="28"/>
      <c r="B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</row>
    <row r="81" customFormat="false" ht="15.75" hidden="false" customHeight="false" outlineLevel="0" collapsed="false">
      <c r="A81" s="28"/>
      <c r="B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</row>
    <row r="82" customFormat="false" ht="15.75" hidden="false" customHeight="false" outlineLevel="0" collapsed="false">
      <c r="A82" s="28"/>
      <c r="B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</row>
    <row r="83" customFormat="false" ht="15.75" hidden="false" customHeight="false" outlineLevel="0" collapsed="false">
      <c r="A83" s="28"/>
      <c r="B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</row>
    <row r="84" customFormat="false" ht="15.75" hidden="false" customHeight="false" outlineLevel="0" collapsed="false">
      <c r="A84" s="28"/>
      <c r="B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</row>
    <row r="85" customFormat="false" ht="15.75" hidden="false" customHeight="false" outlineLevel="0" collapsed="false">
      <c r="A85" s="28"/>
      <c r="B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</row>
    <row r="86" customFormat="false" ht="15.75" hidden="false" customHeight="false" outlineLevel="0" collapsed="false">
      <c r="A86" s="28"/>
      <c r="B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</row>
    <row r="87" customFormat="false" ht="15.75" hidden="false" customHeight="false" outlineLevel="0" collapsed="false">
      <c r="A87" s="28"/>
      <c r="B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</row>
    <row r="88" customFormat="false" ht="15.75" hidden="false" customHeight="false" outlineLevel="0" collapsed="false">
      <c r="A88" s="28"/>
      <c r="B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</row>
    <row r="89" customFormat="false" ht="15.75" hidden="false" customHeight="false" outlineLevel="0" collapsed="false">
      <c r="A89" s="28"/>
      <c r="B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</row>
    <row r="90" customFormat="false" ht="15.75" hidden="false" customHeight="false" outlineLevel="0" collapsed="false">
      <c r="A90" s="28"/>
      <c r="B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</row>
    <row r="91" customFormat="false" ht="15.75" hidden="false" customHeight="false" outlineLevel="0" collapsed="false">
      <c r="A91" s="28"/>
      <c r="B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</row>
    <row r="92" customFormat="false" ht="15.75" hidden="false" customHeight="false" outlineLevel="0" collapsed="false">
      <c r="A92" s="28"/>
      <c r="B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</row>
    <row r="93" customFormat="false" ht="15.75" hidden="false" customHeight="false" outlineLevel="0" collapsed="false">
      <c r="A93" s="28"/>
      <c r="B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</row>
    <row r="94" customFormat="false" ht="15.75" hidden="false" customHeight="false" outlineLevel="0" collapsed="false">
      <c r="A94" s="28"/>
      <c r="B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</row>
    <row r="95" customFormat="false" ht="15.75" hidden="false" customHeight="false" outlineLevel="0" collapsed="false">
      <c r="A95" s="28"/>
      <c r="B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</row>
    <row r="96" customFormat="false" ht="15.75" hidden="false" customHeight="false" outlineLevel="0" collapsed="false">
      <c r="A96" s="28"/>
      <c r="B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</row>
    <row r="97" customFormat="false" ht="15.75" hidden="false" customHeight="false" outlineLevel="0" collapsed="false">
      <c r="A97" s="28"/>
      <c r="B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</row>
    <row r="98" customFormat="false" ht="15.75" hidden="false" customHeight="false" outlineLevel="0" collapsed="false">
      <c r="A98" s="28"/>
      <c r="B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</row>
    <row r="99" customFormat="false" ht="15.75" hidden="false" customHeight="false" outlineLevel="0" collapsed="false">
      <c r="A99" s="28"/>
      <c r="B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</row>
    <row r="100" customFormat="false" ht="15.75" hidden="false" customHeight="false" outlineLevel="0" collapsed="false">
      <c r="A100" s="28"/>
      <c r="B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</row>
    <row r="101" customFormat="false" ht="15.75" hidden="false" customHeight="false" outlineLevel="0" collapsed="false">
      <c r="A101" s="28"/>
      <c r="B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</row>
    <row r="102" customFormat="false" ht="15.75" hidden="false" customHeight="false" outlineLevel="0" collapsed="false">
      <c r="A102" s="28"/>
      <c r="B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</row>
    <row r="103" customFormat="false" ht="15.75" hidden="false" customHeight="false" outlineLevel="0" collapsed="false">
      <c r="A103" s="28"/>
      <c r="B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</row>
    <row r="104" customFormat="false" ht="15.75" hidden="false" customHeight="false" outlineLevel="0" collapsed="false">
      <c r="A104" s="28"/>
      <c r="B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</row>
    <row r="105" customFormat="false" ht="15.75" hidden="false" customHeight="false" outlineLevel="0" collapsed="false">
      <c r="A105" s="28"/>
      <c r="B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</row>
    <row r="106" customFormat="false" ht="15.75" hidden="false" customHeight="false" outlineLevel="0" collapsed="false">
      <c r="A106" s="28"/>
      <c r="B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</row>
    <row r="107" customFormat="false" ht="15.75" hidden="false" customHeight="false" outlineLevel="0" collapsed="false">
      <c r="A107" s="28"/>
      <c r="B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</row>
    <row r="108" customFormat="false" ht="15.75" hidden="false" customHeight="false" outlineLevel="0" collapsed="false">
      <c r="A108" s="28"/>
      <c r="B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</row>
    <row r="109" customFormat="false" ht="15.75" hidden="false" customHeight="false" outlineLevel="0" collapsed="false">
      <c r="A109" s="28"/>
      <c r="B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</row>
    <row r="110" customFormat="false" ht="15.75" hidden="false" customHeight="false" outlineLevel="0" collapsed="false">
      <c r="A110" s="28"/>
      <c r="B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</row>
    <row r="111" customFormat="false" ht="15.75" hidden="false" customHeight="false" outlineLevel="0" collapsed="false">
      <c r="A111" s="28"/>
      <c r="B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</row>
    <row r="112" customFormat="false" ht="15.75" hidden="false" customHeight="false" outlineLevel="0" collapsed="false">
      <c r="A112" s="28"/>
      <c r="B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</row>
    <row r="113" customFormat="false" ht="15.75" hidden="false" customHeight="false" outlineLevel="0" collapsed="false">
      <c r="A113" s="28"/>
      <c r="B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</row>
    <row r="114" customFormat="false" ht="15.75" hidden="false" customHeight="false" outlineLevel="0" collapsed="false">
      <c r="A114" s="28"/>
      <c r="B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</row>
    <row r="115" customFormat="false" ht="15.75" hidden="false" customHeight="false" outlineLevel="0" collapsed="false">
      <c r="A115" s="28"/>
      <c r="B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</row>
    <row r="116" customFormat="false" ht="15.75" hidden="false" customHeight="false" outlineLevel="0" collapsed="false">
      <c r="A116" s="28"/>
      <c r="B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</row>
    <row r="117" customFormat="false" ht="15.75" hidden="false" customHeight="false" outlineLevel="0" collapsed="false">
      <c r="A117" s="28"/>
      <c r="B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</row>
    <row r="118" customFormat="false" ht="15.75" hidden="false" customHeight="false" outlineLevel="0" collapsed="false">
      <c r="A118" s="28"/>
      <c r="B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</row>
    <row r="119" customFormat="false" ht="15.75" hidden="false" customHeight="false" outlineLevel="0" collapsed="false">
      <c r="A119" s="28"/>
      <c r="B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</row>
    <row r="120" customFormat="false" ht="15.75" hidden="false" customHeight="false" outlineLevel="0" collapsed="false">
      <c r="A120" s="28"/>
      <c r="B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</row>
    <row r="121" customFormat="false" ht="15.75" hidden="false" customHeight="false" outlineLevel="0" collapsed="false">
      <c r="A121" s="28"/>
      <c r="B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</row>
    <row r="122" customFormat="false" ht="15.75" hidden="false" customHeight="false" outlineLevel="0" collapsed="false">
      <c r="A122" s="28"/>
      <c r="B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</row>
    <row r="123" customFormat="false" ht="15.75" hidden="false" customHeight="false" outlineLevel="0" collapsed="false">
      <c r="A123" s="28"/>
      <c r="B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</row>
    <row r="124" customFormat="false" ht="15.75" hidden="false" customHeight="false" outlineLevel="0" collapsed="false">
      <c r="A124" s="28"/>
      <c r="B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</row>
    <row r="125" customFormat="false" ht="15.75" hidden="false" customHeight="false" outlineLevel="0" collapsed="false">
      <c r="A125" s="28"/>
      <c r="B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</row>
    <row r="126" customFormat="false" ht="15.75" hidden="false" customHeight="false" outlineLevel="0" collapsed="false">
      <c r="A126" s="28"/>
      <c r="B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</row>
    <row r="127" customFormat="false" ht="15.75" hidden="false" customHeight="false" outlineLevel="0" collapsed="false">
      <c r="A127" s="28"/>
      <c r="B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</row>
    <row r="128" customFormat="false" ht="15.75" hidden="false" customHeight="false" outlineLevel="0" collapsed="false">
      <c r="A128" s="28"/>
      <c r="B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</row>
    <row r="129" customFormat="false" ht="15.75" hidden="false" customHeight="false" outlineLevel="0" collapsed="false">
      <c r="A129" s="28"/>
      <c r="B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</row>
    <row r="130" customFormat="false" ht="15.75" hidden="false" customHeight="false" outlineLevel="0" collapsed="false">
      <c r="A130" s="28"/>
      <c r="B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</row>
    <row r="131" customFormat="false" ht="15.75" hidden="false" customHeight="false" outlineLevel="0" collapsed="false">
      <c r="A131" s="28"/>
      <c r="B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</row>
    <row r="132" customFormat="false" ht="15.75" hidden="false" customHeight="false" outlineLevel="0" collapsed="false">
      <c r="A132" s="28"/>
      <c r="B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</row>
    <row r="133" customFormat="false" ht="15.75" hidden="false" customHeight="false" outlineLevel="0" collapsed="false">
      <c r="A133" s="28"/>
      <c r="B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</row>
    <row r="134" customFormat="false" ht="15.75" hidden="false" customHeight="false" outlineLevel="0" collapsed="false">
      <c r="A134" s="28"/>
      <c r="B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</row>
    <row r="135" customFormat="false" ht="15.75" hidden="false" customHeight="false" outlineLevel="0" collapsed="false">
      <c r="A135" s="28"/>
      <c r="B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</row>
    <row r="136" customFormat="false" ht="15.75" hidden="false" customHeight="false" outlineLevel="0" collapsed="false">
      <c r="A136" s="28"/>
      <c r="B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</row>
    <row r="137" customFormat="false" ht="15.75" hidden="false" customHeight="false" outlineLevel="0" collapsed="false">
      <c r="A137" s="28"/>
      <c r="B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</row>
    <row r="138" customFormat="false" ht="15.75" hidden="false" customHeight="false" outlineLevel="0" collapsed="false">
      <c r="A138" s="28"/>
      <c r="B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</row>
    <row r="139" customFormat="false" ht="15.75" hidden="false" customHeight="false" outlineLevel="0" collapsed="false">
      <c r="A139" s="28"/>
      <c r="B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</row>
    <row r="140" customFormat="false" ht="15.75" hidden="false" customHeight="false" outlineLevel="0" collapsed="false">
      <c r="A140" s="28"/>
      <c r="B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</row>
    <row r="141" customFormat="false" ht="15.75" hidden="false" customHeight="false" outlineLevel="0" collapsed="false">
      <c r="A141" s="28"/>
      <c r="B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</row>
    <row r="142" customFormat="false" ht="15.75" hidden="false" customHeight="false" outlineLevel="0" collapsed="false">
      <c r="A142" s="28"/>
      <c r="B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</row>
    <row r="143" customFormat="false" ht="15.75" hidden="false" customHeight="false" outlineLevel="0" collapsed="false">
      <c r="A143" s="28"/>
      <c r="B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</row>
    <row r="144" customFormat="false" ht="15.75" hidden="false" customHeight="false" outlineLevel="0" collapsed="false">
      <c r="A144" s="28"/>
      <c r="B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</row>
    <row r="145" customFormat="false" ht="15.75" hidden="false" customHeight="false" outlineLevel="0" collapsed="false">
      <c r="A145" s="28"/>
      <c r="B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</row>
    <row r="146" customFormat="false" ht="15.75" hidden="false" customHeight="false" outlineLevel="0" collapsed="false">
      <c r="A146" s="28"/>
      <c r="B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</row>
    <row r="147" customFormat="false" ht="15.75" hidden="false" customHeight="false" outlineLevel="0" collapsed="false">
      <c r="A147" s="28"/>
      <c r="B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</row>
    <row r="148" customFormat="false" ht="15.75" hidden="false" customHeight="false" outlineLevel="0" collapsed="false">
      <c r="A148" s="28"/>
      <c r="B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</row>
    <row r="149" customFormat="false" ht="15.75" hidden="false" customHeight="false" outlineLevel="0" collapsed="false">
      <c r="A149" s="28"/>
      <c r="B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</row>
    <row r="150" customFormat="false" ht="15.75" hidden="false" customHeight="false" outlineLevel="0" collapsed="false">
      <c r="A150" s="28"/>
      <c r="B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</row>
    <row r="151" customFormat="false" ht="15.75" hidden="false" customHeight="false" outlineLevel="0" collapsed="false">
      <c r="A151" s="28"/>
      <c r="B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</row>
    <row r="152" customFormat="false" ht="15.75" hidden="false" customHeight="false" outlineLevel="0" collapsed="false">
      <c r="A152" s="28"/>
      <c r="B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</row>
    <row r="153" customFormat="false" ht="15.75" hidden="false" customHeight="false" outlineLevel="0" collapsed="false">
      <c r="A153" s="28"/>
      <c r="B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</row>
    <row r="154" customFormat="false" ht="15.75" hidden="false" customHeight="false" outlineLevel="0" collapsed="false">
      <c r="A154" s="28"/>
      <c r="B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</row>
    <row r="155" customFormat="false" ht="15.75" hidden="false" customHeight="false" outlineLevel="0" collapsed="false">
      <c r="A155" s="28"/>
      <c r="B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</row>
    <row r="156" customFormat="false" ht="15.75" hidden="false" customHeight="false" outlineLevel="0" collapsed="false">
      <c r="A156" s="28"/>
      <c r="B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</row>
    <row r="157" customFormat="false" ht="15.75" hidden="false" customHeight="false" outlineLevel="0" collapsed="false">
      <c r="A157" s="28"/>
      <c r="B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</row>
    <row r="158" customFormat="false" ht="15.75" hidden="false" customHeight="false" outlineLevel="0" collapsed="false">
      <c r="A158" s="28"/>
      <c r="B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</row>
    <row r="159" customFormat="false" ht="15.75" hidden="false" customHeight="false" outlineLevel="0" collapsed="false">
      <c r="A159" s="28"/>
      <c r="B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</row>
    <row r="160" customFormat="false" ht="15.75" hidden="false" customHeight="false" outlineLevel="0" collapsed="false">
      <c r="A160" s="28"/>
      <c r="B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</row>
    <row r="161" customFormat="false" ht="15.75" hidden="false" customHeight="false" outlineLevel="0" collapsed="false">
      <c r="A161" s="28"/>
      <c r="B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</row>
    <row r="162" customFormat="false" ht="15.75" hidden="false" customHeight="false" outlineLevel="0" collapsed="false">
      <c r="A162" s="28"/>
      <c r="B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</row>
    <row r="163" customFormat="false" ht="15.75" hidden="false" customHeight="false" outlineLevel="0" collapsed="false">
      <c r="A163" s="28"/>
      <c r="B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</row>
    <row r="164" customFormat="false" ht="15.75" hidden="false" customHeight="false" outlineLevel="0" collapsed="false">
      <c r="A164" s="28"/>
      <c r="B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</row>
    <row r="165" customFormat="false" ht="15.75" hidden="false" customHeight="false" outlineLevel="0" collapsed="false">
      <c r="A165" s="28"/>
      <c r="B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</row>
    <row r="166" customFormat="false" ht="15.75" hidden="false" customHeight="false" outlineLevel="0" collapsed="false">
      <c r="A166" s="28"/>
      <c r="B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</row>
    <row r="167" customFormat="false" ht="15.75" hidden="false" customHeight="false" outlineLevel="0" collapsed="false">
      <c r="A167" s="28"/>
      <c r="B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</row>
    <row r="168" customFormat="false" ht="15.75" hidden="false" customHeight="false" outlineLevel="0" collapsed="false">
      <c r="A168" s="28"/>
      <c r="B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</row>
    <row r="169" customFormat="false" ht="15.75" hidden="false" customHeight="false" outlineLevel="0" collapsed="false">
      <c r="A169" s="28"/>
      <c r="B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</row>
    <row r="170" customFormat="false" ht="15.75" hidden="false" customHeight="false" outlineLevel="0" collapsed="false">
      <c r="A170" s="28"/>
      <c r="B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</row>
    <row r="171" customFormat="false" ht="15.75" hidden="false" customHeight="false" outlineLevel="0" collapsed="false">
      <c r="A171" s="28"/>
      <c r="B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</row>
    <row r="172" customFormat="false" ht="15.75" hidden="false" customHeight="false" outlineLevel="0" collapsed="false">
      <c r="A172" s="28"/>
      <c r="B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</row>
    <row r="173" customFormat="false" ht="15.75" hidden="false" customHeight="false" outlineLevel="0" collapsed="false">
      <c r="A173" s="28"/>
      <c r="B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</row>
    <row r="174" customFormat="false" ht="15.75" hidden="false" customHeight="false" outlineLevel="0" collapsed="false">
      <c r="A174" s="28"/>
      <c r="B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</row>
    <row r="175" customFormat="false" ht="15.75" hidden="false" customHeight="false" outlineLevel="0" collapsed="false">
      <c r="A175" s="28"/>
      <c r="B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</row>
    <row r="176" customFormat="false" ht="15.75" hidden="false" customHeight="false" outlineLevel="0" collapsed="false">
      <c r="A176" s="28"/>
      <c r="B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</row>
    <row r="177" customFormat="false" ht="15.75" hidden="false" customHeight="false" outlineLevel="0" collapsed="false">
      <c r="A177" s="28"/>
      <c r="B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</row>
    <row r="178" customFormat="false" ht="15.75" hidden="false" customHeight="false" outlineLevel="0" collapsed="false">
      <c r="A178" s="28"/>
      <c r="B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</row>
    <row r="179" customFormat="false" ht="15.75" hidden="false" customHeight="false" outlineLevel="0" collapsed="false">
      <c r="A179" s="28"/>
      <c r="B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</row>
    <row r="180" customFormat="false" ht="15.75" hidden="false" customHeight="false" outlineLevel="0" collapsed="false">
      <c r="A180" s="28"/>
      <c r="B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</row>
    <row r="181" customFormat="false" ht="15.75" hidden="false" customHeight="false" outlineLevel="0" collapsed="false">
      <c r="A181" s="28"/>
      <c r="B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</row>
    <row r="182" customFormat="false" ht="15.75" hidden="false" customHeight="false" outlineLevel="0" collapsed="false">
      <c r="A182" s="28"/>
      <c r="B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</row>
    <row r="183" customFormat="false" ht="15.75" hidden="false" customHeight="false" outlineLevel="0" collapsed="false">
      <c r="A183" s="28"/>
      <c r="B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</row>
    <row r="184" customFormat="false" ht="15.75" hidden="false" customHeight="false" outlineLevel="0" collapsed="false">
      <c r="A184" s="28"/>
      <c r="B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</row>
    <row r="185" customFormat="false" ht="15.75" hidden="false" customHeight="false" outlineLevel="0" collapsed="false">
      <c r="A185" s="28"/>
      <c r="B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</row>
    <row r="186" customFormat="false" ht="15.75" hidden="false" customHeight="false" outlineLevel="0" collapsed="false">
      <c r="A186" s="28"/>
      <c r="B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</row>
    <row r="187" customFormat="false" ht="15.75" hidden="false" customHeight="false" outlineLevel="0" collapsed="false">
      <c r="A187" s="28"/>
      <c r="B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</row>
    <row r="188" customFormat="false" ht="15.75" hidden="false" customHeight="false" outlineLevel="0" collapsed="false">
      <c r="A188" s="28"/>
      <c r="B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</row>
    <row r="189" customFormat="false" ht="15.75" hidden="false" customHeight="false" outlineLevel="0" collapsed="false">
      <c r="A189" s="28"/>
      <c r="B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</row>
    <row r="190" customFormat="false" ht="15.75" hidden="false" customHeight="false" outlineLevel="0" collapsed="false">
      <c r="A190" s="28"/>
      <c r="B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</row>
    <row r="191" customFormat="false" ht="15.75" hidden="false" customHeight="false" outlineLevel="0" collapsed="false">
      <c r="A191" s="28"/>
      <c r="B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</row>
    <row r="192" customFormat="false" ht="15.75" hidden="false" customHeight="false" outlineLevel="0" collapsed="false">
      <c r="A192" s="28"/>
      <c r="B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</row>
    <row r="193" customFormat="false" ht="15.75" hidden="false" customHeight="false" outlineLevel="0" collapsed="false">
      <c r="A193" s="28"/>
      <c r="B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</row>
    <row r="194" customFormat="false" ht="15.75" hidden="false" customHeight="false" outlineLevel="0" collapsed="false">
      <c r="A194" s="28"/>
      <c r="B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</row>
    <row r="195" customFormat="false" ht="15.75" hidden="false" customHeight="false" outlineLevel="0" collapsed="false">
      <c r="A195" s="28"/>
      <c r="B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</row>
    <row r="196" customFormat="false" ht="15.75" hidden="false" customHeight="false" outlineLevel="0" collapsed="false">
      <c r="A196" s="28"/>
      <c r="B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</row>
    <row r="197" customFormat="false" ht="15.75" hidden="false" customHeight="false" outlineLevel="0" collapsed="false">
      <c r="A197" s="28"/>
      <c r="B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</row>
    <row r="198" customFormat="false" ht="15.75" hidden="false" customHeight="false" outlineLevel="0" collapsed="false">
      <c r="A198" s="28"/>
      <c r="B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</row>
    <row r="199" customFormat="false" ht="15.75" hidden="false" customHeight="false" outlineLevel="0" collapsed="false">
      <c r="A199" s="28"/>
      <c r="B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</row>
    <row r="200" customFormat="false" ht="15.75" hidden="false" customHeight="false" outlineLevel="0" collapsed="false">
      <c r="A200" s="28"/>
      <c r="B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</row>
    <row r="201" customFormat="false" ht="15.75" hidden="false" customHeight="false" outlineLevel="0" collapsed="false">
      <c r="A201" s="28"/>
      <c r="B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</row>
    <row r="202" customFormat="false" ht="15.75" hidden="false" customHeight="false" outlineLevel="0" collapsed="false">
      <c r="A202" s="28"/>
      <c r="B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</row>
    <row r="203" customFormat="false" ht="15.75" hidden="false" customHeight="false" outlineLevel="0" collapsed="false">
      <c r="A203" s="28"/>
      <c r="B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</row>
    <row r="204" customFormat="false" ht="15.75" hidden="false" customHeight="false" outlineLevel="0" collapsed="false">
      <c r="A204" s="28"/>
      <c r="B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</row>
    <row r="205" customFormat="false" ht="15.75" hidden="false" customHeight="false" outlineLevel="0" collapsed="false">
      <c r="A205" s="28"/>
      <c r="B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</row>
    <row r="206" customFormat="false" ht="15.75" hidden="false" customHeight="false" outlineLevel="0" collapsed="false">
      <c r="A206" s="28"/>
      <c r="B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</row>
    <row r="207" customFormat="false" ht="15.75" hidden="false" customHeight="false" outlineLevel="0" collapsed="false">
      <c r="A207" s="28"/>
      <c r="B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</row>
    <row r="208" customFormat="false" ht="15.75" hidden="false" customHeight="false" outlineLevel="0" collapsed="false">
      <c r="A208" s="28"/>
      <c r="B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</row>
    <row r="209" customFormat="false" ht="15.75" hidden="false" customHeight="false" outlineLevel="0" collapsed="false">
      <c r="A209" s="28"/>
      <c r="B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</row>
    <row r="210" customFormat="false" ht="15.75" hidden="false" customHeight="false" outlineLevel="0" collapsed="false">
      <c r="A210" s="28"/>
      <c r="B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</row>
    <row r="211" customFormat="false" ht="15.75" hidden="false" customHeight="false" outlineLevel="0" collapsed="false">
      <c r="A211" s="28"/>
      <c r="B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</row>
    <row r="212" customFormat="false" ht="15.75" hidden="false" customHeight="false" outlineLevel="0" collapsed="false">
      <c r="A212" s="28"/>
      <c r="B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</row>
    <row r="213" customFormat="false" ht="15.75" hidden="false" customHeight="false" outlineLevel="0" collapsed="false">
      <c r="A213" s="28"/>
      <c r="B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</row>
    <row r="214" customFormat="false" ht="15.75" hidden="false" customHeight="false" outlineLevel="0" collapsed="false">
      <c r="A214" s="28"/>
      <c r="B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</row>
    <row r="215" customFormat="false" ht="15.75" hidden="false" customHeight="false" outlineLevel="0" collapsed="false">
      <c r="A215" s="28"/>
      <c r="B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</row>
    <row r="216" customFormat="false" ht="15.75" hidden="false" customHeight="false" outlineLevel="0" collapsed="false">
      <c r="A216" s="28"/>
      <c r="B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</row>
    <row r="217" customFormat="false" ht="15.75" hidden="false" customHeight="false" outlineLevel="0" collapsed="false">
      <c r="A217" s="28"/>
      <c r="B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</row>
    <row r="218" customFormat="false" ht="15.75" hidden="false" customHeight="false" outlineLevel="0" collapsed="false">
      <c r="A218" s="28"/>
      <c r="B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</row>
    <row r="219" customFormat="false" ht="15.75" hidden="false" customHeight="false" outlineLevel="0" collapsed="false">
      <c r="A219" s="28"/>
      <c r="B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</row>
    <row r="220" customFormat="false" ht="15.75" hidden="false" customHeight="false" outlineLevel="0" collapsed="false">
      <c r="A220" s="28"/>
      <c r="B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</row>
    <row r="221" customFormat="false" ht="15.75" hidden="false" customHeight="false" outlineLevel="0" collapsed="false">
      <c r="A221" s="28"/>
      <c r="B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</row>
    <row r="222" customFormat="false" ht="15.75" hidden="false" customHeight="false" outlineLevel="0" collapsed="false">
      <c r="A222" s="28"/>
      <c r="B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</row>
    <row r="223" customFormat="false" ht="15.75" hidden="false" customHeight="false" outlineLevel="0" collapsed="false">
      <c r="A223" s="28"/>
      <c r="B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</row>
    <row r="224" customFormat="false" ht="15.75" hidden="false" customHeight="false" outlineLevel="0" collapsed="false">
      <c r="A224" s="28"/>
      <c r="B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</row>
    <row r="225" customFormat="false" ht="15.75" hidden="false" customHeight="false" outlineLevel="0" collapsed="false">
      <c r="A225" s="28"/>
      <c r="B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</row>
    <row r="226" customFormat="false" ht="15.75" hidden="false" customHeight="false" outlineLevel="0" collapsed="false">
      <c r="A226" s="28"/>
      <c r="B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</row>
    <row r="227" customFormat="false" ht="15.75" hidden="false" customHeight="false" outlineLevel="0" collapsed="false">
      <c r="A227" s="28"/>
      <c r="B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</row>
    <row r="228" customFormat="false" ht="15.75" hidden="false" customHeight="false" outlineLevel="0" collapsed="false">
      <c r="A228" s="28"/>
      <c r="B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</row>
    <row r="229" customFormat="false" ht="15.75" hidden="false" customHeight="false" outlineLevel="0" collapsed="false">
      <c r="A229" s="28"/>
      <c r="B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</row>
    <row r="230" customFormat="false" ht="15.75" hidden="false" customHeight="false" outlineLevel="0" collapsed="false">
      <c r="A230" s="28"/>
      <c r="B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</row>
    <row r="231" customFormat="false" ht="15.75" hidden="false" customHeight="false" outlineLevel="0" collapsed="false">
      <c r="A231" s="28"/>
      <c r="B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</row>
    <row r="232" customFormat="false" ht="15.75" hidden="false" customHeight="false" outlineLevel="0" collapsed="false">
      <c r="A232" s="28"/>
      <c r="B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</row>
    <row r="233" customFormat="false" ht="15.75" hidden="false" customHeight="false" outlineLevel="0" collapsed="false">
      <c r="A233" s="28"/>
      <c r="B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</row>
    <row r="234" customFormat="false" ht="15.75" hidden="false" customHeight="false" outlineLevel="0" collapsed="false">
      <c r="A234" s="28"/>
      <c r="B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</row>
    <row r="235" customFormat="false" ht="15.75" hidden="false" customHeight="false" outlineLevel="0" collapsed="false">
      <c r="A235" s="28"/>
      <c r="B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</row>
    <row r="236" customFormat="false" ht="15.75" hidden="false" customHeight="false" outlineLevel="0" collapsed="false">
      <c r="A236" s="28"/>
      <c r="B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</row>
    <row r="237" customFormat="false" ht="15.75" hidden="false" customHeight="false" outlineLevel="0" collapsed="false">
      <c r="A237" s="28"/>
      <c r="B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</row>
    <row r="238" customFormat="false" ht="15.75" hidden="false" customHeight="false" outlineLevel="0" collapsed="false">
      <c r="A238" s="28"/>
      <c r="B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</row>
    <row r="239" customFormat="false" ht="15.75" hidden="false" customHeight="false" outlineLevel="0" collapsed="false">
      <c r="A239" s="28"/>
      <c r="B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</row>
    <row r="240" customFormat="false" ht="15.75" hidden="false" customHeight="false" outlineLevel="0" collapsed="false">
      <c r="A240" s="28"/>
      <c r="B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</row>
    <row r="241" customFormat="false" ht="15.75" hidden="false" customHeight="false" outlineLevel="0" collapsed="false">
      <c r="A241" s="28"/>
      <c r="B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</row>
    <row r="242" customFormat="false" ht="15.75" hidden="false" customHeight="false" outlineLevel="0" collapsed="false">
      <c r="A242" s="28"/>
      <c r="B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</row>
    <row r="243" customFormat="false" ht="15.75" hidden="false" customHeight="false" outlineLevel="0" collapsed="false">
      <c r="A243" s="28"/>
      <c r="B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</row>
    <row r="244" customFormat="false" ht="15.75" hidden="false" customHeight="false" outlineLevel="0" collapsed="false">
      <c r="A244" s="28"/>
      <c r="B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</row>
    <row r="245" customFormat="false" ht="15.75" hidden="false" customHeight="false" outlineLevel="0" collapsed="false">
      <c r="A245" s="28"/>
      <c r="B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</row>
    <row r="246" customFormat="false" ht="15.75" hidden="false" customHeight="false" outlineLevel="0" collapsed="false">
      <c r="A246" s="28"/>
      <c r="B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</row>
    <row r="247" customFormat="false" ht="15.75" hidden="false" customHeight="false" outlineLevel="0" collapsed="false">
      <c r="A247" s="28"/>
      <c r="B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</row>
    <row r="248" customFormat="false" ht="15.75" hidden="false" customHeight="false" outlineLevel="0" collapsed="false">
      <c r="A248" s="28"/>
      <c r="B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</row>
    <row r="249" customFormat="false" ht="15.75" hidden="false" customHeight="false" outlineLevel="0" collapsed="false">
      <c r="A249" s="28"/>
      <c r="B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</row>
    <row r="250" customFormat="false" ht="15.75" hidden="false" customHeight="false" outlineLevel="0" collapsed="false">
      <c r="A250" s="28"/>
      <c r="B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</row>
    <row r="251" customFormat="false" ht="15.75" hidden="false" customHeight="false" outlineLevel="0" collapsed="false">
      <c r="A251" s="28"/>
      <c r="B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</row>
    <row r="252" customFormat="false" ht="15.75" hidden="false" customHeight="false" outlineLevel="0" collapsed="false">
      <c r="A252" s="28"/>
      <c r="B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</row>
    <row r="253" customFormat="false" ht="15.75" hidden="false" customHeight="false" outlineLevel="0" collapsed="false">
      <c r="A253" s="28"/>
      <c r="B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</row>
    <row r="254" customFormat="false" ht="15.75" hidden="false" customHeight="false" outlineLevel="0" collapsed="false">
      <c r="A254" s="28"/>
      <c r="B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</row>
    <row r="255" customFormat="false" ht="15.75" hidden="false" customHeight="false" outlineLevel="0" collapsed="false">
      <c r="A255" s="28"/>
      <c r="B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</row>
    <row r="256" customFormat="false" ht="15.75" hidden="false" customHeight="false" outlineLevel="0" collapsed="false">
      <c r="A256" s="28"/>
      <c r="B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</row>
    <row r="257" customFormat="false" ht="15.75" hidden="false" customHeight="false" outlineLevel="0" collapsed="false">
      <c r="A257" s="28"/>
      <c r="B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</row>
    <row r="258" customFormat="false" ht="15.75" hidden="false" customHeight="false" outlineLevel="0" collapsed="false">
      <c r="A258" s="28"/>
      <c r="B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</row>
    <row r="259" customFormat="false" ht="15.75" hidden="false" customHeight="false" outlineLevel="0" collapsed="false">
      <c r="A259" s="28"/>
      <c r="B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</row>
    <row r="260" customFormat="false" ht="15.75" hidden="false" customHeight="false" outlineLevel="0" collapsed="false">
      <c r="A260" s="28"/>
      <c r="B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</row>
    <row r="261" customFormat="false" ht="15.75" hidden="false" customHeight="false" outlineLevel="0" collapsed="false">
      <c r="A261" s="28"/>
      <c r="B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</row>
    <row r="262" customFormat="false" ht="15.75" hidden="false" customHeight="false" outlineLevel="0" collapsed="false">
      <c r="A262" s="28"/>
      <c r="B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</row>
    <row r="263" customFormat="false" ht="15.75" hidden="false" customHeight="false" outlineLevel="0" collapsed="false">
      <c r="A263" s="28"/>
      <c r="B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</row>
    <row r="264" customFormat="false" ht="15.75" hidden="false" customHeight="false" outlineLevel="0" collapsed="false">
      <c r="A264" s="28"/>
      <c r="B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</row>
    <row r="265" customFormat="false" ht="15.75" hidden="false" customHeight="false" outlineLevel="0" collapsed="false">
      <c r="A265" s="28"/>
      <c r="B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</row>
    <row r="266" customFormat="false" ht="15.75" hidden="false" customHeight="false" outlineLevel="0" collapsed="false">
      <c r="A266" s="28"/>
      <c r="B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</row>
    <row r="267" customFormat="false" ht="15.75" hidden="false" customHeight="false" outlineLevel="0" collapsed="false">
      <c r="A267" s="28"/>
      <c r="B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</row>
    <row r="268" customFormat="false" ht="15.75" hidden="false" customHeight="false" outlineLevel="0" collapsed="false">
      <c r="A268" s="28"/>
      <c r="B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</row>
    <row r="269" customFormat="false" ht="15.75" hidden="false" customHeight="false" outlineLevel="0" collapsed="false">
      <c r="A269" s="28"/>
      <c r="B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</row>
    <row r="270" customFormat="false" ht="15.75" hidden="false" customHeight="false" outlineLevel="0" collapsed="false">
      <c r="A270" s="28"/>
      <c r="B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</row>
    <row r="271" customFormat="false" ht="15.75" hidden="false" customHeight="false" outlineLevel="0" collapsed="false">
      <c r="A271" s="28"/>
      <c r="B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</row>
    <row r="272" customFormat="false" ht="15.75" hidden="false" customHeight="false" outlineLevel="0" collapsed="false">
      <c r="A272" s="28"/>
      <c r="B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</row>
    <row r="273" customFormat="false" ht="15.75" hidden="false" customHeight="false" outlineLevel="0" collapsed="false">
      <c r="A273" s="28"/>
      <c r="B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</row>
    <row r="274" customFormat="false" ht="15.75" hidden="false" customHeight="false" outlineLevel="0" collapsed="false">
      <c r="A274" s="28"/>
      <c r="B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</row>
    <row r="275" customFormat="false" ht="15.75" hidden="false" customHeight="false" outlineLevel="0" collapsed="false">
      <c r="A275" s="28"/>
      <c r="B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</row>
    <row r="276" customFormat="false" ht="15.75" hidden="false" customHeight="false" outlineLevel="0" collapsed="false">
      <c r="A276" s="28"/>
      <c r="B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</row>
    <row r="277" customFormat="false" ht="15.75" hidden="false" customHeight="false" outlineLevel="0" collapsed="false">
      <c r="A277" s="28"/>
      <c r="B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</row>
    <row r="278" customFormat="false" ht="15.75" hidden="false" customHeight="false" outlineLevel="0" collapsed="false">
      <c r="A278" s="28"/>
      <c r="B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</row>
    <row r="279" customFormat="false" ht="15.75" hidden="false" customHeight="false" outlineLevel="0" collapsed="false">
      <c r="A279" s="28"/>
      <c r="B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</row>
    <row r="280" customFormat="false" ht="15.75" hidden="false" customHeight="false" outlineLevel="0" collapsed="false">
      <c r="A280" s="28"/>
      <c r="B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</row>
    <row r="281" customFormat="false" ht="15.75" hidden="false" customHeight="false" outlineLevel="0" collapsed="false">
      <c r="A281" s="28"/>
      <c r="B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</row>
    <row r="282" customFormat="false" ht="15.75" hidden="false" customHeight="false" outlineLevel="0" collapsed="false">
      <c r="A282" s="28"/>
      <c r="B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</row>
    <row r="283" customFormat="false" ht="15.75" hidden="false" customHeight="false" outlineLevel="0" collapsed="false">
      <c r="A283" s="28"/>
      <c r="B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</row>
    <row r="284" customFormat="false" ht="15.75" hidden="false" customHeight="false" outlineLevel="0" collapsed="false">
      <c r="A284" s="28"/>
      <c r="B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</row>
    <row r="285" customFormat="false" ht="15.75" hidden="false" customHeight="false" outlineLevel="0" collapsed="false">
      <c r="A285" s="28"/>
      <c r="B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</row>
    <row r="286" customFormat="false" ht="15.75" hidden="false" customHeight="false" outlineLevel="0" collapsed="false">
      <c r="A286" s="28"/>
      <c r="B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</row>
    <row r="287" customFormat="false" ht="15.75" hidden="false" customHeight="false" outlineLevel="0" collapsed="false">
      <c r="A287" s="28"/>
      <c r="B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</row>
    <row r="288" customFormat="false" ht="15.75" hidden="false" customHeight="false" outlineLevel="0" collapsed="false">
      <c r="A288" s="28"/>
      <c r="B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</row>
    <row r="289" customFormat="false" ht="15.75" hidden="false" customHeight="false" outlineLevel="0" collapsed="false">
      <c r="A289" s="28"/>
      <c r="B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</row>
    <row r="290" customFormat="false" ht="15.75" hidden="false" customHeight="false" outlineLevel="0" collapsed="false">
      <c r="A290" s="28"/>
      <c r="B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</row>
    <row r="291" customFormat="false" ht="15.75" hidden="false" customHeight="false" outlineLevel="0" collapsed="false">
      <c r="A291" s="28"/>
      <c r="B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</row>
    <row r="292" customFormat="false" ht="15.75" hidden="false" customHeight="false" outlineLevel="0" collapsed="false">
      <c r="A292" s="28"/>
      <c r="B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</row>
    <row r="293" customFormat="false" ht="15.75" hidden="false" customHeight="false" outlineLevel="0" collapsed="false">
      <c r="A293" s="28"/>
      <c r="B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</row>
    <row r="294" customFormat="false" ht="15.75" hidden="false" customHeight="false" outlineLevel="0" collapsed="false">
      <c r="A294" s="28"/>
      <c r="B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</row>
    <row r="295" customFormat="false" ht="15.75" hidden="false" customHeight="false" outlineLevel="0" collapsed="false">
      <c r="A295" s="28"/>
      <c r="B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</row>
    <row r="296" customFormat="false" ht="15.75" hidden="false" customHeight="false" outlineLevel="0" collapsed="false">
      <c r="A296" s="28"/>
      <c r="B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</row>
    <row r="297" customFormat="false" ht="15.75" hidden="false" customHeight="false" outlineLevel="0" collapsed="false">
      <c r="A297" s="28"/>
      <c r="B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</row>
    <row r="298" customFormat="false" ht="15.75" hidden="false" customHeight="false" outlineLevel="0" collapsed="false">
      <c r="A298" s="28"/>
      <c r="B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</row>
    <row r="299" customFormat="false" ht="15.75" hidden="false" customHeight="false" outlineLevel="0" collapsed="false">
      <c r="A299" s="28"/>
      <c r="B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</row>
    <row r="300" customFormat="false" ht="15.75" hidden="false" customHeight="false" outlineLevel="0" collapsed="false">
      <c r="A300" s="28"/>
      <c r="B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</row>
    <row r="301" customFormat="false" ht="15.75" hidden="false" customHeight="false" outlineLevel="0" collapsed="false">
      <c r="A301" s="28"/>
      <c r="B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</row>
    <row r="302" customFormat="false" ht="15.75" hidden="false" customHeight="false" outlineLevel="0" collapsed="false">
      <c r="A302" s="28"/>
      <c r="B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</row>
    <row r="303" customFormat="false" ht="15.75" hidden="false" customHeight="false" outlineLevel="0" collapsed="false">
      <c r="A303" s="28"/>
      <c r="B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</row>
    <row r="304" customFormat="false" ht="15.75" hidden="false" customHeight="false" outlineLevel="0" collapsed="false">
      <c r="A304" s="28"/>
      <c r="B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</row>
    <row r="305" customFormat="false" ht="15.75" hidden="false" customHeight="false" outlineLevel="0" collapsed="false">
      <c r="A305" s="28"/>
      <c r="B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</row>
    <row r="306" customFormat="false" ht="15.75" hidden="false" customHeight="false" outlineLevel="0" collapsed="false">
      <c r="A306" s="28"/>
      <c r="B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</row>
    <row r="307" customFormat="false" ht="15.75" hidden="false" customHeight="false" outlineLevel="0" collapsed="false">
      <c r="A307" s="28"/>
      <c r="B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</row>
    <row r="308" customFormat="false" ht="15.75" hidden="false" customHeight="false" outlineLevel="0" collapsed="false">
      <c r="A308" s="28"/>
      <c r="B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</row>
    <row r="309" customFormat="false" ht="15.75" hidden="false" customHeight="false" outlineLevel="0" collapsed="false">
      <c r="A309" s="28"/>
      <c r="B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</row>
    <row r="310" customFormat="false" ht="15.75" hidden="false" customHeight="false" outlineLevel="0" collapsed="false">
      <c r="A310" s="28"/>
      <c r="B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</row>
    <row r="311" customFormat="false" ht="15.75" hidden="false" customHeight="false" outlineLevel="0" collapsed="false">
      <c r="A311" s="28"/>
      <c r="B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</row>
    <row r="312" customFormat="false" ht="15.75" hidden="false" customHeight="false" outlineLevel="0" collapsed="false">
      <c r="A312" s="28"/>
      <c r="B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</row>
    <row r="313" customFormat="false" ht="15.75" hidden="false" customHeight="false" outlineLevel="0" collapsed="false">
      <c r="A313" s="28"/>
      <c r="B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</row>
    <row r="314" customFormat="false" ht="15.75" hidden="false" customHeight="false" outlineLevel="0" collapsed="false">
      <c r="A314" s="28"/>
      <c r="B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</row>
    <row r="315" customFormat="false" ht="15.75" hidden="false" customHeight="false" outlineLevel="0" collapsed="false">
      <c r="A315" s="28"/>
      <c r="B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</row>
    <row r="316" customFormat="false" ht="15.75" hidden="false" customHeight="false" outlineLevel="0" collapsed="false">
      <c r="A316" s="28"/>
      <c r="B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</row>
    <row r="317" customFormat="false" ht="15.75" hidden="false" customHeight="false" outlineLevel="0" collapsed="false">
      <c r="A317" s="28"/>
      <c r="B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</row>
    <row r="318" customFormat="false" ht="15.75" hidden="false" customHeight="false" outlineLevel="0" collapsed="false">
      <c r="A318" s="28"/>
      <c r="B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</row>
    <row r="319" customFormat="false" ht="15.75" hidden="false" customHeight="false" outlineLevel="0" collapsed="false">
      <c r="A319" s="28"/>
      <c r="B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</row>
    <row r="320" customFormat="false" ht="15.75" hidden="false" customHeight="false" outlineLevel="0" collapsed="false">
      <c r="A320" s="28"/>
      <c r="B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</row>
    <row r="321" customFormat="false" ht="15.75" hidden="false" customHeight="false" outlineLevel="0" collapsed="false">
      <c r="A321" s="28"/>
      <c r="B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</row>
    <row r="322" customFormat="false" ht="15.75" hidden="false" customHeight="false" outlineLevel="0" collapsed="false">
      <c r="A322" s="28"/>
      <c r="B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</row>
    <row r="323" customFormat="false" ht="15.75" hidden="false" customHeight="false" outlineLevel="0" collapsed="false">
      <c r="A323" s="28"/>
      <c r="B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</row>
    <row r="324" customFormat="false" ht="15.75" hidden="false" customHeight="false" outlineLevel="0" collapsed="false">
      <c r="A324" s="28"/>
      <c r="B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</row>
    <row r="325" customFormat="false" ht="15.75" hidden="false" customHeight="false" outlineLevel="0" collapsed="false">
      <c r="A325" s="28"/>
      <c r="B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</row>
    <row r="326" customFormat="false" ht="15.75" hidden="false" customHeight="false" outlineLevel="0" collapsed="false">
      <c r="A326" s="28"/>
      <c r="B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</row>
    <row r="327" customFormat="false" ht="15.75" hidden="false" customHeight="false" outlineLevel="0" collapsed="false">
      <c r="A327" s="28"/>
      <c r="B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</row>
    <row r="328" customFormat="false" ht="15.75" hidden="false" customHeight="false" outlineLevel="0" collapsed="false">
      <c r="A328" s="28"/>
      <c r="B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</row>
    <row r="329" customFormat="false" ht="15.75" hidden="false" customHeight="false" outlineLevel="0" collapsed="false">
      <c r="A329" s="28"/>
      <c r="B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</row>
    <row r="330" customFormat="false" ht="15.75" hidden="false" customHeight="false" outlineLevel="0" collapsed="false">
      <c r="A330" s="28"/>
      <c r="B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</row>
    <row r="331" customFormat="false" ht="15.75" hidden="false" customHeight="false" outlineLevel="0" collapsed="false">
      <c r="A331" s="28"/>
      <c r="B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</row>
    <row r="332" customFormat="false" ht="15.75" hidden="false" customHeight="false" outlineLevel="0" collapsed="false">
      <c r="A332" s="28"/>
      <c r="B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</row>
    <row r="333" customFormat="false" ht="15.75" hidden="false" customHeight="false" outlineLevel="0" collapsed="false">
      <c r="A333" s="28"/>
      <c r="B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</row>
    <row r="334" customFormat="false" ht="15.75" hidden="false" customHeight="false" outlineLevel="0" collapsed="false">
      <c r="A334" s="28"/>
      <c r="B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</row>
    <row r="335" customFormat="false" ht="15.75" hidden="false" customHeight="false" outlineLevel="0" collapsed="false">
      <c r="A335" s="28"/>
      <c r="B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</row>
    <row r="336" customFormat="false" ht="15.75" hidden="false" customHeight="false" outlineLevel="0" collapsed="false">
      <c r="A336" s="28"/>
      <c r="B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</row>
    <row r="337" customFormat="false" ht="15.75" hidden="false" customHeight="false" outlineLevel="0" collapsed="false">
      <c r="A337" s="28"/>
      <c r="B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</row>
    <row r="338" customFormat="false" ht="15.75" hidden="false" customHeight="false" outlineLevel="0" collapsed="false">
      <c r="A338" s="28"/>
      <c r="B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</row>
    <row r="339" customFormat="false" ht="15.75" hidden="false" customHeight="false" outlineLevel="0" collapsed="false">
      <c r="A339" s="28"/>
      <c r="B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</row>
    <row r="340" customFormat="false" ht="15.75" hidden="false" customHeight="false" outlineLevel="0" collapsed="false">
      <c r="A340" s="28"/>
      <c r="B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</row>
    <row r="341" customFormat="false" ht="15.75" hidden="false" customHeight="false" outlineLevel="0" collapsed="false">
      <c r="A341" s="28"/>
      <c r="B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</row>
    <row r="342" customFormat="false" ht="15.75" hidden="false" customHeight="false" outlineLevel="0" collapsed="false">
      <c r="A342" s="28"/>
      <c r="B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</row>
    <row r="343" customFormat="false" ht="15.75" hidden="false" customHeight="false" outlineLevel="0" collapsed="false">
      <c r="A343" s="28"/>
      <c r="B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</row>
    <row r="344" customFormat="false" ht="15.75" hidden="false" customHeight="false" outlineLevel="0" collapsed="false">
      <c r="A344" s="28"/>
      <c r="B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</row>
    <row r="345" customFormat="false" ht="15.75" hidden="false" customHeight="false" outlineLevel="0" collapsed="false">
      <c r="A345" s="28"/>
      <c r="B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</row>
    <row r="346" customFormat="false" ht="15.75" hidden="false" customHeight="false" outlineLevel="0" collapsed="false">
      <c r="A346" s="28"/>
      <c r="B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</row>
    <row r="347" customFormat="false" ht="15.75" hidden="false" customHeight="false" outlineLevel="0" collapsed="false">
      <c r="A347" s="28"/>
      <c r="B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</row>
    <row r="348" customFormat="false" ht="15.75" hidden="false" customHeight="false" outlineLevel="0" collapsed="false">
      <c r="A348" s="28"/>
      <c r="B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</row>
    <row r="349" customFormat="false" ht="15.75" hidden="false" customHeight="false" outlineLevel="0" collapsed="false">
      <c r="A349" s="28"/>
      <c r="B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</row>
    <row r="350" customFormat="false" ht="15.75" hidden="false" customHeight="false" outlineLevel="0" collapsed="false">
      <c r="A350" s="28"/>
      <c r="B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</row>
    <row r="351" customFormat="false" ht="15.75" hidden="false" customHeight="false" outlineLevel="0" collapsed="false">
      <c r="A351" s="28"/>
      <c r="B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</row>
    <row r="352" customFormat="false" ht="15.75" hidden="false" customHeight="false" outlineLevel="0" collapsed="false">
      <c r="A352" s="28"/>
      <c r="B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</row>
    <row r="353" customFormat="false" ht="15.75" hidden="false" customHeight="false" outlineLevel="0" collapsed="false">
      <c r="A353" s="28"/>
      <c r="B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</row>
    <row r="354" customFormat="false" ht="15.75" hidden="false" customHeight="false" outlineLevel="0" collapsed="false">
      <c r="A354" s="28"/>
      <c r="B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</row>
    <row r="355" customFormat="false" ht="15.75" hidden="false" customHeight="false" outlineLevel="0" collapsed="false">
      <c r="A355" s="28"/>
      <c r="B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</row>
    <row r="356" customFormat="false" ht="15.75" hidden="false" customHeight="false" outlineLevel="0" collapsed="false">
      <c r="A356" s="28"/>
      <c r="B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</row>
    <row r="357" customFormat="false" ht="15.75" hidden="false" customHeight="false" outlineLevel="0" collapsed="false">
      <c r="A357" s="28"/>
      <c r="B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</row>
    <row r="358" customFormat="false" ht="15.75" hidden="false" customHeight="false" outlineLevel="0" collapsed="false">
      <c r="A358" s="28"/>
      <c r="B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</row>
    <row r="359" customFormat="false" ht="15.75" hidden="false" customHeight="false" outlineLevel="0" collapsed="false">
      <c r="A359" s="28"/>
      <c r="B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</row>
    <row r="360" customFormat="false" ht="15.75" hidden="false" customHeight="false" outlineLevel="0" collapsed="false">
      <c r="A360" s="28"/>
      <c r="B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</row>
    <row r="361" customFormat="false" ht="15.75" hidden="false" customHeight="false" outlineLevel="0" collapsed="false">
      <c r="A361" s="28"/>
      <c r="B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</row>
    <row r="362" customFormat="false" ht="15.75" hidden="false" customHeight="false" outlineLevel="0" collapsed="false">
      <c r="A362" s="28"/>
      <c r="B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</row>
    <row r="363" customFormat="false" ht="15.75" hidden="false" customHeight="false" outlineLevel="0" collapsed="false">
      <c r="A363" s="28"/>
      <c r="B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</row>
    <row r="364" customFormat="false" ht="15.75" hidden="false" customHeight="false" outlineLevel="0" collapsed="false">
      <c r="A364" s="28"/>
      <c r="B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</row>
    <row r="365" customFormat="false" ht="15.75" hidden="false" customHeight="false" outlineLevel="0" collapsed="false">
      <c r="A365" s="28"/>
      <c r="B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</row>
    <row r="366" customFormat="false" ht="15.75" hidden="false" customHeight="false" outlineLevel="0" collapsed="false">
      <c r="A366" s="28"/>
      <c r="B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</row>
    <row r="367" customFormat="false" ht="15.75" hidden="false" customHeight="false" outlineLevel="0" collapsed="false">
      <c r="A367" s="28"/>
      <c r="B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</row>
    <row r="368" customFormat="false" ht="15.75" hidden="false" customHeight="false" outlineLevel="0" collapsed="false">
      <c r="A368" s="28"/>
      <c r="B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</row>
    <row r="369" customFormat="false" ht="15.75" hidden="false" customHeight="false" outlineLevel="0" collapsed="false">
      <c r="A369" s="28"/>
      <c r="B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</row>
    <row r="370" customFormat="false" ht="15.75" hidden="false" customHeight="false" outlineLevel="0" collapsed="false">
      <c r="A370" s="28"/>
      <c r="B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</row>
    <row r="371" customFormat="false" ht="15.75" hidden="false" customHeight="false" outlineLevel="0" collapsed="false">
      <c r="A371" s="28"/>
      <c r="B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</row>
    <row r="372" customFormat="false" ht="15.75" hidden="false" customHeight="false" outlineLevel="0" collapsed="false">
      <c r="A372" s="28"/>
      <c r="B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</row>
    <row r="373" customFormat="false" ht="15.75" hidden="false" customHeight="false" outlineLevel="0" collapsed="false">
      <c r="A373" s="28"/>
      <c r="B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</row>
    <row r="374" customFormat="false" ht="15.75" hidden="false" customHeight="false" outlineLevel="0" collapsed="false">
      <c r="A374" s="28"/>
      <c r="B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</row>
    <row r="375" customFormat="false" ht="15.75" hidden="false" customHeight="false" outlineLevel="0" collapsed="false">
      <c r="A375" s="28"/>
      <c r="B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</row>
    <row r="376" customFormat="false" ht="15.75" hidden="false" customHeight="false" outlineLevel="0" collapsed="false">
      <c r="A376" s="28"/>
      <c r="B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</row>
    <row r="377" customFormat="false" ht="15.75" hidden="false" customHeight="false" outlineLevel="0" collapsed="false">
      <c r="A377" s="28"/>
      <c r="B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</row>
    <row r="378" customFormat="false" ht="15.75" hidden="false" customHeight="false" outlineLevel="0" collapsed="false">
      <c r="A378" s="28"/>
      <c r="B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</row>
    <row r="379" customFormat="false" ht="15.75" hidden="false" customHeight="false" outlineLevel="0" collapsed="false">
      <c r="A379" s="28"/>
      <c r="B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</row>
    <row r="380" customFormat="false" ht="15.75" hidden="false" customHeight="false" outlineLevel="0" collapsed="false">
      <c r="A380" s="28"/>
      <c r="B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</row>
    <row r="381" customFormat="false" ht="15.75" hidden="false" customHeight="false" outlineLevel="0" collapsed="false">
      <c r="A381" s="28"/>
      <c r="B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</row>
    <row r="382" customFormat="false" ht="15.75" hidden="false" customHeight="false" outlineLevel="0" collapsed="false">
      <c r="A382" s="28"/>
      <c r="B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</row>
    <row r="383" customFormat="false" ht="15.75" hidden="false" customHeight="false" outlineLevel="0" collapsed="false">
      <c r="A383" s="28"/>
      <c r="B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</row>
    <row r="384" customFormat="false" ht="15.75" hidden="false" customHeight="false" outlineLevel="0" collapsed="false">
      <c r="A384" s="28"/>
      <c r="B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</row>
    <row r="385" customFormat="false" ht="15.75" hidden="false" customHeight="false" outlineLevel="0" collapsed="false">
      <c r="A385" s="28"/>
      <c r="B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</row>
    <row r="386" customFormat="false" ht="15.75" hidden="false" customHeight="false" outlineLevel="0" collapsed="false">
      <c r="A386" s="28"/>
      <c r="B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</row>
    <row r="387" customFormat="false" ht="15.75" hidden="false" customHeight="false" outlineLevel="0" collapsed="false">
      <c r="A387" s="28"/>
      <c r="B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</row>
    <row r="388" customFormat="false" ht="15.75" hidden="false" customHeight="false" outlineLevel="0" collapsed="false">
      <c r="A388" s="28"/>
      <c r="B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</row>
    <row r="389" customFormat="false" ht="15.75" hidden="false" customHeight="false" outlineLevel="0" collapsed="false">
      <c r="A389" s="28"/>
      <c r="B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</row>
    <row r="390" customFormat="false" ht="15.75" hidden="false" customHeight="false" outlineLevel="0" collapsed="false">
      <c r="A390" s="28"/>
      <c r="B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</row>
    <row r="391" customFormat="false" ht="15.75" hidden="false" customHeight="false" outlineLevel="0" collapsed="false">
      <c r="A391" s="28"/>
      <c r="B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</row>
    <row r="392" customFormat="false" ht="15.75" hidden="false" customHeight="false" outlineLevel="0" collapsed="false">
      <c r="A392" s="28"/>
      <c r="B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</row>
    <row r="393" customFormat="false" ht="15.75" hidden="false" customHeight="false" outlineLevel="0" collapsed="false">
      <c r="A393" s="28"/>
      <c r="B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</row>
    <row r="394" customFormat="false" ht="15.75" hidden="false" customHeight="false" outlineLevel="0" collapsed="false">
      <c r="A394" s="28"/>
      <c r="B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</row>
    <row r="395" customFormat="false" ht="15.75" hidden="false" customHeight="false" outlineLevel="0" collapsed="false">
      <c r="A395" s="28"/>
      <c r="B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</row>
    <row r="396" customFormat="false" ht="15.75" hidden="false" customHeight="false" outlineLevel="0" collapsed="false">
      <c r="A396" s="28"/>
      <c r="B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</row>
    <row r="397" customFormat="false" ht="15.75" hidden="false" customHeight="false" outlineLevel="0" collapsed="false">
      <c r="A397" s="28"/>
      <c r="B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</row>
    <row r="398" customFormat="false" ht="15.75" hidden="false" customHeight="false" outlineLevel="0" collapsed="false">
      <c r="A398" s="28"/>
      <c r="B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</row>
    <row r="399" customFormat="false" ht="15.75" hidden="false" customHeight="false" outlineLevel="0" collapsed="false">
      <c r="A399" s="28"/>
      <c r="B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</row>
    <row r="400" customFormat="false" ht="15.75" hidden="false" customHeight="false" outlineLevel="0" collapsed="false">
      <c r="A400" s="28"/>
      <c r="B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</row>
    <row r="401" customFormat="false" ht="15.75" hidden="false" customHeight="false" outlineLevel="0" collapsed="false">
      <c r="A401" s="28"/>
      <c r="B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</row>
    <row r="402" customFormat="false" ht="15.75" hidden="false" customHeight="false" outlineLevel="0" collapsed="false">
      <c r="A402" s="28"/>
      <c r="B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</row>
    <row r="403" customFormat="false" ht="15.75" hidden="false" customHeight="false" outlineLevel="0" collapsed="false">
      <c r="A403" s="28"/>
      <c r="B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</row>
    <row r="404" customFormat="false" ht="15.75" hidden="false" customHeight="false" outlineLevel="0" collapsed="false">
      <c r="A404" s="28"/>
      <c r="B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</row>
    <row r="405" customFormat="false" ht="15.75" hidden="false" customHeight="false" outlineLevel="0" collapsed="false">
      <c r="A405" s="28"/>
      <c r="B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</row>
    <row r="406" customFormat="false" ht="15.75" hidden="false" customHeight="false" outlineLevel="0" collapsed="false">
      <c r="A406" s="28"/>
      <c r="B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</row>
    <row r="407" customFormat="false" ht="15.75" hidden="false" customHeight="false" outlineLevel="0" collapsed="false">
      <c r="A407" s="28"/>
      <c r="B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</row>
    <row r="408" customFormat="false" ht="15.75" hidden="false" customHeight="false" outlineLevel="0" collapsed="false">
      <c r="A408" s="28"/>
      <c r="B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</row>
    <row r="409" customFormat="false" ht="15.75" hidden="false" customHeight="false" outlineLevel="0" collapsed="false">
      <c r="A409" s="28"/>
      <c r="B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</row>
    <row r="410" customFormat="false" ht="15.75" hidden="false" customHeight="false" outlineLevel="0" collapsed="false">
      <c r="A410" s="28"/>
      <c r="B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</row>
    <row r="411" customFormat="false" ht="15.75" hidden="false" customHeight="false" outlineLevel="0" collapsed="false">
      <c r="A411" s="28"/>
      <c r="B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</row>
    <row r="412" customFormat="false" ht="15.75" hidden="false" customHeight="false" outlineLevel="0" collapsed="false">
      <c r="A412" s="28"/>
      <c r="B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</row>
    <row r="413" customFormat="false" ht="15.75" hidden="false" customHeight="false" outlineLevel="0" collapsed="false">
      <c r="A413" s="28"/>
      <c r="B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</row>
    <row r="414" customFormat="false" ht="15.75" hidden="false" customHeight="false" outlineLevel="0" collapsed="false">
      <c r="A414" s="28"/>
      <c r="B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</row>
    <row r="415" customFormat="false" ht="15.75" hidden="false" customHeight="false" outlineLevel="0" collapsed="false">
      <c r="A415" s="28"/>
      <c r="B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</row>
    <row r="416" customFormat="false" ht="15.75" hidden="false" customHeight="false" outlineLevel="0" collapsed="false">
      <c r="A416" s="28"/>
      <c r="B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</row>
    <row r="417" customFormat="false" ht="15.75" hidden="false" customHeight="false" outlineLevel="0" collapsed="false">
      <c r="A417" s="28"/>
      <c r="B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</row>
    <row r="418" customFormat="false" ht="15.75" hidden="false" customHeight="false" outlineLevel="0" collapsed="false">
      <c r="A418" s="28"/>
      <c r="B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</row>
    <row r="419" customFormat="false" ht="15.75" hidden="false" customHeight="false" outlineLevel="0" collapsed="false">
      <c r="A419" s="28"/>
      <c r="B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</row>
    <row r="420" customFormat="false" ht="15.75" hidden="false" customHeight="false" outlineLevel="0" collapsed="false">
      <c r="A420" s="28"/>
      <c r="B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</row>
    <row r="421" customFormat="false" ht="15.75" hidden="false" customHeight="false" outlineLevel="0" collapsed="false">
      <c r="A421" s="28"/>
      <c r="B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</row>
    <row r="422" customFormat="false" ht="15.75" hidden="false" customHeight="false" outlineLevel="0" collapsed="false">
      <c r="A422" s="28"/>
      <c r="B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</row>
    <row r="423" customFormat="false" ht="15.75" hidden="false" customHeight="false" outlineLevel="0" collapsed="false">
      <c r="A423" s="28"/>
      <c r="B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</row>
    <row r="424" customFormat="false" ht="15.75" hidden="false" customHeight="false" outlineLevel="0" collapsed="false">
      <c r="A424" s="28"/>
      <c r="B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</row>
    <row r="425" customFormat="false" ht="15.75" hidden="false" customHeight="false" outlineLevel="0" collapsed="false">
      <c r="A425" s="28"/>
      <c r="B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</row>
    <row r="426" customFormat="false" ht="15.75" hidden="false" customHeight="false" outlineLevel="0" collapsed="false">
      <c r="A426" s="28"/>
      <c r="B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</row>
    <row r="427" customFormat="false" ht="15.75" hidden="false" customHeight="false" outlineLevel="0" collapsed="false">
      <c r="A427" s="28"/>
      <c r="B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</row>
    <row r="428" customFormat="false" ht="15.75" hidden="false" customHeight="false" outlineLevel="0" collapsed="false">
      <c r="A428" s="28"/>
      <c r="B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</row>
    <row r="429" customFormat="false" ht="15.75" hidden="false" customHeight="false" outlineLevel="0" collapsed="false">
      <c r="A429" s="28"/>
      <c r="B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</row>
    <row r="430" customFormat="false" ht="15.75" hidden="false" customHeight="false" outlineLevel="0" collapsed="false">
      <c r="A430" s="28"/>
      <c r="B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</row>
    <row r="431" customFormat="false" ht="15.75" hidden="false" customHeight="false" outlineLevel="0" collapsed="false">
      <c r="A431" s="28"/>
      <c r="B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</row>
    <row r="432" customFormat="false" ht="15.75" hidden="false" customHeight="false" outlineLevel="0" collapsed="false">
      <c r="A432" s="28"/>
      <c r="B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</row>
    <row r="433" customFormat="false" ht="15.75" hidden="false" customHeight="false" outlineLevel="0" collapsed="false">
      <c r="A433" s="28"/>
      <c r="B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</row>
    <row r="434" customFormat="false" ht="15.75" hidden="false" customHeight="false" outlineLevel="0" collapsed="false">
      <c r="A434" s="28"/>
      <c r="B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</row>
    <row r="435" customFormat="false" ht="15.75" hidden="false" customHeight="false" outlineLevel="0" collapsed="false">
      <c r="A435" s="28"/>
      <c r="B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</row>
    <row r="436" customFormat="false" ht="15.75" hidden="false" customHeight="false" outlineLevel="0" collapsed="false">
      <c r="A436" s="28"/>
      <c r="B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</row>
    <row r="437" customFormat="false" ht="15.75" hidden="false" customHeight="false" outlineLevel="0" collapsed="false">
      <c r="A437" s="28"/>
      <c r="B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</row>
    <row r="438" customFormat="false" ht="15.75" hidden="false" customHeight="false" outlineLevel="0" collapsed="false">
      <c r="A438" s="28"/>
      <c r="B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</row>
    <row r="439" customFormat="false" ht="15.75" hidden="false" customHeight="false" outlineLevel="0" collapsed="false">
      <c r="A439" s="28"/>
      <c r="B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</row>
    <row r="440" customFormat="false" ht="15.75" hidden="false" customHeight="false" outlineLevel="0" collapsed="false">
      <c r="A440" s="28"/>
      <c r="B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</row>
    <row r="441" customFormat="false" ht="15.75" hidden="false" customHeight="false" outlineLevel="0" collapsed="false">
      <c r="A441" s="28"/>
      <c r="B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</row>
    <row r="442" customFormat="false" ht="15.75" hidden="false" customHeight="false" outlineLevel="0" collapsed="false">
      <c r="A442" s="28"/>
      <c r="B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</row>
    <row r="443" customFormat="false" ht="15.75" hidden="false" customHeight="false" outlineLevel="0" collapsed="false">
      <c r="A443" s="28"/>
      <c r="B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</row>
    <row r="444" customFormat="false" ht="15.75" hidden="false" customHeight="false" outlineLevel="0" collapsed="false">
      <c r="A444" s="28"/>
      <c r="B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</row>
    <row r="445" customFormat="false" ht="15.75" hidden="false" customHeight="false" outlineLevel="0" collapsed="false">
      <c r="A445" s="28"/>
      <c r="B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</row>
    <row r="446" customFormat="false" ht="15.75" hidden="false" customHeight="false" outlineLevel="0" collapsed="false">
      <c r="A446" s="28"/>
      <c r="B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</row>
    <row r="447" customFormat="false" ht="15.75" hidden="false" customHeight="false" outlineLevel="0" collapsed="false">
      <c r="A447" s="28"/>
      <c r="B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</row>
    <row r="448" customFormat="false" ht="15.75" hidden="false" customHeight="false" outlineLevel="0" collapsed="false">
      <c r="A448" s="28"/>
      <c r="B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</row>
    <row r="449" customFormat="false" ht="15.75" hidden="false" customHeight="false" outlineLevel="0" collapsed="false">
      <c r="A449" s="28"/>
      <c r="B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</row>
    <row r="450" customFormat="false" ht="15.75" hidden="false" customHeight="false" outlineLevel="0" collapsed="false">
      <c r="A450" s="28"/>
      <c r="B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</row>
    <row r="451" customFormat="false" ht="15.75" hidden="false" customHeight="false" outlineLevel="0" collapsed="false">
      <c r="A451" s="28"/>
      <c r="B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</row>
    <row r="452" customFormat="false" ht="15.75" hidden="false" customHeight="false" outlineLevel="0" collapsed="false">
      <c r="A452" s="28"/>
      <c r="B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</row>
    <row r="453" customFormat="false" ht="15.75" hidden="false" customHeight="false" outlineLevel="0" collapsed="false">
      <c r="A453" s="28"/>
      <c r="B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</row>
    <row r="454" customFormat="false" ht="15.75" hidden="false" customHeight="false" outlineLevel="0" collapsed="false">
      <c r="A454" s="28"/>
      <c r="B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</row>
    <row r="455" customFormat="false" ht="15.75" hidden="false" customHeight="false" outlineLevel="0" collapsed="false">
      <c r="A455" s="28"/>
      <c r="B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</row>
    <row r="456" customFormat="false" ht="15.75" hidden="false" customHeight="false" outlineLevel="0" collapsed="false">
      <c r="A456" s="28"/>
      <c r="B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</row>
    <row r="457" customFormat="false" ht="15.75" hidden="false" customHeight="false" outlineLevel="0" collapsed="false">
      <c r="A457" s="28"/>
      <c r="B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</row>
    <row r="458" customFormat="false" ht="15.75" hidden="false" customHeight="false" outlineLevel="0" collapsed="false">
      <c r="A458" s="28"/>
      <c r="B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</row>
    <row r="459" customFormat="false" ht="15.75" hidden="false" customHeight="false" outlineLevel="0" collapsed="false">
      <c r="A459" s="28"/>
      <c r="B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</row>
    <row r="460" customFormat="false" ht="15.75" hidden="false" customHeight="false" outlineLevel="0" collapsed="false">
      <c r="A460" s="28"/>
      <c r="B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</row>
    <row r="461" customFormat="false" ht="15.75" hidden="false" customHeight="false" outlineLevel="0" collapsed="false">
      <c r="A461" s="28"/>
      <c r="B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</row>
    <row r="462" customFormat="false" ht="15.75" hidden="false" customHeight="false" outlineLevel="0" collapsed="false">
      <c r="A462" s="28"/>
      <c r="B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</row>
    <row r="463" customFormat="false" ht="15.75" hidden="false" customHeight="false" outlineLevel="0" collapsed="false">
      <c r="A463" s="28"/>
      <c r="B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</row>
    <row r="464" customFormat="false" ht="15.75" hidden="false" customHeight="false" outlineLevel="0" collapsed="false">
      <c r="A464" s="28"/>
      <c r="B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</row>
    <row r="465" customFormat="false" ht="15.75" hidden="false" customHeight="false" outlineLevel="0" collapsed="false">
      <c r="A465" s="28"/>
      <c r="B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</row>
    <row r="466" customFormat="false" ht="15.75" hidden="false" customHeight="false" outlineLevel="0" collapsed="false">
      <c r="A466" s="28"/>
      <c r="B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</row>
    <row r="467" customFormat="false" ht="15.75" hidden="false" customHeight="false" outlineLevel="0" collapsed="false">
      <c r="A467" s="28"/>
      <c r="B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</row>
    <row r="468" customFormat="false" ht="15.75" hidden="false" customHeight="false" outlineLevel="0" collapsed="false">
      <c r="A468" s="28"/>
      <c r="B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</row>
    <row r="469" customFormat="false" ht="15.75" hidden="false" customHeight="false" outlineLevel="0" collapsed="false">
      <c r="A469" s="28"/>
      <c r="B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</row>
    <row r="470" customFormat="false" ht="15.75" hidden="false" customHeight="false" outlineLevel="0" collapsed="false">
      <c r="A470" s="28"/>
      <c r="B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</row>
    <row r="471" customFormat="false" ht="15.75" hidden="false" customHeight="false" outlineLevel="0" collapsed="false">
      <c r="A471" s="28"/>
      <c r="B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</row>
    <row r="472" customFormat="false" ht="15.75" hidden="false" customHeight="false" outlineLevel="0" collapsed="false">
      <c r="A472" s="28"/>
      <c r="B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</row>
    <row r="473" customFormat="false" ht="15.75" hidden="false" customHeight="false" outlineLevel="0" collapsed="false">
      <c r="A473" s="28"/>
      <c r="B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</row>
    <row r="474" customFormat="false" ht="15.75" hidden="false" customHeight="false" outlineLevel="0" collapsed="false">
      <c r="A474" s="28"/>
      <c r="B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</row>
    <row r="475" customFormat="false" ht="15.75" hidden="false" customHeight="false" outlineLevel="0" collapsed="false">
      <c r="A475" s="28"/>
      <c r="B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</row>
    <row r="476" customFormat="false" ht="15.75" hidden="false" customHeight="false" outlineLevel="0" collapsed="false">
      <c r="A476" s="28"/>
      <c r="B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</row>
    <row r="477" customFormat="false" ht="15.75" hidden="false" customHeight="false" outlineLevel="0" collapsed="false">
      <c r="A477" s="28"/>
      <c r="B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</row>
    <row r="478" customFormat="false" ht="15.75" hidden="false" customHeight="false" outlineLevel="0" collapsed="false">
      <c r="A478" s="28"/>
      <c r="B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</row>
    <row r="479" customFormat="false" ht="15.75" hidden="false" customHeight="false" outlineLevel="0" collapsed="false">
      <c r="A479" s="28"/>
      <c r="B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</row>
    <row r="480" customFormat="false" ht="15.75" hidden="false" customHeight="false" outlineLevel="0" collapsed="false">
      <c r="A480" s="28"/>
      <c r="B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</row>
    <row r="481" customFormat="false" ht="15.75" hidden="false" customHeight="false" outlineLevel="0" collapsed="false">
      <c r="A481" s="28"/>
      <c r="B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</row>
    <row r="482" customFormat="false" ht="15.75" hidden="false" customHeight="false" outlineLevel="0" collapsed="false">
      <c r="A482" s="28"/>
      <c r="B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</row>
    <row r="483" customFormat="false" ht="15.75" hidden="false" customHeight="false" outlineLevel="0" collapsed="false">
      <c r="A483" s="28"/>
      <c r="B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</row>
    <row r="484" customFormat="false" ht="15.75" hidden="false" customHeight="false" outlineLevel="0" collapsed="false">
      <c r="A484" s="28"/>
      <c r="B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</row>
    <row r="485" customFormat="false" ht="15.75" hidden="false" customHeight="false" outlineLevel="0" collapsed="false">
      <c r="A485" s="28"/>
      <c r="B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</row>
    <row r="486" customFormat="false" ht="15.75" hidden="false" customHeight="false" outlineLevel="0" collapsed="false">
      <c r="A486" s="28"/>
      <c r="B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</row>
    <row r="487" customFormat="false" ht="15.75" hidden="false" customHeight="false" outlineLevel="0" collapsed="false">
      <c r="A487" s="28"/>
      <c r="B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</row>
    <row r="488" customFormat="false" ht="15.75" hidden="false" customHeight="false" outlineLevel="0" collapsed="false">
      <c r="A488" s="28"/>
      <c r="B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</row>
    <row r="489" customFormat="false" ht="15.75" hidden="false" customHeight="false" outlineLevel="0" collapsed="false">
      <c r="A489" s="28"/>
      <c r="B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</row>
    <row r="490" customFormat="false" ht="15.75" hidden="false" customHeight="false" outlineLevel="0" collapsed="false">
      <c r="A490" s="28"/>
      <c r="B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</row>
    <row r="491" customFormat="false" ht="15.75" hidden="false" customHeight="false" outlineLevel="0" collapsed="false">
      <c r="A491" s="28"/>
      <c r="B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</row>
    <row r="492" customFormat="false" ht="15.75" hidden="false" customHeight="false" outlineLevel="0" collapsed="false">
      <c r="A492" s="28"/>
      <c r="B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</row>
    <row r="493" customFormat="false" ht="15.75" hidden="false" customHeight="false" outlineLevel="0" collapsed="false">
      <c r="A493" s="28"/>
      <c r="B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</row>
    <row r="494" customFormat="false" ht="15.75" hidden="false" customHeight="false" outlineLevel="0" collapsed="false">
      <c r="A494" s="28"/>
      <c r="B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</row>
    <row r="495" customFormat="false" ht="15.75" hidden="false" customHeight="false" outlineLevel="0" collapsed="false">
      <c r="A495" s="28"/>
      <c r="B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</row>
    <row r="496" customFormat="false" ht="15.75" hidden="false" customHeight="false" outlineLevel="0" collapsed="false">
      <c r="A496" s="28"/>
      <c r="B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</row>
    <row r="497" customFormat="false" ht="15.75" hidden="false" customHeight="false" outlineLevel="0" collapsed="false">
      <c r="A497" s="28"/>
      <c r="B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</row>
    <row r="498" customFormat="false" ht="15.75" hidden="false" customHeight="false" outlineLevel="0" collapsed="false">
      <c r="A498" s="28"/>
      <c r="B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</row>
    <row r="499" customFormat="false" ht="15.75" hidden="false" customHeight="false" outlineLevel="0" collapsed="false">
      <c r="A499" s="28"/>
      <c r="B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</row>
    <row r="500" customFormat="false" ht="15.75" hidden="false" customHeight="false" outlineLevel="0" collapsed="false">
      <c r="A500" s="28"/>
      <c r="B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</row>
    <row r="501" customFormat="false" ht="15.75" hidden="false" customHeight="false" outlineLevel="0" collapsed="false">
      <c r="A501" s="28"/>
      <c r="B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</row>
    <row r="502" customFormat="false" ht="15.75" hidden="false" customHeight="false" outlineLevel="0" collapsed="false">
      <c r="A502" s="28"/>
      <c r="B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</row>
    <row r="503" customFormat="false" ht="15.75" hidden="false" customHeight="false" outlineLevel="0" collapsed="false">
      <c r="A503" s="28"/>
      <c r="B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</row>
    <row r="504" customFormat="false" ht="15.75" hidden="false" customHeight="false" outlineLevel="0" collapsed="false">
      <c r="A504" s="28"/>
      <c r="B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</row>
    <row r="505" customFormat="false" ht="15.75" hidden="false" customHeight="false" outlineLevel="0" collapsed="false">
      <c r="A505" s="28"/>
      <c r="B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</row>
    <row r="506" customFormat="false" ht="15.75" hidden="false" customHeight="false" outlineLevel="0" collapsed="false">
      <c r="A506" s="28"/>
      <c r="B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</row>
    <row r="507" customFormat="false" ht="15.75" hidden="false" customHeight="false" outlineLevel="0" collapsed="false">
      <c r="A507" s="28"/>
      <c r="B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</row>
    <row r="508" customFormat="false" ht="15.75" hidden="false" customHeight="false" outlineLevel="0" collapsed="false">
      <c r="A508" s="28"/>
      <c r="B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</row>
    <row r="509" customFormat="false" ht="15.75" hidden="false" customHeight="false" outlineLevel="0" collapsed="false">
      <c r="A509" s="28"/>
      <c r="B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</row>
    <row r="510" customFormat="false" ht="15.75" hidden="false" customHeight="false" outlineLevel="0" collapsed="false">
      <c r="A510" s="28"/>
      <c r="B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</row>
    <row r="511" customFormat="false" ht="15.75" hidden="false" customHeight="false" outlineLevel="0" collapsed="false">
      <c r="A511" s="28"/>
      <c r="B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</row>
    <row r="512" customFormat="false" ht="15.75" hidden="false" customHeight="false" outlineLevel="0" collapsed="false">
      <c r="A512" s="28"/>
      <c r="B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</row>
    <row r="513" customFormat="false" ht="15.75" hidden="false" customHeight="false" outlineLevel="0" collapsed="false">
      <c r="A513" s="28"/>
      <c r="B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</row>
    <row r="514" customFormat="false" ht="15.75" hidden="false" customHeight="false" outlineLevel="0" collapsed="false">
      <c r="A514" s="28"/>
      <c r="B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</row>
    <row r="515" customFormat="false" ht="15.75" hidden="false" customHeight="false" outlineLevel="0" collapsed="false">
      <c r="A515" s="28"/>
      <c r="B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</row>
    <row r="516" customFormat="false" ht="15.75" hidden="false" customHeight="false" outlineLevel="0" collapsed="false">
      <c r="A516" s="28"/>
      <c r="B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</row>
    <row r="517" customFormat="false" ht="15.75" hidden="false" customHeight="false" outlineLevel="0" collapsed="false">
      <c r="A517" s="28"/>
      <c r="B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</row>
    <row r="518" customFormat="false" ht="15.75" hidden="false" customHeight="false" outlineLevel="0" collapsed="false">
      <c r="A518" s="28"/>
      <c r="B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</row>
    <row r="519" customFormat="false" ht="15.75" hidden="false" customHeight="false" outlineLevel="0" collapsed="false">
      <c r="A519" s="28"/>
      <c r="B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</row>
    <row r="520" customFormat="false" ht="15.75" hidden="false" customHeight="false" outlineLevel="0" collapsed="false">
      <c r="A520" s="28"/>
      <c r="B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</row>
    <row r="521" customFormat="false" ht="15.75" hidden="false" customHeight="false" outlineLevel="0" collapsed="false">
      <c r="A521" s="28"/>
      <c r="B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</row>
    <row r="522" customFormat="false" ht="15.75" hidden="false" customHeight="false" outlineLevel="0" collapsed="false">
      <c r="A522" s="28"/>
      <c r="B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</row>
    <row r="523" customFormat="false" ht="15.75" hidden="false" customHeight="false" outlineLevel="0" collapsed="false">
      <c r="A523" s="28"/>
      <c r="B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</row>
    <row r="524" customFormat="false" ht="15.75" hidden="false" customHeight="false" outlineLevel="0" collapsed="false">
      <c r="A524" s="28"/>
      <c r="B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</row>
    <row r="525" customFormat="false" ht="15.75" hidden="false" customHeight="false" outlineLevel="0" collapsed="false">
      <c r="A525" s="28"/>
      <c r="B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</row>
    <row r="526" customFormat="false" ht="15.75" hidden="false" customHeight="false" outlineLevel="0" collapsed="false">
      <c r="A526" s="28"/>
      <c r="B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</row>
    <row r="527" customFormat="false" ht="15.75" hidden="false" customHeight="false" outlineLevel="0" collapsed="false">
      <c r="A527" s="28"/>
      <c r="B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</row>
    <row r="528" customFormat="false" ht="15.75" hidden="false" customHeight="false" outlineLevel="0" collapsed="false">
      <c r="A528" s="28"/>
      <c r="B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</row>
    <row r="529" customFormat="false" ht="15.75" hidden="false" customHeight="false" outlineLevel="0" collapsed="false">
      <c r="A529" s="28"/>
      <c r="B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</row>
    <row r="530" customFormat="false" ht="15.75" hidden="false" customHeight="false" outlineLevel="0" collapsed="false">
      <c r="A530" s="28"/>
      <c r="B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</row>
    <row r="531" customFormat="false" ht="15.75" hidden="false" customHeight="false" outlineLevel="0" collapsed="false">
      <c r="A531" s="28"/>
      <c r="B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</row>
    <row r="532" customFormat="false" ht="15.75" hidden="false" customHeight="false" outlineLevel="0" collapsed="false">
      <c r="A532" s="28"/>
      <c r="B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</row>
    <row r="533" customFormat="false" ht="15.75" hidden="false" customHeight="false" outlineLevel="0" collapsed="false">
      <c r="A533" s="28"/>
      <c r="B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</row>
    <row r="534" customFormat="false" ht="15.75" hidden="false" customHeight="false" outlineLevel="0" collapsed="false">
      <c r="A534" s="28"/>
      <c r="B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</row>
    <row r="535" customFormat="false" ht="15.75" hidden="false" customHeight="false" outlineLevel="0" collapsed="false">
      <c r="A535" s="28"/>
      <c r="B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</row>
    <row r="536" customFormat="false" ht="15.75" hidden="false" customHeight="false" outlineLevel="0" collapsed="false">
      <c r="A536" s="28"/>
      <c r="B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</row>
    <row r="537" customFormat="false" ht="15.75" hidden="false" customHeight="false" outlineLevel="0" collapsed="false">
      <c r="A537" s="28"/>
      <c r="B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</row>
    <row r="538" customFormat="false" ht="15.75" hidden="false" customHeight="false" outlineLevel="0" collapsed="false">
      <c r="A538" s="28"/>
      <c r="B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</row>
    <row r="539" customFormat="false" ht="15.75" hidden="false" customHeight="false" outlineLevel="0" collapsed="false">
      <c r="A539" s="28"/>
      <c r="B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</row>
    <row r="540" customFormat="false" ht="15.75" hidden="false" customHeight="false" outlineLevel="0" collapsed="false">
      <c r="A540" s="28"/>
      <c r="B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</row>
    <row r="541" customFormat="false" ht="15.75" hidden="false" customHeight="false" outlineLevel="0" collapsed="false">
      <c r="A541" s="28"/>
      <c r="B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</row>
    <row r="542" customFormat="false" ht="15.75" hidden="false" customHeight="false" outlineLevel="0" collapsed="false">
      <c r="A542" s="28"/>
      <c r="B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</row>
    <row r="543" customFormat="false" ht="15.75" hidden="false" customHeight="false" outlineLevel="0" collapsed="false">
      <c r="A543" s="28"/>
      <c r="B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</row>
    <row r="544" customFormat="false" ht="15.75" hidden="false" customHeight="false" outlineLevel="0" collapsed="false">
      <c r="A544" s="28"/>
      <c r="B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</row>
    <row r="545" customFormat="false" ht="15.75" hidden="false" customHeight="false" outlineLevel="0" collapsed="false">
      <c r="A545" s="28"/>
      <c r="B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</row>
    <row r="546" customFormat="false" ht="15.75" hidden="false" customHeight="false" outlineLevel="0" collapsed="false">
      <c r="A546" s="28"/>
      <c r="B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</row>
    <row r="547" customFormat="false" ht="15.75" hidden="false" customHeight="false" outlineLevel="0" collapsed="false">
      <c r="A547" s="28"/>
      <c r="B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</row>
    <row r="548" customFormat="false" ht="15.75" hidden="false" customHeight="false" outlineLevel="0" collapsed="false">
      <c r="A548" s="28"/>
      <c r="B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</row>
    <row r="549" customFormat="false" ht="15.75" hidden="false" customHeight="false" outlineLevel="0" collapsed="false">
      <c r="A549" s="28"/>
      <c r="B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</row>
    <row r="550" customFormat="false" ht="15.75" hidden="false" customHeight="false" outlineLevel="0" collapsed="false">
      <c r="A550" s="28"/>
      <c r="B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</row>
    <row r="551" customFormat="false" ht="15.75" hidden="false" customHeight="false" outlineLevel="0" collapsed="false">
      <c r="A551" s="28"/>
      <c r="B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</row>
    <row r="552" customFormat="false" ht="15.75" hidden="false" customHeight="false" outlineLevel="0" collapsed="false">
      <c r="A552" s="28"/>
      <c r="B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</row>
    <row r="553" customFormat="false" ht="15.75" hidden="false" customHeight="false" outlineLevel="0" collapsed="false">
      <c r="A553" s="28"/>
      <c r="B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</row>
    <row r="554" customFormat="false" ht="15.75" hidden="false" customHeight="false" outlineLevel="0" collapsed="false">
      <c r="A554" s="28"/>
      <c r="B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</row>
    <row r="555" customFormat="false" ht="15.75" hidden="false" customHeight="false" outlineLevel="0" collapsed="false">
      <c r="A555" s="28"/>
      <c r="B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</row>
    <row r="556" customFormat="false" ht="15.75" hidden="false" customHeight="false" outlineLevel="0" collapsed="false">
      <c r="A556" s="28"/>
      <c r="B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</row>
    <row r="557" customFormat="false" ht="15.75" hidden="false" customHeight="false" outlineLevel="0" collapsed="false">
      <c r="A557" s="28"/>
      <c r="B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</row>
    <row r="558" customFormat="false" ht="15.75" hidden="false" customHeight="false" outlineLevel="0" collapsed="false">
      <c r="A558" s="28"/>
      <c r="B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</row>
    <row r="559" customFormat="false" ht="15.75" hidden="false" customHeight="false" outlineLevel="0" collapsed="false">
      <c r="A559" s="28"/>
      <c r="B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</row>
    <row r="560" customFormat="false" ht="15.75" hidden="false" customHeight="false" outlineLevel="0" collapsed="false">
      <c r="A560" s="28"/>
      <c r="B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</row>
    <row r="561" customFormat="false" ht="15.75" hidden="false" customHeight="false" outlineLevel="0" collapsed="false">
      <c r="A561" s="28"/>
      <c r="B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</row>
    <row r="562" customFormat="false" ht="15.75" hidden="false" customHeight="false" outlineLevel="0" collapsed="false">
      <c r="A562" s="28"/>
      <c r="B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</row>
    <row r="563" customFormat="false" ht="15.75" hidden="false" customHeight="false" outlineLevel="0" collapsed="false">
      <c r="A563" s="28"/>
      <c r="B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</row>
    <row r="564" customFormat="false" ht="15.75" hidden="false" customHeight="false" outlineLevel="0" collapsed="false">
      <c r="A564" s="28"/>
      <c r="B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</row>
    <row r="565" customFormat="false" ht="15.75" hidden="false" customHeight="false" outlineLevel="0" collapsed="false">
      <c r="A565" s="28"/>
      <c r="B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</row>
    <row r="566" customFormat="false" ht="15.75" hidden="false" customHeight="false" outlineLevel="0" collapsed="false">
      <c r="A566" s="28"/>
      <c r="B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</row>
    <row r="567" customFormat="false" ht="15.75" hidden="false" customHeight="false" outlineLevel="0" collapsed="false">
      <c r="A567" s="28"/>
      <c r="B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</row>
    <row r="568" customFormat="false" ht="15.75" hidden="false" customHeight="false" outlineLevel="0" collapsed="false">
      <c r="A568" s="28"/>
      <c r="B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</row>
    <row r="569" customFormat="false" ht="15.75" hidden="false" customHeight="false" outlineLevel="0" collapsed="false">
      <c r="A569" s="28"/>
      <c r="B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</row>
    <row r="570" customFormat="false" ht="15.75" hidden="false" customHeight="false" outlineLevel="0" collapsed="false">
      <c r="A570" s="28"/>
      <c r="B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</row>
    <row r="571" customFormat="false" ht="15.75" hidden="false" customHeight="false" outlineLevel="0" collapsed="false">
      <c r="A571" s="28"/>
      <c r="B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</row>
    <row r="572" customFormat="false" ht="15.75" hidden="false" customHeight="false" outlineLevel="0" collapsed="false">
      <c r="A572" s="28"/>
      <c r="B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</row>
    <row r="573" customFormat="false" ht="15.75" hidden="false" customHeight="false" outlineLevel="0" collapsed="false">
      <c r="A573" s="28"/>
      <c r="B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</row>
    <row r="574" customFormat="false" ht="15.75" hidden="false" customHeight="false" outlineLevel="0" collapsed="false">
      <c r="A574" s="28"/>
      <c r="B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</row>
    <row r="575" customFormat="false" ht="15.75" hidden="false" customHeight="false" outlineLevel="0" collapsed="false">
      <c r="A575" s="28"/>
      <c r="B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</row>
    <row r="576" customFormat="false" ht="15.75" hidden="false" customHeight="false" outlineLevel="0" collapsed="false">
      <c r="A576" s="28"/>
      <c r="B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</row>
    <row r="577" customFormat="false" ht="15.75" hidden="false" customHeight="false" outlineLevel="0" collapsed="false">
      <c r="A577" s="28"/>
      <c r="B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</row>
    <row r="578" customFormat="false" ht="15.75" hidden="false" customHeight="false" outlineLevel="0" collapsed="false">
      <c r="A578" s="28"/>
      <c r="B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</row>
    <row r="579" customFormat="false" ht="15.75" hidden="false" customHeight="false" outlineLevel="0" collapsed="false">
      <c r="A579" s="28"/>
      <c r="B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</row>
    <row r="580" customFormat="false" ht="15.75" hidden="false" customHeight="false" outlineLevel="0" collapsed="false">
      <c r="A580" s="28"/>
      <c r="B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</row>
    <row r="581" customFormat="false" ht="15.75" hidden="false" customHeight="false" outlineLevel="0" collapsed="false">
      <c r="A581" s="28"/>
      <c r="B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</row>
    <row r="582" customFormat="false" ht="15.75" hidden="false" customHeight="false" outlineLevel="0" collapsed="false">
      <c r="A582" s="28"/>
      <c r="B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</row>
    <row r="583" customFormat="false" ht="15.75" hidden="false" customHeight="false" outlineLevel="0" collapsed="false">
      <c r="A583" s="28"/>
      <c r="B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</row>
    <row r="584" customFormat="false" ht="15.75" hidden="false" customHeight="false" outlineLevel="0" collapsed="false">
      <c r="A584" s="28"/>
      <c r="B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</row>
    <row r="585" customFormat="false" ht="15.75" hidden="false" customHeight="false" outlineLevel="0" collapsed="false">
      <c r="A585" s="28"/>
      <c r="B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</row>
    <row r="586" customFormat="false" ht="15.75" hidden="false" customHeight="false" outlineLevel="0" collapsed="false">
      <c r="A586" s="28"/>
      <c r="B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</row>
    <row r="587" customFormat="false" ht="15.75" hidden="false" customHeight="false" outlineLevel="0" collapsed="false">
      <c r="A587" s="28"/>
      <c r="B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</row>
    <row r="588" customFormat="false" ht="15.75" hidden="false" customHeight="false" outlineLevel="0" collapsed="false">
      <c r="A588" s="28"/>
      <c r="B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</row>
    <row r="589" customFormat="false" ht="15.75" hidden="false" customHeight="false" outlineLevel="0" collapsed="false">
      <c r="A589" s="28"/>
      <c r="B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</row>
    <row r="590" customFormat="false" ht="15.75" hidden="false" customHeight="false" outlineLevel="0" collapsed="false">
      <c r="A590" s="28"/>
      <c r="B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</row>
    <row r="591" customFormat="false" ht="15.75" hidden="false" customHeight="false" outlineLevel="0" collapsed="false">
      <c r="A591" s="28"/>
      <c r="B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</row>
    <row r="592" customFormat="false" ht="15.75" hidden="false" customHeight="false" outlineLevel="0" collapsed="false">
      <c r="A592" s="28"/>
      <c r="B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</row>
    <row r="593" customFormat="false" ht="15.75" hidden="false" customHeight="false" outlineLevel="0" collapsed="false">
      <c r="A593" s="28"/>
      <c r="B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</row>
    <row r="594" customFormat="false" ht="15.75" hidden="false" customHeight="false" outlineLevel="0" collapsed="false">
      <c r="A594" s="28"/>
      <c r="B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</row>
    <row r="595" customFormat="false" ht="15.75" hidden="false" customHeight="false" outlineLevel="0" collapsed="false">
      <c r="A595" s="28"/>
      <c r="B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</row>
    <row r="596" customFormat="false" ht="15.75" hidden="false" customHeight="false" outlineLevel="0" collapsed="false">
      <c r="A596" s="28"/>
      <c r="B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</row>
    <row r="597" customFormat="false" ht="15.75" hidden="false" customHeight="false" outlineLevel="0" collapsed="false">
      <c r="A597" s="28"/>
      <c r="B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</row>
    <row r="598" customFormat="false" ht="15.75" hidden="false" customHeight="false" outlineLevel="0" collapsed="false">
      <c r="A598" s="28"/>
      <c r="B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</row>
    <row r="599" customFormat="false" ht="15.75" hidden="false" customHeight="false" outlineLevel="0" collapsed="false">
      <c r="A599" s="28"/>
      <c r="B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</row>
    <row r="600" customFormat="false" ht="15.75" hidden="false" customHeight="false" outlineLevel="0" collapsed="false">
      <c r="A600" s="28"/>
      <c r="B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</row>
    <row r="601" customFormat="false" ht="15.75" hidden="false" customHeight="false" outlineLevel="0" collapsed="false">
      <c r="A601" s="28"/>
      <c r="B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</row>
    <row r="602" customFormat="false" ht="15.75" hidden="false" customHeight="false" outlineLevel="0" collapsed="false">
      <c r="A602" s="28"/>
      <c r="B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</row>
    <row r="603" customFormat="false" ht="15.75" hidden="false" customHeight="false" outlineLevel="0" collapsed="false">
      <c r="A603" s="28"/>
      <c r="B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</row>
    <row r="604" customFormat="false" ht="15.75" hidden="false" customHeight="false" outlineLevel="0" collapsed="false">
      <c r="A604" s="28"/>
      <c r="B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</row>
    <row r="605" customFormat="false" ht="15.75" hidden="false" customHeight="false" outlineLevel="0" collapsed="false">
      <c r="A605" s="28"/>
      <c r="B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</row>
    <row r="606" customFormat="false" ht="15.75" hidden="false" customHeight="false" outlineLevel="0" collapsed="false">
      <c r="A606" s="28"/>
      <c r="B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</row>
    <row r="607" customFormat="false" ht="15.75" hidden="false" customHeight="false" outlineLevel="0" collapsed="false">
      <c r="A607" s="28"/>
      <c r="B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</row>
    <row r="608" customFormat="false" ht="15.75" hidden="false" customHeight="false" outlineLevel="0" collapsed="false">
      <c r="A608" s="28"/>
      <c r="B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</row>
    <row r="609" customFormat="false" ht="15.75" hidden="false" customHeight="false" outlineLevel="0" collapsed="false">
      <c r="A609" s="28"/>
      <c r="B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</row>
    <row r="610" customFormat="false" ht="15.75" hidden="false" customHeight="false" outlineLevel="0" collapsed="false">
      <c r="A610" s="28"/>
      <c r="B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</row>
    <row r="611" customFormat="false" ht="15.75" hidden="false" customHeight="false" outlineLevel="0" collapsed="false">
      <c r="A611" s="28"/>
      <c r="B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</row>
    <row r="612" customFormat="false" ht="15.75" hidden="false" customHeight="false" outlineLevel="0" collapsed="false">
      <c r="A612" s="28"/>
      <c r="B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</row>
    <row r="613" customFormat="false" ht="15.75" hidden="false" customHeight="false" outlineLevel="0" collapsed="false">
      <c r="A613" s="28"/>
      <c r="B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</row>
    <row r="614" customFormat="false" ht="15.75" hidden="false" customHeight="false" outlineLevel="0" collapsed="false">
      <c r="A614" s="28"/>
      <c r="B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</row>
    <row r="615" customFormat="false" ht="15.75" hidden="false" customHeight="false" outlineLevel="0" collapsed="false">
      <c r="A615" s="28"/>
      <c r="B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</row>
    <row r="616" customFormat="false" ht="15.75" hidden="false" customHeight="false" outlineLevel="0" collapsed="false">
      <c r="A616" s="28"/>
      <c r="B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</row>
    <row r="617" customFormat="false" ht="15.75" hidden="false" customHeight="false" outlineLevel="0" collapsed="false">
      <c r="A617" s="28"/>
      <c r="B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</row>
    <row r="618" customFormat="false" ht="15.75" hidden="false" customHeight="false" outlineLevel="0" collapsed="false">
      <c r="A618" s="28"/>
      <c r="B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</row>
    <row r="619" customFormat="false" ht="15.75" hidden="false" customHeight="false" outlineLevel="0" collapsed="false">
      <c r="A619" s="28"/>
      <c r="B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</row>
    <row r="620" customFormat="false" ht="15.75" hidden="false" customHeight="false" outlineLevel="0" collapsed="false">
      <c r="A620" s="28"/>
      <c r="B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</row>
    <row r="621" customFormat="false" ht="15.75" hidden="false" customHeight="false" outlineLevel="0" collapsed="false">
      <c r="A621" s="28"/>
      <c r="B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</row>
    <row r="622" customFormat="false" ht="15.75" hidden="false" customHeight="false" outlineLevel="0" collapsed="false">
      <c r="A622" s="28"/>
      <c r="B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</row>
    <row r="623" customFormat="false" ht="15.75" hidden="false" customHeight="false" outlineLevel="0" collapsed="false">
      <c r="A623" s="28"/>
      <c r="B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</row>
    <row r="624" customFormat="false" ht="15.75" hidden="false" customHeight="false" outlineLevel="0" collapsed="false">
      <c r="A624" s="28"/>
      <c r="B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</row>
    <row r="625" customFormat="false" ht="15.75" hidden="false" customHeight="false" outlineLevel="0" collapsed="false">
      <c r="A625" s="28"/>
      <c r="B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</row>
    <row r="626" customFormat="false" ht="15.75" hidden="false" customHeight="false" outlineLevel="0" collapsed="false">
      <c r="A626" s="28"/>
      <c r="B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</row>
    <row r="627" customFormat="false" ht="15.75" hidden="false" customHeight="false" outlineLevel="0" collapsed="false">
      <c r="A627" s="28"/>
      <c r="B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</row>
    <row r="628" customFormat="false" ht="15.75" hidden="false" customHeight="false" outlineLevel="0" collapsed="false">
      <c r="A628" s="28"/>
      <c r="B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</row>
    <row r="629" customFormat="false" ht="15.75" hidden="false" customHeight="false" outlineLevel="0" collapsed="false">
      <c r="A629" s="28"/>
      <c r="B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</row>
    <row r="630" customFormat="false" ht="15.75" hidden="false" customHeight="false" outlineLevel="0" collapsed="false">
      <c r="A630" s="28"/>
      <c r="B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</row>
    <row r="631" customFormat="false" ht="15.75" hidden="false" customHeight="false" outlineLevel="0" collapsed="false">
      <c r="A631" s="28"/>
      <c r="B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</row>
    <row r="632" customFormat="false" ht="15.75" hidden="false" customHeight="false" outlineLevel="0" collapsed="false">
      <c r="A632" s="28"/>
      <c r="B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</row>
    <row r="633" customFormat="false" ht="15.75" hidden="false" customHeight="false" outlineLevel="0" collapsed="false">
      <c r="A633" s="28"/>
      <c r="B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</row>
    <row r="634" customFormat="false" ht="15.75" hidden="false" customHeight="false" outlineLevel="0" collapsed="false">
      <c r="A634" s="28"/>
      <c r="B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</row>
    <row r="635" customFormat="false" ht="15.75" hidden="false" customHeight="false" outlineLevel="0" collapsed="false">
      <c r="A635" s="28"/>
      <c r="B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</row>
    <row r="636" customFormat="false" ht="15.75" hidden="false" customHeight="false" outlineLevel="0" collapsed="false">
      <c r="A636" s="28"/>
      <c r="B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</row>
    <row r="637" customFormat="false" ht="15.75" hidden="false" customHeight="false" outlineLevel="0" collapsed="false">
      <c r="A637" s="28"/>
      <c r="B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</row>
    <row r="638" customFormat="false" ht="15.75" hidden="false" customHeight="false" outlineLevel="0" collapsed="false">
      <c r="A638" s="28"/>
      <c r="B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</row>
    <row r="639" customFormat="false" ht="15.75" hidden="false" customHeight="false" outlineLevel="0" collapsed="false">
      <c r="A639" s="28"/>
      <c r="B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</row>
    <row r="640" customFormat="false" ht="15.75" hidden="false" customHeight="false" outlineLevel="0" collapsed="false">
      <c r="A640" s="28"/>
      <c r="B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</row>
    <row r="641" customFormat="false" ht="15.75" hidden="false" customHeight="false" outlineLevel="0" collapsed="false">
      <c r="A641" s="28"/>
      <c r="B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</row>
    <row r="642" customFormat="false" ht="15.75" hidden="false" customHeight="false" outlineLevel="0" collapsed="false">
      <c r="A642" s="28"/>
      <c r="B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</row>
    <row r="643" customFormat="false" ht="15.75" hidden="false" customHeight="false" outlineLevel="0" collapsed="false">
      <c r="A643" s="28"/>
      <c r="B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</row>
    <row r="644" customFormat="false" ht="15.75" hidden="false" customHeight="false" outlineLevel="0" collapsed="false">
      <c r="A644" s="28"/>
      <c r="B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</row>
    <row r="645" customFormat="false" ht="15.75" hidden="false" customHeight="false" outlineLevel="0" collapsed="false">
      <c r="A645" s="28"/>
      <c r="B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</row>
    <row r="646" customFormat="false" ht="15.75" hidden="false" customHeight="false" outlineLevel="0" collapsed="false">
      <c r="A646" s="28"/>
      <c r="B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</row>
    <row r="647" customFormat="false" ht="15.75" hidden="false" customHeight="false" outlineLevel="0" collapsed="false">
      <c r="A647" s="28"/>
      <c r="B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</row>
    <row r="648" customFormat="false" ht="15.75" hidden="false" customHeight="false" outlineLevel="0" collapsed="false">
      <c r="A648" s="28"/>
      <c r="B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</row>
    <row r="649" customFormat="false" ht="15.75" hidden="false" customHeight="false" outlineLevel="0" collapsed="false">
      <c r="A649" s="28"/>
      <c r="B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</row>
    <row r="650" customFormat="false" ht="15.75" hidden="false" customHeight="false" outlineLevel="0" collapsed="false">
      <c r="A650" s="28"/>
      <c r="B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</row>
    <row r="651" customFormat="false" ht="15.75" hidden="false" customHeight="false" outlineLevel="0" collapsed="false">
      <c r="A651" s="28"/>
      <c r="B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</row>
    <row r="652" customFormat="false" ht="15.75" hidden="false" customHeight="false" outlineLevel="0" collapsed="false">
      <c r="A652" s="28"/>
      <c r="B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</row>
    <row r="653" customFormat="false" ht="15.75" hidden="false" customHeight="false" outlineLevel="0" collapsed="false">
      <c r="A653" s="28"/>
      <c r="B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</row>
    <row r="654" customFormat="false" ht="15.75" hidden="false" customHeight="false" outlineLevel="0" collapsed="false">
      <c r="A654" s="28"/>
      <c r="B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</row>
    <row r="655" customFormat="false" ht="15.75" hidden="false" customHeight="false" outlineLevel="0" collapsed="false">
      <c r="A655" s="28"/>
      <c r="B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</row>
    <row r="656" customFormat="false" ht="15.75" hidden="false" customHeight="false" outlineLevel="0" collapsed="false">
      <c r="A656" s="28"/>
      <c r="B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</row>
    <row r="657" customFormat="false" ht="15.75" hidden="false" customHeight="false" outlineLevel="0" collapsed="false">
      <c r="A657" s="28"/>
      <c r="B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</row>
    <row r="658" customFormat="false" ht="15.75" hidden="false" customHeight="false" outlineLevel="0" collapsed="false">
      <c r="A658" s="28"/>
      <c r="B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</row>
    <row r="659" customFormat="false" ht="15.75" hidden="false" customHeight="false" outlineLevel="0" collapsed="false">
      <c r="A659" s="28"/>
      <c r="B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</row>
    <row r="660" customFormat="false" ht="15.75" hidden="false" customHeight="false" outlineLevel="0" collapsed="false">
      <c r="A660" s="28"/>
      <c r="B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</row>
    <row r="661" customFormat="false" ht="15.75" hidden="false" customHeight="false" outlineLevel="0" collapsed="false">
      <c r="A661" s="28"/>
      <c r="B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</row>
    <row r="662" customFormat="false" ht="15.75" hidden="false" customHeight="false" outlineLevel="0" collapsed="false">
      <c r="A662" s="28"/>
      <c r="B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</row>
    <row r="663" customFormat="false" ht="15.75" hidden="false" customHeight="false" outlineLevel="0" collapsed="false">
      <c r="A663" s="28"/>
      <c r="B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</row>
    <row r="664" customFormat="false" ht="15.75" hidden="false" customHeight="false" outlineLevel="0" collapsed="false">
      <c r="A664" s="28"/>
      <c r="B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</row>
    <row r="665" customFormat="false" ht="15.75" hidden="false" customHeight="false" outlineLevel="0" collapsed="false">
      <c r="A665" s="28"/>
      <c r="B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</row>
    <row r="666" customFormat="false" ht="15.75" hidden="false" customHeight="false" outlineLevel="0" collapsed="false">
      <c r="A666" s="28"/>
      <c r="B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</row>
    <row r="667" customFormat="false" ht="15.75" hidden="false" customHeight="false" outlineLevel="0" collapsed="false">
      <c r="A667" s="28"/>
      <c r="B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</row>
    <row r="668" customFormat="false" ht="15.75" hidden="false" customHeight="false" outlineLevel="0" collapsed="false">
      <c r="A668" s="28"/>
      <c r="B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</row>
    <row r="669" customFormat="false" ht="15.75" hidden="false" customHeight="false" outlineLevel="0" collapsed="false">
      <c r="A669" s="28"/>
      <c r="B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</row>
    <row r="670" customFormat="false" ht="15.75" hidden="false" customHeight="false" outlineLevel="0" collapsed="false">
      <c r="A670" s="28"/>
      <c r="B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</row>
    <row r="671" customFormat="false" ht="15.75" hidden="false" customHeight="false" outlineLevel="0" collapsed="false">
      <c r="A671" s="28"/>
      <c r="B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</row>
    <row r="672" customFormat="false" ht="15.75" hidden="false" customHeight="false" outlineLevel="0" collapsed="false">
      <c r="A672" s="28"/>
      <c r="B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</row>
    <row r="673" customFormat="false" ht="15.75" hidden="false" customHeight="false" outlineLevel="0" collapsed="false">
      <c r="A673" s="28"/>
      <c r="B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</row>
    <row r="674" customFormat="false" ht="15.75" hidden="false" customHeight="false" outlineLevel="0" collapsed="false">
      <c r="A674" s="28"/>
      <c r="B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</row>
    <row r="675" customFormat="false" ht="15.75" hidden="false" customHeight="false" outlineLevel="0" collapsed="false">
      <c r="A675" s="28"/>
      <c r="B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</row>
    <row r="676" customFormat="false" ht="15.75" hidden="false" customHeight="false" outlineLevel="0" collapsed="false">
      <c r="A676" s="28"/>
      <c r="B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</row>
    <row r="677" customFormat="false" ht="15.75" hidden="false" customHeight="false" outlineLevel="0" collapsed="false">
      <c r="A677" s="28"/>
      <c r="B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</row>
    <row r="678" customFormat="false" ht="15.75" hidden="false" customHeight="false" outlineLevel="0" collapsed="false">
      <c r="A678" s="28"/>
      <c r="B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</row>
    <row r="679" customFormat="false" ht="15.75" hidden="false" customHeight="false" outlineLevel="0" collapsed="false">
      <c r="A679" s="28"/>
      <c r="B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</row>
    <row r="680" customFormat="false" ht="15.75" hidden="false" customHeight="false" outlineLevel="0" collapsed="false">
      <c r="A680" s="28"/>
      <c r="B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</row>
    <row r="681" customFormat="false" ht="15.75" hidden="false" customHeight="false" outlineLevel="0" collapsed="false">
      <c r="A681" s="28"/>
      <c r="B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</row>
    <row r="682" customFormat="false" ht="15.75" hidden="false" customHeight="false" outlineLevel="0" collapsed="false">
      <c r="A682" s="28"/>
      <c r="B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</row>
    <row r="683" customFormat="false" ht="15.75" hidden="false" customHeight="false" outlineLevel="0" collapsed="false">
      <c r="A683" s="28"/>
      <c r="B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</row>
    <row r="684" customFormat="false" ht="15.75" hidden="false" customHeight="false" outlineLevel="0" collapsed="false">
      <c r="A684" s="28"/>
      <c r="B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</row>
    <row r="685" customFormat="false" ht="15.75" hidden="false" customHeight="false" outlineLevel="0" collapsed="false">
      <c r="A685" s="28"/>
      <c r="B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</row>
    <row r="686" customFormat="false" ht="15.75" hidden="false" customHeight="false" outlineLevel="0" collapsed="false">
      <c r="A686" s="28"/>
      <c r="B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</row>
    <row r="687" customFormat="false" ht="15.75" hidden="false" customHeight="false" outlineLevel="0" collapsed="false">
      <c r="A687" s="28"/>
      <c r="B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</row>
    <row r="688" customFormat="false" ht="15.75" hidden="false" customHeight="false" outlineLevel="0" collapsed="false">
      <c r="A688" s="28"/>
      <c r="B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</row>
    <row r="689" customFormat="false" ht="15.75" hidden="false" customHeight="false" outlineLevel="0" collapsed="false">
      <c r="A689" s="28"/>
      <c r="B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</row>
    <row r="690" customFormat="false" ht="15.75" hidden="false" customHeight="false" outlineLevel="0" collapsed="false">
      <c r="A690" s="28"/>
      <c r="B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</row>
    <row r="691" customFormat="false" ht="15.75" hidden="false" customHeight="false" outlineLevel="0" collapsed="false">
      <c r="A691" s="28"/>
      <c r="B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</row>
    <row r="692" customFormat="false" ht="15.75" hidden="false" customHeight="false" outlineLevel="0" collapsed="false">
      <c r="A692" s="28"/>
      <c r="B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</row>
    <row r="693" customFormat="false" ht="15.75" hidden="false" customHeight="false" outlineLevel="0" collapsed="false">
      <c r="A693" s="28"/>
      <c r="B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</row>
    <row r="694" customFormat="false" ht="15.75" hidden="false" customHeight="false" outlineLevel="0" collapsed="false">
      <c r="A694" s="28"/>
      <c r="B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</row>
    <row r="695" customFormat="false" ht="15.75" hidden="false" customHeight="false" outlineLevel="0" collapsed="false">
      <c r="A695" s="28"/>
      <c r="B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</row>
    <row r="696" customFormat="false" ht="15.75" hidden="false" customHeight="false" outlineLevel="0" collapsed="false">
      <c r="A696" s="28"/>
      <c r="B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</row>
    <row r="697" customFormat="false" ht="15.75" hidden="false" customHeight="false" outlineLevel="0" collapsed="false">
      <c r="A697" s="28"/>
      <c r="B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</row>
    <row r="698" customFormat="false" ht="15.75" hidden="false" customHeight="false" outlineLevel="0" collapsed="false">
      <c r="A698" s="28"/>
      <c r="B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</row>
    <row r="699" customFormat="false" ht="15.75" hidden="false" customHeight="false" outlineLevel="0" collapsed="false">
      <c r="A699" s="28"/>
      <c r="B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</row>
    <row r="700" customFormat="false" ht="15.75" hidden="false" customHeight="false" outlineLevel="0" collapsed="false">
      <c r="A700" s="28"/>
      <c r="B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</row>
    <row r="701" customFormat="false" ht="15.75" hidden="false" customHeight="false" outlineLevel="0" collapsed="false">
      <c r="A701" s="28"/>
      <c r="B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</row>
    <row r="702" customFormat="false" ht="15.75" hidden="false" customHeight="false" outlineLevel="0" collapsed="false">
      <c r="A702" s="28"/>
      <c r="B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</row>
    <row r="703" customFormat="false" ht="15.75" hidden="false" customHeight="false" outlineLevel="0" collapsed="false">
      <c r="A703" s="28"/>
      <c r="B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</row>
    <row r="704" customFormat="false" ht="15.75" hidden="false" customHeight="false" outlineLevel="0" collapsed="false">
      <c r="A704" s="28"/>
      <c r="B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</row>
    <row r="705" customFormat="false" ht="15.75" hidden="false" customHeight="false" outlineLevel="0" collapsed="false">
      <c r="A705" s="28"/>
      <c r="B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</row>
    <row r="706" customFormat="false" ht="15.75" hidden="false" customHeight="false" outlineLevel="0" collapsed="false">
      <c r="A706" s="28"/>
      <c r="B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</row>
    <row r="707" customFormat="false" ht="15.75" hidden="false" customHeight="false" outlineLevel="0" collapsed="false">
      <c r="A707" s="28"/>
      <c r="B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</row>
    <row r="708" customFormat="false" ht="15.75" hidden="false" customHeight="false" outlineLevel="0" collapsed="false">
      <c r="A708" s="28"/>
      <c r="B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</row>
    <row r="709" customFormat="false" ht="15.75" hidden="false" customHeight="false" outlineLevel="0" collapsed="false">
      <c r="A709" s="28"/>
      <c r="B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</row>
    <row r="710" customFormat="false" ht="15.75" hidden="false" customHeight="false" outlineLevel="0" collapsed="false">
      <c r="A710" s="28"/>
      <c r="B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</row>
    <row r="711" customFormat="false" ht="15.75" hidden="false" customHeight="false" outlineLevel="0" collapsed="false">
      <c r="A711" s="28"/>
      <c r="B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</row>
    <row r="712" customFormat="false" ht="15.75" hidden="false" customHeight="false" outlineLevel="0" collapsed="false">
      <c r="A712" s="28"/>
      <c r="B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</row>
    <row r="713" customFormat="false" ht="15.75" hidden="false" customHeight="false" outlineLevel="0" collapsed="false">
      <c r="A713" s="28"/>
      <c r="B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</row>
    <row r="714" customFormat="false" ht="15.75" hidden="false" customHeight="false" outlineLevel="0" collapsed="false">
      <c r="A714" s="28"/>
      <c r="B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</row>
    <row r="715" customFormat="false" ht="15.75" hidden="false" customHeight="false" outlineLevel="0" collapsed="false">
      <c r="A715" s="28"/>
      <c r="B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</row>
    <row r="716" customFormat="false" ht="15.75" hidden="false" customHeight="false" outlineLevel="0" collapsed="false">
      <c r="A716" s="28"/>
      <c r="B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</row>
    <row r="717" customFormat="false" ht="15.75" hidden="false" customHeight="false" outlineLevel="0" collapsed="false">
      <c r="A717" s="28"/>
      <c r="B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</row>
    <row r="718" customFormat="false" ht="15.75" hidden="false" customHeight="false" outlineLevel="0" collapsed="false">
      <c r="A718" s="28"/>
      <c r="B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</row>
    <row r="719" customFormat="false" ht="15.75" hidden="false" customHeight="false" outlineLevel="0" collapsed="false">
      <c r="A719" s="28"/>
      <c r="B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</row>
    <row r="720" customFormat="false" ht="15.75" hidden="false" customHeight="false" outlineLevel="0" collapsed="false">
      <c r="A720" s="28"/>
      <c r="B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</row>
    <row r="721" customFormat="false" ht="15.75" hidden="false" customHeight="false" outlineLevel="0" collapsed="false">
      <c r="A721" s="28"/>
      <c r="B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</row>
    <row r="722" customFormat="false" ht="15.75" hidden="false" customHeight="false" outlineLevel="0" collapsed="false">
      <c r="A722" s="28"/>
      <c r="B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</row>
    <row r="723" customFormat="false" ht="15.75" hidden="false" customHeight="false" outlineLevel="0" collapsed="false">
      <c r="A723" s="28"/>
      <c r="B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</row>
    <row r="724" customFormat="false" ht="15.75" hidden="false" customHeight="false" outlineLevel="0" collapsed="false">
      <c r="A724" s="28"/>
      <c r="B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</row>
    <row r="725" customFormat="false" ht="15.75" hidden="false" customHeight="false" outlineLevel="0" collapsed="false">
      <c r="A725" s="28"/>
      <c r="B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</row>
    <row r="726" customFormat="false" ht="15.75" hidden="false" customHeight="false" outlineLevel="0" collapsed="false">
      <c r="A726" s="28"/>
      <c r="B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</row>
    <row r="727" customFormat="false" ht="15.75" hidden="false" customHeight="false" outlineLevel="0" collapsed="false">
      <c r="A727" s="28"/>
      <c r="B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</row>
    <row r="728" customFormat="false" ht="15.75" hidden="false" customHeight="false" outlineLevel="0" collapsed="false">
      <c r="A728" s="28"/>
      <c r="B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</row>
    <row r="729" customFormat="false" ht="15.75" hidden="false" customHeight="false" outlineLevel="0" collapsed="false">
      <c r="A729" s="28"/>
      <c r="B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</row>
    <row r="730" customFormat="false" ht="15.75" hidden="false" customHeight="false" outlineLevel="0" collapsed="false">
      <c r="A730" s="28"/>
      <c r="B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</row>
    <row r="731" customFormat="false" ht="15.75" hidden="false" customHeight="false" outlineLevel="0" collapsed="false">
      <c r="A731" s="28"/>
      <c r="B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</row>
    <row r="732" customFormat="false" ht="15.75" hidden="false" customHeight="false" outlineLevel="0" collapsed="false">
      <c r="A732" s="28"/>
      <c r="B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</row>
    <row r="733" customFormat="false" ht="15.75" hidden="false" customHeight="false" outlineLevel="0" collapsed="false">
      <c r="A733" s="28"/>
      <c r="B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</row>
    <row r="734" customFormat="false" ht="15.75" hidden="false" customHeight="false" outlineLevel="0" collapsed="false">
      <c r="A734" s="28"/>
      <c r="B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</row>
    <row r="735" customFormat="false" ht="15.75" hidden="false" customHeight="false" outlineLevel="0" collapsed="false">
      <c r="A735" s="28"/>
      <c r="B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</row>
    <row r="736" customFormat="false" ht="15.75" hidden="false" customHeight="false" outlineLevel="0" collapsed="false">
      <c r="A736" s="28"/>
      <c r="B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</row>
    <row r="737" customFormat="false" ht="15.75" hidden="false" customHeight="false" outlineLevel="0" collapsed="false">
      <c r="A737" s="28"/>
      <c r="B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</row>
    <row r="738" customFormat="false" ht="15.75" hidden="false" customHeight="false" outlineLevel="0" collapsed="false">
      <c r="A738" s="28"/>
      <c r="B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</row>
    <row r="739" customFormat="false" ht="15.75" hidden="false" customHeight="false" outlineLevel="0" collapsed="false">
      <c r="A739" s="28"/>
      <c r="B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</row>
    <row r="740" customFormat="false" ht="15.75" hidden="false" customHeight="false" outlineLevel="0" collapsed="false">
      <c r="A740" s="28"/>
      <c r="B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</row>
    <row r="741" customFormat="false" ht="15.75" hidden="false" customHeight="false" outlineLevel="0" collapsed="false">
      <c r="A741" s="28"/>
      <c r="B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</row>
    <row r="742" customFormat="false" ht="15.75" hidden="false" customHeight="false" outlineLevel="0" collapsed="false">
      <c r="A742" s="28"/>
      <c r="B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</row>
    <row r="743" customFormat="false" ht="15.75" hidden="false" customHeight="false" outlineLevel="0" collapsed="false">
      <c r="A743" s="28"/>
      <c r="B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</row>
    <row r="744" customFormat="false" ht="15.75" hidden="false" customHeight="false" outlineLevel="0" collapsed="false">
      <c r="A744" s="28"/>
      <c r="B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</row>
    <row r="745" customFormat="false" ht="15.75" hidden="false" customHeight="false" outlineLevel="0" collapsed="false">
      <c r="A745" s="28"/>
      <c r="B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</row>
    <row r="746" customFormat="false" ht="15.75" hidden="false" customHeight="false" outlineLevel="0" collapsed="false">
      <c r="A746" s="28"/>
      <c r="B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</row>
    <row r="747" customFormat="false" ht="15.75" hidden="false" customHeight="false" outlineLevel="0" collapsed="false">
      <c r="A747" s="28"/>
      <c r="B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</row>
    <row r="748" customFormat="false" ht="15.75" hidden="false" customHeight="false" outlineLevel="0" collapsed="false">
      <c r="A748" s="28"/>
      <c r="B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</row>
    <row r="749" customFormat="false" ht="15.75" hidden="false" customHeight="false" outlineLevel="0" collapsed="false">
      <c r="A749" s="28"/>
      <c r="B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</row>
    <row r="750" customFormat="false" ht="15.75" hidden="false" customHeight="false" outlineLevel="0" collapsed="false">
      <c r="A750" s="28"/>
      <c r="B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</row>
    <row r="751" customFormat="false" ht="15.75" hidden="false" customHeight="false" outlineLevel="0" collapsed="false">
      <c r="A751" s="28"/>
      <c r="B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</row>
    <row r="752" customFormat="false" ht="15.75" hidden="false" customHeight="false" outlineLevel="0" collapsed="false">
      <c r="A752" s="28"/>
      <c r="B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</row>
    <row r="753" customFormat="false" ht="15.75" hidden="false" customHeight="false" outlineLevel="0" collapsed="false">
      <c r="A753" s="28"/>
      <c r="B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</row>
    <row r="754" customFormat="false" ht="15.75" hidden="false" customHeight="false" outlineLevel="0" collapsed="false">
      <c r="A754" s="28"/>
      <c r="B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</row>
    <row r="755" customFormat="false" ht="15.75" hidden="false" customHeight="false" outlineLevel="0" collapsed="false">
      <c r="A755" s="28"/>
      <c r="B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</row>
    <row r="756" customFormat="false" ht="15.75" hidden="false" customHeight="false" outlineLevel="0" collapsed="false">
      <c r="A756" s="28"/>
      <c r="B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</row>
    <row r="757" customFormat="false" ht="15.75" hidden="false" customHeight="false" outlineLevel="0" collapsed="false">
      <c r="A757" s="28"/>
      <c r="B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</row>
    <row r="758" customFormat="false" ht="15.75" hidden="false" customHeight="false" outlineLevel="0" collapsed="false">
      <c r="A758" s="28"/>
      <c r="B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</row>
    <row r="759" customFormat="false" ht="15.75" hidden="false" customHeight="false" outlineLevel="0" collapsed="false">
      <c r="A759" s="28"/>
      <c r="B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</row>
    <row r="760" customFormat="false" ht="15.75" hidden="false" customHeight="false" outlineLevel="0" collapsed="false">
      <c r="A760" s="28"/>
      <c r="B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</row>
    <row r="761" customFormat="false" ht="15.75" hidden="false" customHeight="false" outlineLevel="0" collapsed="false">
      <c r="A761" s="28"/>
      <c r="B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</row>
    <row r="762" customFormat="false" ht="15.75" hidden="false" customHeight="false" outlineLevel="0" collapsed="false">
      <c r="A762" s="28"/>
      <c r="B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</row>
    <row r="763" customFormat="false" ht="15.75" hidden="false" customHeight="false" outlineLevel="0" collapsed="false">
      <c r="A763" s="28"/>
      <c r="B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</row>
    <row r="764" customFormat="false" ht="15.75" hidden="false" customHeight="false" outlineLevel="0" collapsed="false">
      <c r="A764" s="28"/>
      <c r="B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</row>
    <row r="765" customFormat="false" ht="15.75" hidden="false" customHeight="false" outlineLevel="0" collapsed="false">
      <c r="A765" s="28"/>
      <c r="B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</row>
    <row r="766" customFormat="false" ht="15.75" hidden="false" customHeight="false" outlineLevel="0" collapsed="false">
      <c r="A766" s="28"/>
      <c r="B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</row>
    <row r="767" customFormat="false" ht="15.75" hidden="false" customHeight="false" outlineLevel="0" collapsed="false">
      <c r="A767" s="28"/>
      <c r="B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</row>
    <row r="768" customFormat="false" ht="15.75" hidden="false" customHeight="false" outlineLevel="0" collapsed="false">
      <c r="A768" s="28"/>
      <c r="B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</row>
    <row r="769" customFormat="false" ht="15.75" hidden="false" customHeight="false" outlineLevel="0" collapsed="false">
      <c r="A769" s="28"/>
      <c r="B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</row>
    <row r="770" customFormat="false" ht="15.75" hidden="false" customHeight="false" outlineLevel="0" collapsed="false">
      <c r="A770" s="28"/>
      <c r="B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</row>
    <row r="771" customFormat="false" ht="15.75" hidden="false" customHeight="false" outlineLevel="0" collapsed="false">
      <c r="A771" s="28"/>
      <c r="B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</row>
    <row r="772" customFormat="false" ht="15.75" hidden="false" customHeight="false" outlineLevel="0" collapsed="false">
      <c r="A772" s="28"/>
      <c r="B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</row>
    <row r="773" customFormat="false" ht="15.75" hidden="false" customHeight="false" outlineLevel="0" collapsed="false">
      <c r="A773" s="28"/>
      <c r="B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</row>
    <row r="774" customFormat="false" ht="15.75" hidden="false" customHeight="false" outlineLevel="0" collapsed="false">
      <c r="A774" s="28"/>
      <c r="B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</row>
    <row r="775" customFormat="false" ht="15.75" hidden="false" customHeight="false" outlineLevel="0" collapsed="false">
      <c r="A775" s="28"/>
      <c r="B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</row>
    <row r="776" customFormat="false" ht="15.75" hidden="false" customHeight="false" outlineLevel="0" collapsed="false">
      <c r="A776" s="28"/>
      <c r="B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</row>
    <row r="777" customFormat="false" ht="15.75" hidden="false" customHeight="false" outlineLevel="0" collapsed="false">
      <c r="A777" s="28"/>
      <c r="B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</row>
    <row r="778" customFormat="false" ht="15.75" hidden="false" customHeight="false" outlineLevel="0" collapsed="false">
      <c r="A778" s="28"/>
      <c r="B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</row>
    <row r="779" customFormat="false" ht="15.75" hidden="false" customHeight="false" outlineLevel="0" collapsed="false">
      <c r="A779" s="28"/>
      <c r="B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</row>
    <row r="780" customFormat="false" ht="15.75" hidden="false" customHeight="false" outlineLevel="0" collapsed="false">
      <c r="A780" s="28"/>
      <c r="B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</row>
    <row r="781" customFormat="false" ht="15.75" hidden="false" customHeight="false" outlineLevel="0" collapsed="false">
      <c r="A781" s="28"/>
      <c r="B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</row>
    <row r="782" customFormat="false" ht="15.75" hidden="false" customHeight="false" outlineLevel="0" collapsed="false">
      <c r="A782" s="28"/>
      <c r="B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</row>
    <row r="783" customFormat="false" ht="15.75" hidden="false" customHeight="false" outlineLevel="0" collapsed="false">
      <c r="A783" s="28"/>
      <c r="B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</row>
    <row r="784" customFormat="false" ht="15.75" hidden="false" customHeight="false" outlineLevel="0" collapsed="false">
      <c r="A784" s="28"/>
      <c r="B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</row>
    <row r="785" customFormat="false" ht="15.75" hidden="false" customHeight="false" outlineLevel="0" collapsed="false">
      <c r="A785" s="28"/>
      <c r="B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</row>
    <row r="786" customFormat="false" ht="15.75" hidden="false" customHeight="false" outlineLevel="0" collapsed="false">
      <c r="A786" s="28"/>
      <c r="B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</row>
    <row r="787" customFormat="false" ht="15.75" hidden="false" customHeight="false" outlineLevel="0" collapsed="false">
      <c r="A787" s="28"/>
      <c r="B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</row>
    <row r="788" customFormat="false" ht="15.75" hidden="false" customHeight="false" outlineLevel="0" collapsed="false">
      <c r="A788" s="28"/>
      <c r="B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</row>
    <row r="789" customFormat="false" ht="15.75" hidden="false" customHeight="false" outlineLevel="0" collapsed="false">
      <c r="A789" s="28"/>
      <c r="B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</row>
    <row r="790" customFormat="false" ht="15.75" hidden="false" customHeight="false" outlineLevel="0" collapsed="false">
      <c r="A790" s="28"/>
      <c r="B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</row>
    <row r="791" customFormat="false" ht="15.75" hidden="false" customHeight="false" outlineLevel="0" collapsed="false">
      <c r="A791" s="28"/>
      <c r="B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</row>
    <row r="792" customFormat="false" ht="15.75" hidden="false" customHeight="false" outlineLevel="0" collapsed="false">
      <c r="A792" s="28"/>
      <c r="B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</row>
    <row r="793" customFormat="false" ht="15.75" hidden="false" customHeight="false" outlineLevel="0" collapsed="false">
      <c r="A793" s="28"/>
      <c r="B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</row>
    <row r="794" customFormat="false" ht="15.75" hidden="false" customHeight="false" outlineLevel="0" collapsed="false">
      <c r="A794" s="28"/>
      <c r="B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</row>
    <row r="795" customFormat="false" ht="15.75" hidden="false" customHeight="false" outlineLevel="0" collapsed="false">
      <c r="A795" s="28"/>
      <c r="B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</row>
    <row r="796" customFormat="false" ht="15.75" hidden="false" customHeight="false" outlineLevel="0" collapsed="false">
      <c r="A796" s="28"/>
      <c r="B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</row>
    <row r="797" customFormat="false" ht="15.75" hidden="false" customHeight="false" outlineLevel="0" collapsed="false">
      <c r="A797" s="28"/>
      <c r="B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</row>
    <row r="798" customFormat="false" ht="15.75" hidden="false" customHeight="false" outlineLevel="0" collapsed="false">
      <c r="A798" s="28"/>
      <c r="B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</row>
    <row r="799" customFormat="false" ht="15.75" hidden="false" customHeight="false" outlineLevel="0" collapsed="false">
      <c r="A799" s="28"/>
      <c r="B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</row>
    <row r="800" customFormat="false" ht="15.75" hidden="false" customHeight="false" outlineLevel="0" collapsed="false">
      <c r="A800" s="28"/>
      <c r="B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</row>
    <row r="801" customFormat="false" ht="15.75" hidden="false" customHeight="false" outlineLevel="0" collapsed="false">
      <c r="A801" s="28"/>
      <c r="B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</row>
    <row r="802" customFormat="false" ht="15.75" hidden="false" customHeight="false" outlineLevel="0" collapsed="false">
      <c r="A802" s="28"/>
      <c r="B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</row>
    <row r="803" customFormat="false" ht="15.75" hidden="false" customHeight="false" outlineLevel="0" collapsed="false">
      <c r="A803" s="28"/>
      <c r="B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</row>
    <row r="804" customFormat="false" ht="15.75" hidden="false" customHeight="false" outlineLevel="0" collapsed="false">
      <c r="A804" s="28"/>
      <c r="B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</row>
    <row r="805" customFormat="false" ht="15.75" hidden="false" customHeight="false" outlineLevel="0" collapsed="false">
      <c r="A805" s="28"/>
      <c r="B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</row>
    <row r="806" customFormat="false" ht="15.75" hidden="false" customHeight="false" outlineLevel="0" collapsed="false">
      <c r="A806" s="28"/>
      <c r="B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</row>
    <row r="807" customFormat="false" ht="15.75" hidden="false" customHeight="false" outlineLevel="0" collapsed="false">
      <c r="A807" s="28"/>
      <c r="B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</row>
    <row r="808" customFormat="false" ht="15.75" hidden="false" customHeight="false" outlineLevel="0" collapsed="false">
      <c r="A808" s="28"/>
      <c r="B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</row>
    <row r="809" customFormat="false" ht="15.75" hidden="false" customHeight="false" outlineLevel="0" collapsed="false">
      <c r="A809" s="28"/>
      <c r="B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</row>
    <row r="810" customFormat="false" ht="15.75" hidden="false" customHeight="false" outlineLevel="0" collapsed="false">
      <c r="A810" s="28"/>
      <c r="B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</row>
    <row r="811" customFormat="false" ht="15.75" hidden="false" customHeight="false" outlineLevel="0" collapsed="false">
      <c r="A811" s="28"/>
      <c r="B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</row>
    <row r="812" customFormat="false" ht="15.75" hidden="false" customHeight="false" outlineLevel="0" collapsed="false">
      <c r="A812" s="28"/>
      <c r="B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</row>
    <row r="813" customFormat="false" ht="15.75" hidden="false" customHeight="false" outlineLevel="0" collapsed="false">
      <c r="A813" s="28"/>
      <c r="B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</row>
    <row r="814" customFormat="false" ht="15.75" hidden="false" customHeight="false" outlineLevel="0" collapsed="false">
      <c r="A814" s="28"/>
      <c r="B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</row>
    <row r="815" customFormat="false" ht="15.75" hidden="false" customHeight="false" outlineLevel="0" collapsed="false">
      <c r="A815" s="28"/>
      <c r="B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</row>
    <row r="816" customFormat="false" ht="15.75" hidden="false" customHeight="false" outlineLevel="0" collapsed="false">
      <c r="A816" s="28"/>
      <c r="B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</row>
    <row r="817" customFormat="false" ht="15.75" hidden="false" customHeight="false" outlineLevel="0" collapsed="false">
      <c r="A817" s="28"/>
      <c r="B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</row>
    <row r="818" customFormat="false" ht="15.75" hidden="false" customHeight="false" outlineLevel="0" collapsed="false">
      <c r="A818" s="28"/>
      <c r="B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</row>
    <row r="819" customFormat="false" ht="15.75" hidden="false" customHeight="false" outlineLevel="0" collapsed="false">
      <c r="A819" s="28"/>
      <c r="B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</row>
    <row r="820" customFormat="false" ht="15.75" hidden="false" customHeight="false" outlineLevel="0" collapsed="false">
      <c r="A820" s="28"/>
      <c r="B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</row>
    <row r="821" customFormat="false" ht="15.75" hidden="false" customHeight="false" outlineLevel="0" collapsed="false">
      <c r="A821" s="28"/>
      <c r="B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</row>
    <row r="822" customFormat="false" ht="15.75" hidden="false" customHeight="false" outlineLevel="0" collapsed="false">
      <c r="A822" s="28"/>
      <c r="B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</row>
    <row r="823" customFormat="false" ht="15.75" hidden="false" customHeight="false" outlineLevel="0" collapsed="false">
      <c r="A823" s="28"/>
      <c r="B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</row>
    <row r="824" customFormat="false" ht="15.75" hidden="false" customHeight="false" outlineLevel="0" collapsed="false">
      <c r="A824" s="28"/>
      <c r="B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</row>
    <row r="825" customFormat="false" ht="15.75" hidden="false" customHeight="false" outlineLevel="0" collapsed="false">
      <c r="A825" s="28"/>
      <c r="B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</row>
    <row r="826" customFormat="false" ht="15.75" hidden="false" customHeight="false" outlineLevel="0" collapsed="false">
      <c r="A826" s="28"/>
      <c r="B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</row>
    <row r="827" customFormat="false" ht="15.75" hidden="false" customHeight="false" outlineLevel="0" collapsed="false">
      <c r="A827" s="28"/>
      <c r="B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</row>
    <row r="828" customFormat="false" ht="15.75" hidden="false" customHeight="false" outlineLevel="0" collapsed="false">
      <c r="A828" s="28"/>
      <c r="B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</row>
    <row r="829" customFormat="false" ht="15.75" hidden="false" customHeight="false" outlineLevel="0" collapsed="false">
      <c r="A829" s="28"/>
      <c r="B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</row>
    <row r="830" customFormat="false" ht="15.75" hidden="false" customHeight="false" outlineLevel="0" collapsed="false">
      <c r="A830" s="28"/>
      <c r="B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</row>
    <row r="831" customFormat="false" ht="15.75" hidden="false" customHeight="false" outlineLevel="0" collapsed="false">
      <c r="A831" s="28"/>
      <c r="B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</row>
    <row r="832" customFormat="false" ht="15.75" hidden="false" customHeight="false" outlineLevel="0" collapsed="false">
      <c r="A832" s="28"/>
      <c r="B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</row>
    <row r="833" customFormat="false" ht="15.75" hidden="false" customHeight="false" outlineLevel="0" collapsed="false">
      <c r="A833" s="28"/>
      <c r="B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</row>
    <row r="834" customFormat="false" ht="15.75" hidden="false" customHeight="false" outlineLevel="0" collapsed="false">
      <c r="A834" s="28"/>
      <c r="B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</row>
    <row r="835" customFormat="false" ht="15.75" hidden="false" customHeight="false" outlineLevel="0" collapsed="false">
      <c r="A835" s="28"/>
      <c r="B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</row>
    <row r="836" customFormat="false" ht="15.75" hidden="false" customHeight="false" outlineLevel="0" collapsed="false">
      <c r="A836" s="28"/>
      <c r="B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</row>
    <row r="837" customFormat="false" ht="15.75" hidden="false" customHeight="false" outlineLevel="0" collapsed="false">
      <c r="A837" s="28"/>
      <c r="B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</row>
    <row r="838" customFormat="false" ht="15.75" hidden="false" customHeight="false" outlineLevel="0" collapsed="false">
      <c r="A838" s="28"/>
      <c r="B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</row>
    <row r="839" customFormat="false" ht="15.75" hidden="false" customHeight="false" outlineLevel="0" collapsed="false">
      <c r="A839" s="28"/>
      <c r="B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</row>
    <row r="840" customFormat="false" ht="15.75" hidden="false" customHeight="false" outlineLevel="0" collapsed="false">
      <c r="A840" s="28"/>
      <c r="B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</row>
    <row r="841" customFormat="false" ht="15.75" hidden="false" customHeight="false" outlineLevel="0" collapsed="false">
      <c r="A841" s="28"/>
      <c r="B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</row>
    <row r="842" customFormat="false" ht="15.75" hidden="false" customHeight="false" outlineLevel="0" collapsed="false">
      <c r="A842" s="28"/>
      <c r="B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</row>
    <row r="843" customFormat="false" ht="15.75" hidden="false" customHeight="false" outlineLevel="0" collapsed="false">
      <c r="A843" s="28"/>
      <c r="B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</row>
    <row r="844" customFormat="false" ht="15.75" hidden="false" customHeight="false" outlineLevel="0" collapsed="false">
      <c r="A844" s="28"/>
      <c r="B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</row>
    <row r="845" customFormat="false" ht="15.75" hidden="false" customHeight="false" outlineLevel="0" collapsed="false">
      <c r="A845" s="28"/>
      <c r="B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</row>
    <row r="846" customFormat="false" ht="15.75" hidden="false" customHeight="false" outlineLevel="0" collapsed="false">
      <c r="A846" s="28"/>
      <c r="B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</row>
    <row r="847" customFormat="false" ht="15.75" hidden="false" customHeight="false" outlineLevel="0" collapsed="false">
      <c r="A847" s="28"/>
      <c r="B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</row>
    <row r="848" customFormat="false" ht="15.75" hidden="false" customHeight="false" outlineLevel="0" collapsed="false">
      <c r="A848" s="28"/>
      <c r="B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</row>
    <row r="849" customFormat="false" ht="15.75" hidden="false" customHeight="false" outlineLevel="0" collapsed="false">
      <c r="A849" s="28"/>
      <c r="B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</row>
    <row r="850" customFormat="false" ht="15.75" hidden="false" customHeight="false" outlineLevel="0" collapsed="false">
      <c r="A850" s="28"/>
      <c r="B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</row>
    <row r="851" customFormat="false" ht="15.75" hidden="false" customHeight="false" outlineLevel="0" collapsed="false">
      <c r="A851" s="28"/>
      <c r="B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</row>
    <row r="852" customFormat="false" ht="15.75" hidden="false" customHeight="false" outlineLevel="0" collapsed="false">
      <c r="A852" s="28"/>
      <c r="B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</row>
    <row r="853" customFormat="false" ht="15.75" hidden="false" customHeight="false" outlineLevel="0" collapsed="false">
      <c r="A853" s="28"/>
      <c r="B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</row>
    <row r="854" customFormat="false" ht="15.75" hidden="false" customHeight="false" outlineLevel="0" collapsed="false">
      <c r="A854" s="28"/>
      <c r="B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</row>
    <row r="855" customFormat="false" ht="15.75" hidden="false" customHeight="false" outlineLevel="0" collapsed="false">
      <c r="A855" s="28"/>
      <c r="B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</row>
    <row r="856" customFormat="false" ht="15.75" hidden="false" customHeight="false" outlineLevel="0" collapsed="false">
      <c r="A856" s="28"/>
      <c r="B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</row>
    <row r="857" customFormat="false" ht="15.75" hidden="false" customHeight="false" outlineLevel="0" collapsed="false">
      <c r="A857" s="28"/>
      <c r="B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</row>
    <row r="858" customFormat="false" ht="15.75" hidden="false" customHeight="false" outlineLevel="0" collapsed="false">
      <c r="A858" s="28"/>
      <c r="B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</row>
    <row r="859" customFormat="false" ht="15.75" hidden="false" customHeight="false" outlineLevel="0" collapsed="false">
      <c r="A859" s="28"/>
      <c r="B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</row>
    <row r="860" customFormat="false" ht="15.75" hidden="false" customHeight="false" outlineLevel="0" collapsed="false">
      <c r="A860" s="28"/>
      <c r="B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</row>
    <row r="861" customFormat="false" ht="15.75" hidden="false" customHeight="false" outlineLevel="0" collapsed="false">
      <c r="A861" s="28"/>
      <c r="B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</row>
    <row r="862" customFormat="false" ht="15.75" hidden="false" customHeight="false" outlineLevel="0" collapsed="false">
      <c r="A862" s="28"/>
      <c r="B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</row>
    <row r="863" customFormat="false" ht="15.75" hidden="false" customHeight="false" outlineLevel="0" collapsed="false">
      <c r="A863" s="28"/>
      <c r="B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</row>
    <row r="864" customFormat="false" ht="15.75" hidden="false" customHeight="false" outlineLevel="0" collapsed="false">
      <c r="A864" s="28"/>
      <c r="B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</row>
    <row r="865" customFormat="false" ht="15.75" hidden="false" customHeight="false" outlineLevel="0" collapsed="false">
      <c r="A865" s="28"/>
      <c r="B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</row>
    <row r="866" customFormat="false" ht="15.75" hidden="false" customHeight="false" outlineLevel="0" collapsed="false">
      <c r="A866" s="28"/>
      <c r="B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</row>
    <row r="867" customFormat="false" ht="15.75" hidden="false" customHeight="false" outlineLevel="0" collapsed="false">
      <c r="A867" s="28"/>
      <c r="B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</row>
    <row r="868" customFormat="false" ht="15.75" hidden="false" customHeight="false" outlineLevel="0" collapsed="false">
      <c r="A868" s="28"/>
      <c r="B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</row>
    <row r="869" customFormat="false" ht="15.75" hidden="false" customHeight="false" outlineLevel="0" collapsed="false">
      <c r="A869" s="28"/>
      <c r="B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</row>
    <row r="870" customFormat="false" ht="15.75" hidden="false" customHeight="false" outlineLevel="0" collapsed="false">
      <c r="A870" s="28"/>
      <c r="B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</row>
    <row r="871" customFormat="false" ht="15.75" hidden="false" customHeight="false" outlineLevel="0" collapsed="false">
      <c r="A871" s="28"/>
      <c r="B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</row>
    <row r="872" customFormat="false" ht="15.75" hidden="false" customHeight="false" outlineLevel="0" collapsed="false">
      <c r="A872" s="28"/>
      <c r="B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</row>
    <row r="873" customFormat="false" ht="15.75" hidden="false" customHeight="false" outlineLevel="0" collapsed="false">
      <c r="A873" s="28"/>
      <c r="B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</row>
    <row r="874" customFormat="false" ht="15.75" hidden="false" customHeight="false" outlineLevel="0" collapsed="false">
      <c r="A874" s="28"/>
      <c r="B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</row>
    <row r="875" customFormat="false" ht="15.75" hidden="false" customHeight="false" outlineLevel="0" collapsed="false">
      <c r="A875" s="28"/>
      <c r="B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</row>
    <row r="876" customFormat="false" ht="15.75" hidden="false" customHeight="false" outlineLevel="0" collapsed="false">
      <c r="A876" s="28"/>
      <c r="B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</row>
    <row r="877" customFormat="false" ht="15.75" hidden="false" customHeight="false" outlineLevel="0" collapsed="false">
      <c r="A877" s="28"/>
      <c r="B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</row>
    <row r="878" customFormat="false" ht="15.75" hidden="false" customHeight="false" outlineLevel="0" collapsed="false">
      <c r="A878" s="28"/>
      <c r="B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</row>
    <row r="879" customFormat="false" ht="15.75" hidden="false" customHeight="false" outlineLevel="0" collapsed="false">
      <c r="A879" s="28"/>
      <c r="B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</row>
    <row r="880" customFormat="false" ht="15.75" hidden="false" customHeight="false" outlineLevel="0" collapsed="false">
      <c r="A880" s="28"/>
      <c r="B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</row>
    <row r="881" customFormat="false" ht="15.75" hidden="false" customHeight="false" outlineLevel="0" collapsed="false">
      <c r="A881" s="28"/>
      <c r="B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</row>
    <row r="882" customFormat="false" ht="15.75" hidden="false" customHeight="false" outlineLevel="0" collapsed="false">
      <c r="A882" s="28"/>
      <c r="B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</row>
    <row r="883" customFormat="false" ht="15.75" hidden="false" customHeight="false" outlineLevel="0" collapsed="false">
      <c r="A883" s="28"/>
      <c r="B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</row>
    <row r="884" customFormat="false" ht="15.75" hidden="false" customHeight="false" outlineLevel="0" collapsed="false">
      <c r="A884" s="28"/>
      <c r="B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</row>
    <row r="885" customFormat="false" ht="15.75" hidden="false" customHeight="false" outlineLevel="0" collapsed="false">
      <c r="A885" s="28"/>
      <c r="B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</row>
    <row r="886" customFormat="false" ht="15.75" hidden="false" customHeight="false" outlineLevel="0" collapsed="false">
      <c r="A886" s="28"/>
      <c r="B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</row>
    <row r="887" customFormat="false" ht="15.75" hidden="false" customHeight="false" outlineLevel="0" collapsed="false">
      <c r="A887" s="28"/>
      <c r="B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</row>
    <row r="888" customFormat="false" ht="15.75" hidden="false" customHeight="false" outlineLevel="0" collapsed="false">
      <c r="A888" s="28"/>
      <c r="B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</row>
    <row r="889" customFormat="false" ht="15.75" hidden="false" customHeight="false" outlineLevel="0" collapsed="false">
      <c r="A889" s="28"/>
      <c r="B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</row>
    <row r="890" customFormat="false" ht="15.75" hidden="false" customHeight="false" outlineLevel="0" collapsed="false">
      <c r="A890" s="28"/>
      <c r="B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</row>
    <row r="891" customFormat="false" ht="15.75" hidden="false" customHeight="false" outlineLevel="0" collapsed="false">
      <c r="A891" s="28"/>
      <c r="B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</row>
    <row r="892" customFormat="false" ht="15.75" hidden="false" customHeight="false" outlineLevel="0" collapsed="false">
      <c r="A892" s="28"/>
      <c r="B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</row>
    <row r="893" customFormat="false" ht="15.75" hidden="false" customHeight="false" outlineLevel="0" collapsed="false">
      <c r="A893" s="28"/>
      <c r="B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</row>
    <row r="894" customFormat="false" ht="15.75" hidden="false" customHeight="false" outlineLevel="0" collapsed="false">
      <c r="A894" s="28"/>
      <c r="B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</row>
    <row r="895" customFormat="false" ht="15.75" hidden="false" customHeight="false" outlineLevel="0" collapsed="false">
      <c r="A895" s="28"/>
      <c r="B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</row>
    <row r="896" customFormat="false" ht="15.75" hidden="false" customHeight="false" outlineLevel="0" collapsed="false">
      <c r="A896" s="28"/>
      <c r="B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</row>
    <row r="897" customFormat="false" ht="15.75" hidden="false" customHeight="false" outlineLevel="0" collapsed="false">
      <c r="A897" s="28"/>
      <c r="B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</row>
    <row r="898" customFormat="false" ht="15.75" hidden="false" customHeight="false" outlineLevel="0" collapsed="false">
      <c r="A898" s="28"/>
      <c r="B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</row>
    <row r="899" customFormat="false" ht="15.75" hidden="false" customHeight="false" outlineLevel="0" collapsed="false">
      <c r="A899" s="28"/>
      <c r="B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</row>
    <row r="900" customFormat="false" ht="15.75" hidden="false" customHeight="false" outlineLevel="0" collapsed="false">
      <c r="A900" s="28"/>
      <c r="B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</row>
    <row r="901" customFormat="false" ht="15.75" hidden="false" customHeight="false" outlineLevel="0" collapsed="false">
      <c r="A901" s="28"/>
      <c r="B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</row>
    <row r="902" customFormat="false" ht="15.75" hidden="false" customHeight="false" outlineLevel="0" collapsed="false">
      <c r="A902" s="28"/>
      <c r="B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</row>
    <row r="903" customFormat="false" ht="15.75" hidden="false" customHeight="false" outlineLevel="0" collapsed="false">
      <c r="A903" s="28"/>
      <c r="B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</row>
    <row r="904" customFormat="false" ht="15.75" hidden="false" customHeight="false" outlineLevel="0" collapsed="false">
      <c r="A904" s="28"/>
      <c r="B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</row>
    <row r="905" customFormat="false" ht="15.75" hidden="false" customHeight="false" outlineLevel="0" collapsed="false">
      <c r="A905" s="28"/>
      <c r="B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</row>
    <row r="906" customFormat="false" ht="15.75" hidden="false" customHeight="false" outlineLevel="0" collapsed="false">
      <c r="A906" s="28"/>
      <c r="B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</row>
    <row r="907" customFormat="false" ht="15.75" hidden="false" customHeight="false" outlineLevel="0" collapsed="false">
      <c r="A907" s="28"/>
      <c r="B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</row>
    <row r="908" customFormat="false" ht="15.75" hidden="false" customHeight="false" outlineLevel="0" collapsed="false">
      <c r="A908" s="28"/>
      <c r="B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</row>
    <row r="909" customFormat="false" ht="15.75" hidden="false" customHeight="false" outlineLevel="0" collapsed="false">
      <c r="A909" s="28"/>
      <c r="B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</row>
    <row r="910" customFormat="false" ht="15.75" hidden="false" customHeight="false" outlineLevel="0" collapsed="false">
      <c r="A910" s="28"/>
      <c r="B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</row>
    <row r="911" customFormat="false" ht="15.75" hidden="false" customHeight="false" outlineLevel="0" collapsed="false">
      <c r="A911" s="28"/>
      <c r="B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</row>
    <row r="912" customFormat="false" ht="15.75" hidden="false" customHeight="false" outlineLevel="0" collapsed="false">
      <c r="A912" s="28"/>
      <c r="B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</row>
    <row r="913" customFormat="false" ht="15.75" hidden="false" customHeight="false" outlineLevel="0" collapsed="false">
      <c r="A913" s="28"/>
      <c r="B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</row>
    <row r="914" customFormat="false" ht="15.75" hidden="false" customHeight="false" outlineLevel="0" collapsed="false">
      <c r="A914" s="28"/>
      <c r="B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</row>
    <row r="915" customFormat="false" ht="15.75" hidden="false" customHeight="false" outlineLevel="0" collapsed="false">
      <c r="A915" s="28"/>
      <c r="B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</row>
    <row r="916" customFormat="false" ht="15.75" hidden="false" customHeight="false" outlineLevel="0" collapsed="false">
      <c r="A916" s="28"/>
      <c r="B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</row>
    <row r="917" customFormat="false" ht="15.75" hidden="false" customHeight="false" outlineLevel="0" collapsed="false">
      <c r="A917" s="28"/>
      <c r="B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</row>
    <row r="918" customFormat="false" ht="15.75" hidden="false" customHeight="false" outlineLevel="0" collapsed="false">
      <c r="A918" s="28"/>
      <c r="B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</row>
    <row r="919" customFormat="false" ht="15.75" hidden="false" customHeight="false" outlineLevel="0" collapsed="false">
      <c r="A919" s="28"/>
      <c r="B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</row>
    <row r="920" customFormat="false" ht="15.75" hidden="false" customHeight="false" outlineLevel="0" collapsed="false">
      <c r="A920" s="28"/>
      <c r="B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</row>
    <row r="921" customFormat="false" ht="15.75" hidden="false" customHeight="false" outlineLevel="0" collapsed="false">
      <c r="A921" s="28"/>
      <c r="B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</row>
    <row r="922" customFormat="false" ht="15.75" hidden="false" customHeight="false" outlineLevel="0" collapsed="false">
      <c r="A922" s="28"/>
      <c r="B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</row>
    <row r="923" customFormat="false" ht="15.75" hidden="false" customHeight="false" outlineLevel="0" collapsed="false">
      <c r="A923" s="28"/>
      <c r="B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</row>
    <row r="924" customFormat="false" ht="15.75" hidden="false" customHeight="false" outlineLevel="0" collapsed="false">
      <c r="A924" s="28"/>
      <c r="B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</row>
    <row r="925" customFormat="false" ht="15.75" hidden="false" customHeight="false" outlineLevel="0" collapsed="false">
      <c r="A925" s="28"/>
      <c r="B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</row>
    <row r="926" customFormat="false" ht="15.75" hidden="false" customHeight="false" outlineLevel="0" collapsed="false">
      <c r="A926" s="28"/>
      <c r="B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</row>
    <row r="927" customFormat="false" ht="15.75" hidden="false" customHeight="false" outlineLevel="0" collapsed="false">
      <c r="A927" s="28"/>
      <c r="B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</row>
    <row r="928" customFormat="false" ht="15.75" hidden="false" customHeight="false" outlineLevel="0" collapsed="false">
      <c r="A928" s="28"/>
      <c r="B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</row>
    <row r="929" customFormat="false" ht="15.75" hidden="false" customHeight="false" outlineLevel="0" collapsed="false">
      <c r="A929" s="28"/>
      <c r="B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</row>
    <row r="930" customFormat="false" ht="15.75" hidden="false" customHeight="false" outlineLevel="0" collapsed="false">
      <c r="A930" s="28"/>
      <c r="B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</row>
    <row r="931" customFormat="false" ht="15.75" hidden="false" customHeight="false" outlineLevel="0" collapsed="false">
      <c r="A931" s="28"/>
      <c r="B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</row>
    <row r="932" customFormat="false" ht="15.75" hidden="false" customHeight="false" outlineLevel="0" collapsed="false">
      <c r="A932" s="28"/>
      <c r="B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</row>
    <row r="933" customFormat="false" ht="15.75" hidden="false" customHeight="false" outlineLevel="0" collapsed="false">
      <c r="A933" s="28"/>
      <c r="B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</row>
    <row r="934" customFormat="false" ht="15.75" hidden="false" customHeight="false" outlineLevel="0" collapsed="false">
      <c r="A934" s="28"/>
      <c r="B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</row>
    <row r="935" customFormat="false" ht="15.75" hidden="false" customHeight="false" outlineLevel="0" collapsed="false">
      <c r="A935" s="28"/>
      <c r="B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</row>
    <row r="936" customFormat="false" ht="15.75" hidden="false" customHeight="false" outlineLevel="0" collapsed="false">
      <c r="A936" s="28"/>
      <c r="B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</row>
    <row r="937" customFormat="false" ht="15.75" hidden="false" customHeight="false" outlineLevel="0" collapsed="false">
      <c r="A937" s="28"/>
      <c r="B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</row>
    <row r="938" customFormat="false" ht="15.75" hidden="false" customHeight="false" outlineLevel="0" collapsed="false">
      <c r="A938" s="28"/>
      <c r="B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</row>
    <row r="939" customFormat="false" ht="15.75" hidden="false" customHeight="false" outlineLevel="0" collapsed="false">
      <c r="A939" s="28"/>
      <c r="B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</row>
    <row r="940" customFormat="false" ht="15.75" hidden="false" customHeight="false" outlineLevel="0" collapsed="false">
      <c r="A940" s="28"/>
      <c r="B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</row>
    <row r="941" customFormat="false" ht="15.75" hidden="false" customHeight="false" outlineLevel="0" collapsed="false">
      <c r="A941" s="28"/>
      <c r="B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</row>
    <row r="942" customFormat="false" ht="15.75" hidden="false" customHeight="false" outlineLevel="0" collapsed="false">
      <c r="A942" s="28"/>
      <c r="B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</row>
    <row r="943" customFormat="false" ht="15.75" hidden="false" customHeight="false" outlineLevel="0" collapsed="false">
      <c r="A943" s="28"/>
      <c r="B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</row>
    <row r="944" customFormat="false" ht="15.75" hidden="false" customHeight="false" outlineLevel="0" collapsed="false">
      <c r="A944" s="28"/>
      <c r="B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</row>
    <row r="945" customFormat="false" ht="15.75" hidden="false" customHeight="false" outlineLevel="0" collapsed="false">
      <c r="A945" s="28"/>
      <c r="B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</row>
    <row r="946" customFormat="false" ht="15.75" hidden="false" customHeight="false" outlineLevel="0" collapsed="false">
      <c r="A946" s="28"/>
      <c r="B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</row>
    <row r="947" customFormat="false" ht="15.75" hidden="false" customHeight="false" outlineLevel="0" collapsed="false">
      <c r="A947" s="28"/>
      <c r="B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</row>
    <row r="948" customFormat="false" ht="15.75" hidden="false" customHeight="false" outlineLevel="0" collapsed="false">
      <c r="A948" s="28"/>
      <c r="B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  <c r="AD948" s="28"/>
    </row>
    <row r="949" customFormat="false" ht="15.75" hidden="false" customHeight="false" outlineLevel="0" collapsed="false">
      <c r="A949" s="28"/>
      <c r="B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  <c r="AD949" s="28"/>
    </row>
    <row r="950" customFormat="false" ht="15.75" hidden="false" customHeight="false" outlineLevel="0" collapsed="false">
      <c r="A950" s="28"/>
      <c r="B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  <c r="AD950" s="28"/>
    </row>
    <row r="951" customFormat="false" ht="15.75" hidden="false" customHeight="false" outlineLevel="0" collapsed="false">
      <c r="A951" s="28"/>
      <c r="B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  <c r="AD951" s="28"/>
    </row>
    <row r="952" customFormat="false" ht="15.75" hidden="false" customHeight="false" outlineLevel="0" collapsed="false">
      <c r="A952" s="28"/>
      <c r="B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  <c r="AD952" s="28"/>
    </row>
    <row r="953" customFormat="false" ht="15.75" hidden="false" customHeight="false" outlineLevel="0" collapsed="false">
      <c r="A953" s="28"/>
      <c r="B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  <c r="AD953" s="28"/>
    </row>
    <row r="954" customFormat="false" ht="15.75" hidden="false" customHeight="false" outlineLevel="0" collapsed="false">
      <c r="A954" s="28"/>
      <c r="B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  <c r="AD954" s="28"/>
    </row>
    <row r="955" customFormat="false" ht="15.75" hidden="false" customHeight="false" outlineLevel="0" collapsed="false">
      <c r="A955" s="28"/>
      <c r="B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  <c r="AD955" s="28"/>
    </row>
    <row r="956" customFormat="false" ht="15.75" hidden="false" customHeight="false" outlineLevel="0" collapsed="false">
      <c r="A956" s="28"/>
      <c r="B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  <c r="AD956" s="28"/>
    </row>
    <row r="957" customFormat="false" ht="15.75" hidden="false" customHeight="false" outlineLevel="0" collapsed="false">
      <c r="A957" s="28"/>
      <c r="B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  <c r="AD957" s="28"/>
    </row>
    <row r="958" customFormat="false" ht="15.75" hidden="false" customHeight="false" outlineLevel="0" collapsed="false">
      <c r="A958" s="28"/>
      <c r="B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  <c r="AD958" s="28"/>
    </row>
    <row r="959" customFormat="false" ht="15.75" hidden="false" customHeight="false" outlineLevel="0" collapsed="false">
      <c r="A959" s="28"/>
      <c r="B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  <c r="AD959" s="28"/>
    </row>
    <row r="960" customFormat="false" ht="15.75" hidden="false" customHeight="false" outlineLevel="0" collapsed="false">
      <c r="A960" s="28"/>
      <c r="B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  <c r="AD960" s="28"/>
    </row>
    <row r="961" customFormat="false" ht="15.75" hidden="false" customHeight="false" outlineLevel="0" collapsed="false">
      <c r="A961" s="28"/>
      <c r="B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  <c r="AD961" s="28"/>
    </row>
    <row r="962" customFormat="false" ht="15.75" hidden="false" customHeight="false" outlineLevel="0" collapsed="false">
      <c r="A962" s="28"/>
      <c r="B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  <c r="AD962" s="28"/>
    </row>
    <row r="963" customFormat="false" ht="15.75" hidden="false" customHeight="false" outlineLevel="0" collapsed="false">
      <c r="A963" s="28"/>
      <c r="B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  <c r="AD963" s="28"/>
    </row>
    <row r="964" customFormat="false" ht="15.75" hidden="false" customHeight="false" outlineLevel="0" collapsed="false">
      <c r="A964" s="28"/>
      <c r="B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  <c r="AD964" s="28"/>
    </row>
    <row r="965" customFormat="false" ht="15.75" hidden="false" customHeight="false" outlineLevel="0" collapsed="false">
      <c r="A965" s="28"/>
      <c r="B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  <c r="AD965" s="28"/>
    </row>
    <row r="966" customFormat="false" ht="15.75" hidden="false" customHeight="false" outlineLevel="0" collapsed="false">
      <c r="A966" s="28"/>
      <c r="B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  <c r="AD966" s="28"/>
    </row>
    <row r="967" customFormat="false" ht="15.75" hidden="false" customHeight="false" outlineLevel="0" collapsed="false">
      <c r="A967" s="28"/>
      <c r="B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  <c r="AD967" s="28"/>
    </row>
    <row r="968" customFormat="false" ht="15.75" hidden="false" customHeight="false" outlineLevel="0" collapsed="false">
      <c r="A968" s="28"/>
      <c r="B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  <c r="AD968" s="28"/>
    </row>
    <row r="969" customFormat="false" ht="15.75" hidden="false" customHeight="false" outlineLevel="0" collapsed="false">
      <c r="A969" s="28"/>
      <c r="B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  <c r="AD969" s="28"/>
    </row>
    <row r="970" customFormat="false" ht="15.75" hidden="false" customHeight="false" outlineLevel="0" collapsed="false">
      <c r="A970" s="28"/>
      <c r="B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  <c r="AD970" s="28"/>
    </row>
    <row r="971" customFormat="false" ht="15.75" hidden="false" customHeight="false" outlineLevel="0" collapsed="false">
      <c r="A971" s="28"/>
      <c r="B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  <c r="AD971" s="28"/>
    </row>
    <row r="972" customFormat="false" ht="15.75" hidden="false" customHeight="false" outlineLevel="0" collapsed="false">
      <c r="A972" s="28"/>
      <c r="B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  <c r="AD972" s="28"/>
    </row>
    <row r="973" customFormat="false" ht="15.75" hidden="false" customHeight="false" outlineLevel="0" collapsed="false">
      <c r="A973" s="28"/>
      <c r="B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  <c r="AD973" s="28"/>
    </row>
    <row r="974" customFormat="false" ht="15.75" hidden="false" customHeight="false" outlineLevel="0" collapsed="false">
      <c r="A974" s="28"/>
      <c r="B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  <c r="AD974" s="28"/>
    </row>
    <row r="975" customFormat="false" ht="15.75" hidden="false" customHeight="false" outlineLevel="0" collapsed="false">
      <c r="A975" s="28"/>
      <c r="B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  <c r="AD975" s="28"/>
    </row>
    <row r="976" customFormat="false" ht="15.75" hidden="false" customHeight="false" outlineLevel="0" collapsed="false">
      <c r="A976" s="28"/>
      <c r="B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  <c r="AD976" s="28"/>
    </row>
    <row r="977" customFormat="false" ht="15.75" hidden="false" customHeight="false" outlineLevel="0" collapsed="false">
      <c r="A977" s="28"/>
      <c r="B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  <c r="AD977" s="28"/>
    </row>
    <row r="978" customFormat="false" ht="15.75" hidden="false" customHeight="false" outlineLevel="0" collapsed="false">
      <c r="A978" s="28"/>
      <c r="B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  <c r="AD978" s="28"/>
    </row>
    <row r="979" customFormat="false" ht="15.75" hidden="false" customHeight="false" outlineLevel="0" collapsed="false">
      <c r="A979" s="28"/>
      <c r="B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  <c r="AD979" s="28"/>
    </row>
    <row r="980" customFormat="false" ht="15.75" hidden="false" customHeight="false" outlineLevel="0" collapsed="false">
      <c r="A980" s="28"/>
      <c r="B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  <c r="AD980" s="28"/>
    </row>
    <row r="981" customFormat="false" ht="15.75" hidden="false" customHeight="false" outlineLevel="0" collapsed="false">
      <c r="A981" s="28"/>
      <c r="B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  <c r="AD981" s="28"/>
    </row>
    <row r="982" customFormat="false" ht="15.75" hidden="false" customHeight="false" outlineLevel="0" collapsed="false">
      <c r="A982" s="28"/>
      <c r="B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  <c r="AD982" s="28"/>
    </row>
    <row r="983" customFormat="false" ht="15.75" hidden="false" customHeight="false" outlineLevel="0" collapsed="false">
      <c r="A983" s="28"/>
      <c r="B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  <c r="AD983" s="28"/>
    </row>
    <row r="984" customFormat="false" ht="15.75" hidden="false" customHeight="false" outlineLevel="0" collapsed="false">
      <c r="A984" s="28"/>
      <c r="B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  <c r="AD984" s="28"/>
    </row>
    <row r="985" customFormat="false" ht="15.75" hidden="false" customHeight="false" outlineLevel="0" collapsed="false">
      <c r="A985" s="28"/>
      <c r="B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  <c r="AD985" s="28"/>
    </row>
    <row r="986" customFormat="false" ht="15.75" hidden="false" customHeight="false" outlineLevel="0" collapsed="false">
      <c r="A986" s="28"/>
      <c r="B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  <c r="AD986" s="28"/>
    </row>
    <row r="987" customFormat="false" ht="15.75" hidden="false" customHeight="false" outlineLevel="0" collapsed="false">
      <c r="A987" s="28"/>
      <c r="B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  <c r="AD987" s="28"/>
    </row>
    <row r="988" customFormat="false" ht="15.75" hidden="false" customHeight="false" outlineLevel="0" collapsed="false">
      <c r="A988" s="28"/>
      <c r="B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  <c r="AD988" s="28"/>
    </row>
    <row r="989" customFormat="false" ht="15.75" hidden="false" customHeight="false" outlineLevel="0" collapsed="false">
      <c r="A989" s="28"/>
      <c r="B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  <c r="AD989" s="28"/>
    </row>
    <row r="990" customFormat="false" ht="15.75" hidden="false" customHeight="false" outlineLevel="0" collapsed="false">
      <c r="A990" s="28"/>
      <c r="B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</row>
    <row r="991" customFormat="false" ht="15.75" hidden="false" customHeight="false" outlineLevel="0" collapsed="false">
      <c r="A991" s="28"/>
      <c r="B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</row>
    <row r="992" customFormat="false" ht="15.75" hidden="false" customHeight="false" outlineLevel="0" collapsed="false">
      <c r="A992" s="28"/>
      <c r="B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</row>
    <row r="993" customFormat="false" ht="15.75" hidden="false" customHeight="false" outlineLevel="0" collapsed="false">
      <c r="A993" s="28"/>
      <c r="B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</row>
    <row r="994" customFormat="false" ht="15.75" hidden="false" customHeight="false" outlineLevel="0" collapsed="false">
      <c r="A994" s="28"/>
      <c r="B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</row>
  </sheetData>
  <hyperlinks>
    <hyperlink ref="R2" r:id="rId1" display="https://dragonflyaerospace.com/"/>
    <hyperlink ref="R3" r:id="rId2" display="https://dragonflyaerospace.com/"/>
    <hyperlink ref="R4" r:id="rId3" display="https://dragonflyaerospace.com/"/>
    <hyperlink ref="R5" r:id="rId4" display="http://www.skyfoxlabs.com/"/>
    <hyperlink ref="R6" r:id="rId5" display="https://dragonflyaerospace.com/"/>
    <hyperlink ref="R7" r:id="rId6" display="https://simera-sense.com"/>
    <hyperlink ref="R8" r:id="rId7" display="https://simera-sense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4453125" defaultRowHeight="15.75" zeroHeight="false" outlineLevelRow="0" outlineLevelCol="0"/>
  <cols>
    <col collapsed="false" customWidth="true" hidden="false" outlineLevel="0" max="2" min="1" style="0" width="17.29"/>
  </cols>
  <sheetData>
    <row r="1" customFormat="false" ht="15.75" hidden="false" customHeight="false" outlineLevel="0" collapsed="false">
      <c r="A1" s="1" t="s">
        <v>0</v>
      </c>
      <c r="B1" s="1" t="s">
        <v>51</v>
      </c>
    </row>
    <row r="2" customFormat="false" ht="15.75" hidden="false" customHeight="false" outlineLevel="0" collapsed="false">
      <c r="A2" s="2" t="s">
        <v>30</v>
      </c>
      <c r="B2" s="2" t="s">
        <v>52</v>
      </c>
    </row>
    <row r="3" customFormat="false" ht="15.75" hidden="false" customHeight="false" outlineLevel="0" collapsed="false">
      <c r="A3" s="8" t="s">
        <v>31</v>
      </c>
      <c r="B3" s="8" t="s">
        <v>53</v>
      </c>
    </row>
    <row r="4" customFormat="false" ht="15.75" hidden="false" customHeight="false" outlineLevel="0" collapsed="false">
      <c r="A4" s="2" t="s">
        <v>32</v>
      </c>
      <c r="B4" s="2" t="s">
        <v>54</v>
      </c>
    </row>
    <row r="5" customFormat="false" ht="15.75" hidden="false" customHeight="false" outlineLevel="0" collapsed="false">
      <c r="A5" s="8" t="s">
        <v>33</v>
      </c>
      <c r="B5" s="8" t="s">
        <v>55</v>
      </c>
    </row>
    <row r="6" customFormat="false" ht="15.75" hidden="false" customHeight="false" outlineLevel="0" collapsed="false">
      <c r="A6" s="2" t="s">
        <v>34</v>
      </c>
      <c r="B6" s="2" t="s">
        <v>56</v>
      </c>
    </row>
    <row r="7" customFormat="false" ht="15.75" hidden="false" customHeight="false" outlineLevel="0" collapsed="false">
      <c r="A7" s="8" t="s">
        <v>35</v>
      </c>
      <c r="B7" s="8" t="s">
        <v>57</v>
      </c>
    </row>
    <row r="8" customFormat="false" ht="15.75" hidden="false" customHeight="false" outlineLevel="0" collapsed="false">
      <c r="A8" s="2" t="s">
        <v>36</v>
      </c>
      <c r="B8" s="2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20.86"/>
    <col collapsed="false" customWidth="true" hidden="false" outlineLevel="0" max="6" min="6" style="0" width="20.99"/>
  </cols>
  <sheetData>
    <row r="1" customFormat="false" ht="15.75" hidden="false" customHeight="false" outlineLevel="0" collapsed="false">
      <c r="A1" s="1" t="s">
        <v>59</v>
      </c>
      <c r="B1" s="1" t="s">
        <v>60</v>
      </c>
      <c r="C1" s="1" t="s">
        <v>2</v>
      </c>
      <c r="D1" s="1" t="s">
        <v>5</v>
      </c>
      <c r="E1" s="1" t="s">
        <v>7</v>
      </c>
      <c r="F1" s="1" t="s">
        <v>61</v>
      </c>
    </row>
    <row r="2" customFormat="false" ht="15.75" hidden="false" customHeight="false" outlineLevel="0" collapsed="false">
      <c r="A2" s="2" t="n">
        <v>1</v>
      </c>
      <c r="B2" s="2" t="n">
        <v>1</v>
      </c>
      <c r="C2" s="2" t="n">
        <f aca="false">2150*F2</f>
        <v>2580</v>
      </c>
      <c r="D2" s="2" t="n">
        <v>0.98</v>
      </c>
      <c r="E2" s="45" t="s">
        <v>10</v>
      </c>
      <c r="F2" s="2" t="n">
        <v>1.2</v>
      </c>
    </row>
    <row r="3" customFormat="false" ht="15.75" hidden="false" customHeight="false" outlineLevel="0" collapsed="false">
      <c r="A3" s="8" t="n">
        <v>2</v>
      </c>
      <c r="B3" s="8" t="n">
        <v>2</v>
      </c>
      <c r="C3" s="8" t="n">
        <f aca="false">2950*F2</f>
        <v>3540</v>
      </c>
      <c r="D3" s="8" t="n">
        <v>0.98</v>
      </c>
      <c r="E3" s="46" t="s">
        <v>10</v>
      </c>
      <c r="F3" s="8" t="n">
        <v>1.2</v>
      </c>
    </row>
    <row r="4" customFormat="false" ht="15.75" hidden="false" customHeight="false" outlineLevel="0" collapsed="false">
      <c r="A4" s="2" t="n">
        <v>3</v>
      </c>
      <c r="B4" s="2" t="n">
        <v>2</v>
      </c>
      <c r="C4" s="2" t="n">
        <f aca="false">3150*F2</f>
        <v>3780</v>
      </c>
      <c r="D4" s="2" t="n">
        <v>0.98</v>
      </c>
      <c r="E4" s="45" t="s">
        <v>10</v>
      </c>
      <c r="F4" s="2" t="n">
        <v>1.2</v>
      </c>
    </row>
    <row r="5" customFormat="false" ht="15.75" hidden="false" customHeight="false" outlineLevel="0" collapsed="false">
      <c r="A5" s="8" t="n">
        <v>4</v>
      </c>
      <c r="B5" s="8" t="n">
        <v>3</v>
      </c>
      <c r="C5" s="8" t="n">
        <f aca="false">3650*F2</f>
        <v>4380</v>
      </c>
      <c r="D5" s="8" t="n">
        <v>0.98</v>
      </c>
      <c r="E5" s="46" t="s">
        <v>10</v>
      </c>
      <c r="F5" s="8" t="n">
        <v>1.2</v>
      </c>
    </row>
    <row r="6" customFormat="false" ht="15.75" hidden="false" customHeight="false" outlineLevel="0" collapsed="false">
      <c r="A6" s="2" t="n">
        <v>5</v>
      </c>
      <c r="B6" s="2" t="n">
        <v>6</v>
      </c>
      <c r="C6" s="2" t="n">
        <f aca="false">7350*F2</f>
        <v>8820</v>
      </c>
      <c r="D6" s="2" t="n">
        <v>0.98</v>
      </c>
      <c r="E6" s="45" t="s">
        <v>10</v>
      </c>
      <c r="F6" s="2" t="n">
        <v>1.2</v>
      </c>
    </row>
    <row r="7" customFormat="false" ht="15.75" hidden="false" customHeight="false" outlineLevel="0" collapsed="false">
      <c r="A7" s="8" t="n">
        <v>6</v>
      </c>
      <c r="B7" s="8" t="n">
        <v>8</v>
      </c>
      <c r="C7" s="8" t="n">
        <f aca="false">9500*F2</f>
        <v>11400</v>
      </c>
      <c r="D7" s="8" t="n">
        <v>0.98</v>
      </c>
      <c r="E7" s="46" t="s">
        <v>10</v>
      </c>
      <c r="F7" s="8" t="n">
        <v>1.2</v>
      </c>
    </row>
    <row r="8" customFormat="false" ht="15.75" hidden="false" customHeight="false" outlineLevel="0" collapsed="false">
      <c r="A8" s="2" t="n">
        <v>7</v>
      </c>
      <c r="B8" s="2" t="n">
        <v>1.5</v>
      </c>
      <c r="C8" s="2" t="n">
        <f aca="false">1.5*C2</f>
        <v>3870</v>
      </c>
      <c r="D8" s="2" t="n">
        <v>0.98</v>
      </c>
      <c r="E8" s="45" t="s">
        <v>10</v>
      </c>
      <c r="F8" s="2" t="n">
        <v>1.2</v>
      </c>
    </row>
    <row r="9" customFormat="false" ht="15.75" hidden="false" customHeight="false" outlineLevel="0" collapsed="false">
      <c r="A9" s="8" t="n">
        <v>8</v>
      </c>
      <c r="B9" s="8" t="n">
        <v>4</v>
      </c>
      <c r="C9" s="8" t="n">
        <f aca="false">C2+C5</f>
        <v>6960</v>
      </c>
      <c r="D9" s="8" t="n">
        <v>0.98</v>
      </c>
      <c r="E9" s="46" t="s">
        <v>10</v>
      </c>
      <c r="F9" s="8" t="n">
        <v>1.2</v>
      </c>
    </row>
    <row r="10" customFormat="false" ht="15.75" hidden="false" customHeight="false" outlineLevel="0" collapsed="false">
      <c r="A10" s="13"/>
      <c r="B10" s="14"/>
      <c r="C10" s="14"/>
      <c r="D10" s="14"/>
      <c r="E10" s="14"/>
      <c r="F10" s="14"/>
    </row>
    <row r="11" customFormat="false" ht="15.75" hidden="false" customHeight="false" outlineLevel="0" collapsed="false">
      <c r="A11" s="13"/>
      <c r="B11" s="14"/>
      <c r="C11" s="14"/>
      <c r="D11" s="14"/>
      <c r="E11" s="14"/>
      <c r="F11" s="14"/>
    </row>
    <row r="12" customFormat="false" ht="15.75" hidden="false" customHeight="false" outlineLevel="0" collapsed="false">
      <c r="A12" s="13"/>
      <c r="B12" s="14"/>
      <c r="C12" s="14"/>
      <c r="D12" s="14"/>
      <c r="E12" s="14"/>
      <c r="F12" s="14"/>
    </row>
    <row r="13" customFormat="false" ht="15.75" hidden="false" customHeight="false" outlineLevel="0" collapsed="false">
      <c r="A13" s="13"/>
      <c r="B13" s="14"/>
      <c r="C13" s="14"/>
      <c r="D13" s="14"/>
      <c r="E13" s="14"/>
      <c r="F13" s="14"/>
    </row>
    <row r="14" customFormat="false" ht="15.75" hidden="false" customHeight="false" outlineLevel="0" collapsed="false">
      <c r="A14" s="13"/>
      <c r="B14" s="14"/>
      <c r="C14" s="14"/>
      <c r="D14" s="14"/>
      <c r="E14" s="14"/>
      <c r="F14" s="14"/>
    </row>
    <row r="15" customFormat="false" ht="15.75" hidden="false" customHeight="false" outlineLevel="0" collapsed="false">
      <c r="A15" s="13"/>
      <c r="B15" s="14"/>
      <c r="C15" s="14"/>
      <c r="D15" s="14"/>
      <c r="E15" s="14"/>
      <c r="F15" s="14"/>
    </row>
    <row r="16" customFormat="false" ht="15.75" hidden="false" customHeight="false" outlineLevel="0" collapsed="false">
      <c r="A16" s="13"/>
      <c r="B16" s="14"/>
      <c r="C16" s="14"/>
      <c r="D16" s="14"/>
      <c r="E16" s="14"/>
      <c r="F16" s="14"/>
    </row>
    <row r="17" customFormat="false" ht="15.75" hidden="false" customHeight="false" outlineLevel="0" collapsed="false">
      <c r="A17" s="13"/>
      <c r="B17" s="14"/>
      <c r="C17" s="14"/>
      <c r="D17" s="14"/>
      <c r="E17" s="14"/>
      <c r="F17" s="14"/>
    </row>
    <row r="18" customFormat="false" ht="15.75" hidden="false" customHeight="false" outlineLevel="0" collapsed="false">
      <c r="A18" s="13"/>
      <c r="B18" s="14"/>
      <c r="C18" s="14"/>
      <c r="D18" s="14"/>
      <c r="E18" s="14"/>
      <c r="F18" s="14"/>
    </row>
    <row r="19" customFormat="false" ht="15.75" hidden="false" customHeight="false" outlineLevel="0" collapsed="false">
      <c r="A19" s="13"/>
      <c r="B19" s="14"/>
      <c r="C19" s="14"/>
      <c r="D19" s="14"/>
      <c r="E19" s="14"/>
      <c r="F19" s="14"/>
    </row>
  </sheetData>
  <hyperlinks>
    <hyperlink ref="E2" r:id="rId1" display="https://www.isispace.nl/"/>
    <hyperlink ref="E3" r:id="rId2" display="https://www.isispace.nl/"/>
    <hyperlink ref="E4" r:id="rId3" display="https://www.isispace.nl/"/>
    <hyperlink ref="E5" r:id="rId4" display="https://www.isispace.nl/"/>
    <hyperlink ref="E6" r:id="rId5" display="https://www.isispace.nl/"/>
    <hyperlink ref="E7" r:id="rId6" display="https://www.isispace.nl/"/>
    <hyperlink ref="E8" r:id="rId7" display="https://www.isispace.nl/"/>
    <hyperlink ref="E9" r:id="rId8" display="https://www.isispace.n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0.6875" defaultRowHeight="12.75" zeroHeight="false" outlineLevelRow="0" outlineLevelCol="0"/>
  <cols>
    <col collapsed="false" customWidth="true" hidden="false" outlineLevel="0" max="4" min="1" style="0" width="14.59"/>
  </cols>
  <sheetData>
    <row r="1" customFormat="false" ht="12.75" hidden="false" customHeight="false" outlineLevel="0" collapsed="false">
      <c r="A1" s="1" t="s">
        <v>60</v>
      </c>
      <c r="B1" s="1" t="s">
        <v>62</v>
      </c>
      <c r="C1" s="1" t="s">
        <v>63</v>
      </c>
      <c r="D1" s="1" t="s">
        <v>64</v>
      </c>
    </row>
    <row r="2" customFormat="false" ht="12.75" hidden="false" customHeight="false" outlineLevel="0" collapsed="false">
      <c r="A2" s="2" t="n">
        <v>1</v>
      </c>
      <c r="B2" s="2" t="n">
        <v>1</v>
      </c>
      <c r="C2" s="2" t="n">
        <v>1.33</v>
      </c>
      <c r="D2" s="2" t="n">
        <v>1</v>
      </c>
    </row>
    <row r="3" customFormat="false" ht="12.75" hidden="false" customHeight="false" outlineLevel="0" collapsed="false">
      <c r="A3" s="8" t="n">
        <v>1.5</v>
      </c>
      <c r="B3" s="8" t="n">
        <v>1.5</v>
      </c>
      <c r="C3" s="8" t="n">
        <v>1.995</v>
      </c>
      <c r="D3" s="8" t="n">
        <v>1.5</v>
      </c>
    </row>
    <row r="4" customFormat="false" ht="12.75" hidden="false" customHeight="false" outlineLevel="0" collapsed="false">
      <c r="A4" s="2" t="n">
        <v>2</v>
      </c>
      <c r="B4" s="2" t="n">
        <v>2</v>
      </c>
      <c r="C4" s="2" t="n">
        <v>2.66</v>
      </c>
      <c r="D4" s="2" t="n">
        <v>2</v>
      </c>
    </row>
    <row r="5" customFormat="false" ht="12.75" hidden="false" customHeight="false" outlineLevel="0" collapsed="false">
      <c r="A5" s="8" t="n">
        <v>3</v>
      </c>
      <c r="B5" s="8" t="n">
        <v>3</v>
      </c>
      <c r="C5" s="8" t="n">
        <v>3.99</v>
      </c>
      <c r="D5" s="8" t="n">
        <v>3.4</v>
      </c>
    </row>
    <row r="6" customFormat="false" ht="12.75" hidden="false" customHeight="false" outlineLevel="0" collapsed="false">
      <c r="A6" s="2" t="n">
        <v>4</v>
      </c>
      <c r="B6" s="2" t="n">
        <v>4</v>
      </c>
      <c r="C6" s="2" t="n">
        <v>5.32</v>
      </c>
      <c r="D6" s="2" t="n">
        <v>4</v>
      </c>
    </row>
    <row r="7" customFormat="false" ht="12.75" hidden="false" customHeight="false" outlineLevel="0" collapsed="false">
      <c r="A7" s="8" t="n">
        <v>6</v>
      </c>
      <c r="B7" s="8" t="n">
        <v>6</v>
      </c>
      <c r="C7" s="8" t="n">
        <v>7.98</v>
      </c>
      <c r="D7" s="8" t="n">
        <v>6</v>
      </c>
    </row>
    <row r="8" customFormat="false" ht="12.75" hidden="false" customHeight="false" outlineLevel="0" collapsed="false">
      <c r="A8" s="2" t="n">
        <v>8</v>
      </c>
      <c r="B8" s="2" t="n">
        <v>8</v>
      </c>
      <c r="C8" s="2" t="n">
        <v>10.64</v>
      </c>
      <c r="D8" s="2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47"/>
      <c r="B1" s="48"/>
      <c r="C1" s="49" t="n">
        <v>1</v>
      </c>
      <c r="D1" s="49" t="n">
        <f aca="false">C1+1</f>
        <v>2</v>
      </c>
      <c r="E1" s="49" t="n">
        <f aca="false">D1+1</f>
        <v>3</v>
      </c>
      <c r="F1" s="49" t="n">
        <f aca="false">E1+1</f>
        <v>4</v>
      </c>
      <c r="G1" s="49" t="n">
        <f aca="false">F1+1</f>
        <v>5</v>
      </c>
      <c r="H1" s="49" t="n">
        <f aca="false">G1+1</f>
        <v>6</v>
      </c>
      <c r="I1" s="49" t="n">
        <f aca="false">H1+1</f>
        <v>7</v>
      </c>
      <c r="V1" s="50"/>
      <c r="W1" s="50"/>
    </row>
    <row r="2" customFormat="false" ht="15.75" hidden="false" customHeight="false" outlineLevel="0" collapsed="false">
      <c r="A2" s="51" t="s">
        <v>52</v>
      </c>
      <c r="B2" s="52" t="s">
        <v>65</v>
      </c>
      <c r="C2" s="53" t="n">
        <v>0</v>
      </c>
      <c r="D2" s="53" t="n">
        <v>0</v>
      </c>
      <c r="E2" s="53" t="n">
        <v>0</v>
      </c>
      <c r="F2" s="53" t="n">
        <f aca="false">1*F24</f>
        <v>8</v>
      </c>
      <c r="G2" s="53" t="n">
        <v>0</v>
      </c>
      <c r="H2" s="54" t="n">
        <v>0</v>
      </c>
      <c r="I2" s="55" t="n">
        <v>0</v>
      </c>
      <c r="V2" s="13"/>
      <c r="W2" s="13"/>
    </row>
    <row r="3" customFormat="false" ht="15.75" hidden="false" customHeight="false" outlineLevel="0" collapsed="false">
      <c r="A3" s="51"/>
      <c r="B3" s="56" t="s">
        <v>66</v>
      </c>
      <c r="C3" s="18" t="n">
        <v>0</v>
      </c>
      <c r="D3" s="18" t="n">
        <v>0</v>
      </c>
      <c r="E3" s="18" t="n">
        <v>0</v>
      </c>
      <c r="F3" s="18" t="n">
        <f aca="false">2*F24</f>
        <v>16</v>
      </c>
      <c r="G3" s="18" t="n">
        <v>0</v>
      </c>
      <c r="H3" s="18" t="n">
        <f aca="false">2*H24</f>
        <v>24</v>
      </c>
      <c r="I3" s="57" t="n">
        <v>0</v>
      </c>
      <c r="V3" s="13"/>
      <c r="W3" s="13"/>
    </row>
    <row r="4" customFormat="false" ht="15.75" hidden="false" customHeight="false" outlineLevel="0" collapsed="false">
      <c r="A4" s="51"/>
      <c r="B4" s="58" t="s">
        <v>67</v>
      </c>
      <c r="C4" s="59" t="n">
        <v>0</v>
      </c>
      <c r="D4" s="59" t="n">
        <v>0</v>
      </c>
      <c r="E4" s="59" t="n">
        <v>0</v>
      </c>
      <c r="F4" s="59" t="n">
        <f aca="false">3.5*F24</f>
        <v>28</v>
      </c>
      <c r="G4" s="59" t="n">
        <v>0</v>
      </c>
      <c r="H4" s="59" t="n">
        <f aca="false">3.5*H24</f>
        <v>42</v>
      </c>
      <c r="I4" s="60" t="n">
        <v>0</v>
      </c>
      <c r="V4" s="13"/>
      <c r="W4" s="13"/>
    </row>
    <row r="5" customFormat="false" ht="15.75" hidden="false" customHeight="false" outlineLevel="0" collapsed="false">
      <c r="A5" s="51" t="s">
        <v>53</v>
      </c>
      <c r="B5" s="61" t="s">
        <v>65</v>
      </c>
      <c r="C5" s="62" t="n">
        <f aca="false">1*C24</f>
        <v>12</v>
      </c>
      <c r="D5" s="63" t="n">
        <f aca="false">1*D24</f>
        <v>20</v>
      </c>
      <c r="E5" s="62" t="n">
        <f aca="false">1*E24</f>
        <v>8</v>
      </c>
      <c r="F5" s="62" t="n">
        <f aca="false">1*F24</f>
        <v>8</v>
      </c>
      <c r="G5" s="62" t="n">
        <v>0</v>
      </c>
      <c r="H5" s="62" t="n">
        <v>0</v>
      </c>
      <c r="I5" s="64" t="n">
        <f aca="false">1*I24</f>
        <v>10</v>
      </c>
      <c r="J5" s="28"/>
      <c r="V5" s="13"/>
      <c r="W5" s="13"/>
    </row>
    <row r="6" customFormat="false" ht="15.75" hidden="false" customHeight="false" outlineLevel="0" collapsed="false">
      <c r="A6" s="51"/>
      <c r="B6" s="65" t="s">
        <v>66</v>
      </c>
      <c r="C6" s="66" t="n">
        <f aca="false">1.8*C24</f>
        <v>21.6</v>
      </c>
      <c r="D6" s="66" t="n">
        <f aca="false">1.8*D24</f>
        <v>36</v>
      </c>
      <c r="E6" s="67" t="n">
        <f aca="false">1.8*E24</f>
        <v>14.4</v>
      </c>
      <c r="F6" s="67" t="n">
        <f aca="false">1.8*F24</f>
        <v>14.4</v>
      </c>
      <c r="G6" s="67" t="n">
        <f aca="false">1.8*G24</f>
        <v>18</v>
      </c>
      <c r="H6" s="67" t="n">
        <f aca="false">1.8*H24</f>
        <v>21.6</v>
      </c>
      <c r="I6" s="68" t="n">
        <f aca="false">1.8*I24</f>
        <v>18</v>
      </c>
      <c r="J6" s="28"/>
      <c r="V6" s="13"/>
      <c r="W6" s="13"/>
    </row>
    <row r="7" customFormat="false" ht="15.75" hidden="false" customHeight="false" outlineLevel="0" collapsed="false">
      <c r="A7" s="51"/>
      <c r="B7" s="69" t="s">
        <v>67</v>
      </c>
      <c r="C7" s="70" t="n">
        <f aca="false">3*C24</f>
        <v>36</v>
      </c>
      <c r="D7" s="71" t="n">
        <f aca="false">3*D24</f>
        <v>60</v>
      </c>
      <c r="E7" s="70" t="n">
        <f aca="false">1.8*E24</f>
        <v>14.4</v>
      </c>
      <c r="F7" s="70" t="n">
        <f aca="false">3*F24</f>
        <v>24</v>
      </c>
      <c r="G7" s="70" t="n">
        <f aca="false">3*G24</f>
        <v>30</v>
      </c>
      <c r="H7" s="70" t="n">
        <f aca="false">3*H24</f>
        <v>36</v>
      </c>
      <c r="I7" s="72" t="n">
        <f aca="false">3*I24</f>
        <v>30</v>
      </c>
      <c r="J7" s="28"/>
      <c r="V7" s="13"/>
      <c r="W7" s="13"/>
    </row>
    <row r="8" customFormat="false" ht="15.75" hidden="false" customHeight="false" outlineLevel="0" collapsed="false">
      <c r="A8" s="51" t="s">
        <v>54</v>
      </c>
      <c r="B8" s="52" t="s">
        <v>65</v>
      </c>
      <c r="C8" s="53" t="n">
        <f aca="false">1.1*C24</f>
        <v>13.2</v>
      </c>
      <c r="D8" s="53" t="n">
        <v>0</v>
      </c>
      <c r="E8" s="53" t="n">
        <f aca="false">1.1*E24</f>
        <v>8.8</v>
      </c>
      <c r="F8" s="53" t="n">
        <f aca="false">1*F24</f>
        <v>8</v>
      </c>
      <c r="G8" s="54" t="n">
        <v>0</v>
      </c>
      <c r="H8" s="53" t="n">
        <v>0</v>
      </c>
      <c r="I8" s="55" t="n">
        <f aca="false">1*I24</f>
        <v>10</v>
      </c>
      <c r="J8" s="28"/>
      <c r="V8" s="13"/>
      <c r="W8" s="13"/>
    </row>
    <row r="9" customFormat="false" ht="15.75" hidden="false" customHeight="false" outlineLevel="0" collapsed="false">
      <c r="A9" s="51"/>
      <c r="B9" s="56" t="s">
        <v>66</v>
      </c>
      <c r="C9" s="73" t="n">
        <f aca="false">1.6*C24</f>
        <v>19.2</v>
      </c>
      <c r="D9" s="18" t="n">
        <v>0</v>
      </c>
      <c r="E9" s="18" t="n">
        <f aca="false">2*E24</f>
        <v>16</v>
      </c>
      <c r="F9" s="18" t="n">
        <f aca="false">1.6*F24</f>
        <v>12.8</v>
      </c>
      <c r="G9" s="74" t="n">
        <v>0</v>
      </c>
      <c r="H9" s="18" t="n">
        <f aca="false">1.6*H24</f>
        <v>19.2</v>
      </c>
      <c r="I9" s="57" t="n">
        <f aca="false">1.6*I24</f>
        <v>16</v>
      </c>
      <c r="V9" s="13"/>
      <c r="W9" s="13"/>
    </row>
    <row r="10" customFormat="false" ht="15.75" hidden="false" customHeight="false" outlineLevel="0" collapsed="false">
      <c r="A10" s="51"/>
      <c r="B10" s="58" t="s">
        <v>67</v>
      </c>
      <c r="C10" s="59" t="n">
        <f aca="false">3.5*C24</f>
        <v>42</v>
      </c>
      <c r="D10" s="59" t="n">
        <v>0</v>
      </c>
      <c r="E10" s="59" t="n">
        <f aca="false">2*E24</f>
        <v>16</v>
      </c>
      <c r="F10" s="59" t="n">
        <f aca="false">3.5*F24</f>
        <v>28</v>
      </c>
      <c r="G10" s="75" t="n">
        <v>0</v>
      </c>
      <c r="H10" s="59" t="n">
        <f aca="false">3.5*H24</f>
        <v>42</v>
      </c>
      <c r="I10" s="60" t="n">
        <f aca="false">3.5*I24</f>
        <v>35</v>
      </c>
      <c r="V10" s="13"/>
      <c r="W10" s="13"/>
    </row>
    <row r="11" customFormat="false" ht="15.75" hidden="false" customHeight="false" outlineLevel="0" collapsed="false">
      <c r="A11" s="51" t="s">
        <v>55</v>
      </c>
      <c r="B11" s="61" t="s">
        <v>65</v>
      </c>
      <c r="C11" s="62" t="n">
        <f aca="false">1*C24</f>
        <v>12</v>
      </c>
      <c r="D11" s="62" t="n">
        <f aca="false">1*D24</f>
        <v>20</v>
      </c>
      <c r="E11" s="62" t="n">
        <v>0</v>
      </c>
      <c r="F11" s="62" t="n">
        <f aca="false">1*F24</f>
        <v>8</v>
      </c>
      <c r="G11" s="62" t="n">
        <v>0</v>
      </c>
      <c r="H11" s="62" t="n">
        <v>0</v>
      </c>
      <c r="I11" s="64" t="n">
        <f aca="false">1*I24</f>
        <v>10</v>
      </c>
      <c r="V11" s="13"/>
      <c r="W11" s="13"/>
    </row>
    <row r="12" customFormat="false" ht="15.75" hidden="false" customHeight="false" outlineLevel="0" collapsed="false">
      <c r="A12" s="51"/>
      <c r="B12" s="65" t="s">
        <v>66</v>
      </c>
      <c r="C12" s="66" t="n">
        <f aca="false">2.2*C24</f>
        <v>26.4</v>
      </c>
      <c r="D12" s="66" t="n">
        <f aca="false">2.2*D24</f>
        <v>44</v>
      </c>
      <c r="E12" s="67" t="n">
        <v>0</v>
      </c>
      <c r="F12" s="66" t="n">
        <f aca="false">2.2*F24</f>
        <v>17.6</v>
      </c>
      <c r="G12" s="67" t="n">
        <v>0</v>
      </c>
      <c r="H12" s="67" t="n">
        <v>0</v>
      </c>
      <c r="I12" s="68" t="n">
        <f aca="false">2.2*I24</f>
        <v>22</v>
      </c>
      <c r="V12" s="13"/>
      <c r="W12" s="13"/>
    </row>
    <row r="13" customFormat="false" ht="15.75" hidden="false" customHeight="false" outlineLevel="0" collapsed="false">
      <c r="A13" s="51"/>
      <c r="B13" s="69" t="s">
        <v>67</v>
      </c>
      <c r="C13" s="70" t="n">
        <f aca="false">3.6*C24</f>
        <v>43.2</v>
      </c>
      <c r="D13" s="70" t="n">
        <f aca="false">3.6*D24</f>
        <v>72</v>
      </c>
      <c r="E13" s="70" t="n">
        <v>0</v>
      </c>
      <c r="F13" s="70" t="n">
        <f aca="false">3.6*F24</f>
        <v>28.8</v>
      </c>
      <c r="G13" s="70" t="n">
        <v>0</v>
      </c>
      <c r="H13" s="70" t="n">
        <v>0</v>
      </c>
      <c r="I13" s="72" t="n">
        <f aca="false">3.6*I24</f>
        <v>36</v>
      </c>
      <c r="V13" s="13"/>
      <c r="W13" s="13"/>
    </row>
    <row r="14" customFormat="false" ht="15.75" hidden="false" customHeight="false" outlineLevel="0" collapsed="false">
      <c r="A14" s="51" t="s">
        <v>56</v>
      </c>
      <c r="B14" s="52" t="s">
        <v>65</v>
      </c>
      <c r="C14" s="53" t="n">
        <v>0</v>
      </c>
      <c r="D14" s="53" t="n">
        <v>0</v>
      </c>
      <c r="E14" s="53" t="n">
        <v>0</v>
      </c>
      <c r="F14" s="53" t="n">
        <f aca="false">1*F24</f>
        <v>8</v>
      </c>
      <c r="G14" s="53" t="n">
        <v>0</v>
      </c>
      <c r="H14" s="53" t="n">
        <v>0</v>
      </c>
      <c r="I14" s="55" t="n">
        <f aca="false">1*I24</f>
        <v>10</v>
      </c>
      <c r="V14" s="13"/>
      <c r="W14" s="13"/>
    </row>
    <row r="15" customFormat="false" ht="15.75" hidden="false" customHeight="false" outlineLevel="0" collapsed="false">
      <c r="A15" s="51"/>
      <c r="B15" s="56" t="s">
        <v>66</v>
      </c>
      <c r="C15" s="18" t="n">
        <v>0</v>
      </c>
      <c r="D15" s="18" t="n">
        <v>0</v>
      </c>
      <c r="E15" s="18" t="n">
        <v>0</v>
      </c>
      <c r="F15" s="57" t="n">
        <f aca="false">2.4*F24</f>
        <v>19.2</v>
      </c>
      <c r="G15" s="18" t="n">
        <v>0</v>
      </c>
      <c r="H15" s="18" t="n">
        <v>0</v>
      </c>
      <c r="I15" s="57" t="n">
        <f aca="false">2.4*I24</f>
        <v>24</v>
      </c>
      <c r="V15" s="13"/>
      <c r="W15" s="13"/>
    </row>
    <row r="16" customFormat="false" ht="15.75" hidden="false" customHeight="false" outlineLevel="0" collapsed="false">
      <c r="A16" s="51"/>
      <c r="B16" s="58" t="s">
        <v>67</v>
      </c>
      <c r="C16" s="59" t="n">
        <v>0</v>
      </c>
      <c r="D16" s="59" t="n">
        <v>0</v>
      </c>
      <c r="E16" s="59" t="n">
        <v>0</v>
      </c>
      <c r="F16" s="59" t="n">
        <f aca="false">3.6*F24</f>
        <v>28.8</v>
      </c>
      <c r="G16" s="59" t="n">
        <v>0</v>
      </c>
      <c r="H16" s="59" t="n">
        <v>0</v>
      </c>
      <c r="I16" s="60" t="n">
        <f aca="false">3.6*I24</f>
        <v>36</v>
      </c>
      <c r="V16" s="13"/>
      <c r="W16" s="13"/>
    </row>
    <row r="17" customFormat="false" ht="15.75" hidden="false" customHeight="false" outlineLevel="0" collapsed="false">
      <c r="A17" s="51" t="s">
        <v>57</v>
      </c>
      <c r="B17" s="61" t="s">
        <v>65</v>
      </c>
      <c r="C17" s="62" t="n">
        <v>0</v>
      </c>
      <c r="D17" s="62" t="n">
        <v>0</v>
      </c>
      <c r="E17" s="62" t="n">
        <f aca="false">1.6*E24</f>
        <v>12.8</v>
      </c>
      <c r="F17" s="62" t="n">
        <v>0</v>
      </c>
      <c r="G17" s="62" t="n">
        <v>0</v>
      </c>
      <c r="H17" s="62" t="n">
        <v>0</v>
      </c>
      <c r="I17" s="64" t="n">
        <f aca="false">1*I24</f>
        <v>10</v>
      </c>
      <c r="V17" s="13"/>
      <c r="W17" s="13"/>
    </row>
    <row r="18" customFormat="false" ht="15.75" hidden="false" customHeight="false" outlineLevel="0" collapsed="false">
      <c r="A18" s="51"/>
      <c r="B18" s="65" t="s">
        <v>66</v>
      </c>
      <c r="C18" s="67" t="n">
        <v>0</v>
      </c>
      <c r="D18" s="67" t="n">
        <v>0</v>
      </c>
      <c r="E18" s="67" t="n">
        <f aca="false">2.5*E24</f>
        <v>20</v>
      </c>
      <c r="F18" s="67" t="n">
        <v>0</v>
      </c>
      <c r="G18" s="67" t="n">
        <f aca="false">2.5*G24</f>
        <v>25</v>
      </c>
      <c r="H18" s="67" t="n">
        <f aca="false">2.5*H24</f>
        <v>30</v>
      </c>
      <c r="I18" s="68" t="n">
        <f aca="false">2.5*I24</f>
        <v>25</v>
      </c>
      <c r="V18" s="13"/>
      <c r="W18" s="13"/>
    </row>
    <row r="19" customFormat="false" ht="15.75" hidden="false" customHeight="false" outlineLevel="0" collapsed="false">
      <c r="A19" s="51"/>
      <c r="B19" s="69" t="s">
        <v>67</v>
      </c>
      <c r="C19" s="70" t="n">
        <v>0</v>
      </c>
      <c r="D19" s="70" t="n">
        <v>0</v>
      </c>
      <c r="E19" s="70" t="n">
        <f aca="false">2.5*E24</f>
        <v>20</v>
      </c>
      <c r="F19" s="76" t="n">
        <v>0</v>
      </c>
      <c r="G19" s="70" t="n">
        <f aca="false">3.8*G24</f>
        <v>38</v>
      </c>
      <c r="H19" s="70" t="n">
        <f aca="false">3.8*H24</f>
        <v>45.6</v>
      </c>
      <c r="I19" s="72" t="n">
        <f aca="false">3.8*I24</f>
        <v>38</v>
      </c>
      <c r="V19" s="13"/>
      <c r="W19" s="13"/>
    </row>
    <row r="20" customFormat="false" ht="15.75" hidden="false" customHeight="false" outlineLevel="0" collapsed="false">
      <c r="A20" s="51" t="s">
        <v>58</v>
      </c>
      <c r="B20" s="52" t="s">
        <v>65</v>
      </c>
      <c r="C20" s="53" t="n">
        <f aca="false">2*C24</f>
        <v>24</v>
      </c>
      <c r="D20" s="53" t="n">
        <v>0</v>
      </c>
      <c r="E20" s="53" t="n">
        <v>0</v>
      </c>
      <c r="F20" s="53" t="n">
        <v>0</v>
      </c>
      <c r="G20" s="54" t="n">
        <v>0</v>
      </c>
      <c r="H20" s="53" t="n">
        <v>0</v>
      </c>
      <c r="I20" s="55" t="n">
        <f aca="false">I24*2</f>
        <v>20</v>
      </c>
      <c r="V20" s="13"/>
      <c r="W20" s="13"/>
    </row>
    <row r="21" customFormat="false" ht="15.75" hidden="false" customHeight="false" outlineLevel="0" collapsed="false">
      <c r="A21" s="51"/>
      <c r="B21" s="56" t="s">
        <v>66</v>
      </c>
      <c r="C21" s="73" t="n">
        <f aca="false">4*C24</f>
        <v>48</v>
      </c>
      <c r="D21" s="18" t="n">
        <v>0</v>
      </c>
      <c r="E21" s="18" t="n">
        <v>0</v>
      </c>
      <c r="F21" s="18" t="n">
        <v>0</v>
      </c>
      <c r="G21" s="73" t="n">
        <f aca="false">4*G24</f>
        <v>40</v>
      </c>
      <c r="H21" s="73" t="n">
        <f aca="false">4*H24</f>
        <v>48</v>
      </c>
      <c r="I21" s="57" t="n">
        <f aca="false">I24*4</f>
        <v>40</v>
      </c>
      <c r="V21" s="13"/>
      <c r="W21" s="13"/>
    </row>
    <row r="22" customFormat="false" ht="15.75" hidden="false" customHeight="false" outlineLevel="0" collapsed="false">
      <c r="A22" s="51"/>
      <c r="B22" s="58" t="s">
        <v>67</v>
      </c>
      <c r="C22" s="59" t="n">
        <f aca="false">6*C24</f>
        <v>72</v>
      </c>
      <c r="D22" s="59" t="n">
        <v>0</v>
      </c>
      <c r="E22" s="59" t="n">
        <v>0</v>
      </c>
      <c r="F22" s="59" t="n">
        <v>0</v>
      </c>
      <c r="G22" s="59" t="n">
        <f aca="false">6*G24</f>
        <v>60</v>
      </c>
      <c r="H22" s="59" t="n">
        <f aca="false">6*H24</f>
        <v>72</v>
      </c>
      <c r="I22" s="60" t="n">
        <f aca="false">I24*6</f>
        <v>60</v>
      </c>
      <c r="V22" s="13"/>
      <c r="W22" s="13"/>
    </row>
    <row r="23" customFormat="false" ht="15.75" hidden="false" customHeight="false" outlineLevel="0" collapsed="false">
      <c r="V23" s="13"/>
      <c r="W23" s="13"/>
    </row>
    <row r="24" customFormat="false" ht="15.75" hidden="false" customHeight="false" outlineLevel="0" collapsed="false">
      <c r="A24" s="77" t="s">
        <v>68</v>
      </c>
      <c r="B24" s="77"/>
      <c r="C24" s="50" t="n">
        <v>12</v>
      </c>
      <c r="D24" s="50" t="n">
        <v>20</v>
      </c>
      <c r="E24" s="50" t="n">
        <v>8</v>
      </c>
      <c r="F24" s="50" t="n">
        <v>8</v>
      </c>
      <c r="G24" s="50" t="n">
        <v>10</v>
      </c>
      <c r="H24" s="50" t="n">
        <v>12</v>
      </c>
      <c r="I24" s="50" t="n">
        <v>10</v>
      </c>
      <c r="V24" s="13"/>
      <c r="W24" s="13"/>
    </row>
    <row r="25" customFormat="false" ht="15.75" hidden="false" customHeight="false" outlineLevel="0" collapsed="false">
      <c r="V25" s="13"/>
      <c r="W25" s="13"/>
    </row>
    <row r="26" customFormat="false" ht="15.75" hidden="false" customHeight="false" outlineLevel="0" collapsed="false">
      <c r="V26" s="13"/>
      <c r="W26" s="13"/>
    </row>
    <row r="27" customFormat="false" ht="15.75" hidden="false" customHeight="false" outlineLevel="0" collapsed="false">
      <c r="V27" s="13"/>
      <c r="W27" s="13"/>
    </row>
    <row r="28" customFormat="false" ht="15.75" hidden="false" customHeight="false" outlineLevel="0" collapsed="false">
      <c r="V28" s="13"/>
      <c r="W28" s="13"/>
    </row>
    <row r="29" customFormat="false" ht="15.75" hidden="false" customHeight="false" outlineLevel="0" collapsed="false">
      <c r="V29" s="13"/>
      <c r="W29" s="13"/>
    </row>
    <row r="30" customFormat="false" ht="15.75" hidden="false" customHeight="false" outlineLevel="0" collapsed="false">
      <c r="V30" s="13"/>
      <c r="W30" s="13"/>
    </row>
    <row r="31" customFormat="false" ht="15.75" hidden="false" customHeight="false" outlineLevel="0" collapsed="false">
      <c r="Q31" s="13"/>
      <c r="V31" s="13"/>
      <c r="W31" s="13"/>
    </row>
    <row r="32" customFormat="false" ht="15.75" hidden="false" customHeight="false" outlineLevel="0" collapsed="false">
      <c r="Q32" s="13"/>
      <c r="V32" s="13"/>
      <c r="W32" s="13"/>
    </row>
    <row r="33" customFormat="false" ht="15.75" hidden="false" customHeight="false" outlineLevel="0" collapsed="false">
      <c r="Q33" s="13"/>
      <c r="V33" s="13"/>
      <c r="W33" s="13"/>
    </row>
    <row r="34" customFormat="false" ht="15.75" hidden="false" customHeight="false" outlineLevel="0" collapsed="false">
      <c r="Q34" s="13"/>
      <c r="V34" s="13"/>
      <c r="W34" s="13"/>
    </row>
    <row r="35" customFormat="false" ht="15.75" hidden="false" customHeight="false" outlineLevel="0" collapsed="false">
      <c r="Q35" s="13"/>
      <c r="V35" s="13"/>
      <c r="W35" s="13"/>
    </row>
    <row r="36" customFormat="false" ht="15.75" hidden="false" customHeight="false" outlineLevel="0" collapsed="false">
      <c r="Q36" s="13"/>
      <c r="V36" s="13"/>
      <c r="W36" s="13"/>
    </row>
    <row r="37" customFormat="false" ht="15.75" hidden="false" customHeight="false" outlineLevel="0" collapsed="false">
      <c r="Q37" s="13"/>
      <c r="V37" s="13"/>
      <c r="W37" s="13"/>
    </row>
    <row r="38" customFormat="false" ht="15.75" hidden="false" customHeight="false" outlineLevel="0" collapsed="false">
      <c r="Q38" s="13"/>
      <c r="V38" s="13"/>
      <c r="W38" s="13"/>
    </row>
    <row r="39" customFormat="false" ht="15.75" hidden="false" customHeight="false" outlineLevel="0" collapsed="false">
      <c r="Q39" s="13"/>
      <c r="V39" s="13"/>
      <c r="W39" s="13"/>
    </row>
    <row r="40" customFormat="false" ht="15.75" hidden="false" customHeight="false" outlineLevel="0" collapsed="false">
      <c r="Q40" s="13"/>
      <c r="V40" s="13"/>
      <c r="W40" s="13"/>
    </row>
    <row r="41" customFormat="false" ht="15.75" hidden="false" customHeight="false" outlineLevel="0" collapsed="false">
      <c r="Q41" s="13"/>
      <c r="V41" s="13"/>
      <c r="W41" s="13"/>
    </row>
    <row r="42" customFormat="false" ht="15.75" hidden="false" customHeight="false" outlineLevel="0" collapsed="false">
      <c r="Q42" s="13"/>
      <c r="V42" s="13"/>
      <c r="W42" s="13"/>
    </row>
    <row r="43" customFormat="false" ht="15.75" hidden="false" customHeight="false" outlineLevel="0" collapsed="false">
      <c r="Q43" s="13"/>
      <c r="V43" s="13"/>
      <c r="W43" s="13"/>
    </row>
    <row r="44" customFormat="false" ht="15.75" hidden="false" customHeight="false" outlineLevel="0" collapsed="false">
      <c r="Q44" s="13"/>
      <c r="V44" s="13"/>
      <c r="W44" s="13"/>
    </row>
    <row r="45" customFormat="false" ht="15.75" hidden="false" customHeight="false" outlineLevel="0" collapsed="false">
      <c r="Q45" s="13"/>
      <c r="V45" s="13"/>
      <c r="W45" s="13"/>
    </row>
    <row r="46" customFormat="false" ht="15.75" hidden="false" customHeight="false" outlineLevel="0" collapsed="false">
      <c r="Q46" s="13"/>
      <c r="V46" s="13"/>
      <c r="W46" s="13"/>
    </row>
    <row r="47" customFormat="false" ht="15.75" hidden="false" customHeight="false" outlineLevel="0" collapsed="false">
      <c r="Q47" s="13"/>
      <c r="V47" s="13"/>
      <c r="W47" s="13"/>
    </row>
    <row r="48" customFormat="false" ht="15.75" hidden="false" customHeight="false" outlineLevel="0" collapsed="false">
      <c r="Q48" s="13"/>
      <c r="V48" s="13"/>
      <c r="W48" s="13"/>
    </row>
    <row r="49" customFormat="false" ht="15.75" hidden="false" customHeight="false" outlineLevel="0" collapsed="false">
      <c r="Q49" s="13"/>
      <c r="V49" s="13"/>
      <c r="W49" s="13"/>
    </row>
    <row r="50" customFormat="false" ht="15.75" hidden="false" customHeight="false" outlineLevel="0" collapsed="false">
      <c r="Q50" s="13"/>
      <c r="V50" s="13"/>
      <c r="W50" s="13"/>
    </row>
    <row r="51" customFormat="false" ht="15.75" hidden="false" customHeight="false" outlineLevel="0" collapsed="false">
      <c r="Q51" s="13"/>
      <c r="V51" s="13"/>
      <c r="W51" s="13"/>
    </row>
    <row r="52" customFormat="false" ht="15.75" hidden="false" customHeight="false" outlineLevel="0" collapsed="false">
      <c r="Q52" s="13"/>
      <c r="V52" s="13"/>
      <c r="W52" s="13"/>
    </row>
    <row r="53" customFormat="false" ht="15.75" hidden="false" customHeight="false" outlineLevel="0" collapsed="false">
      <c r="Q53" s="13"/>
      <c r="V53" s="13"/>
      <c r="W53" s="13"/>
    </row>
    <row r="54" customFormat="false" ht="15.75" hidden="false" customHeight="false" outlineLevel="0" collapsed="false">
      <c r="Q54" s="13"/>
      <c r="V54" s="13"/>
      <c r="W54" s="13"/>
    </row>
    <row r="55" customFormat="false" ht="15.75" hidden="false" customHeight="false" outlineLevel="0" collapsed="false">
      <c r="Q55" s="13"/>
      <c r="V55" s="13"/>
      <c r="W55" s="13"/>
    </row>
    <row r="56" customFormat="false" ht="15.75" hidden="false" customHeight="false" outlineLevel="0" collapsed="false">
      <c r="Q56" s="13"/>
      <c r="V56" s="13"/>
      <c r="W56" s="13"/>
    </row>
    <row r="57" customFormat="false" ht="15.75" hidden="false" customHeight="false" outlineLevel="0" collapsed="false">
      <c r="Q57" s="13"/>
      <c r="V57" s="13"/>
      <c r="W57" s="13"/>
    </row>
    <row r="58" customFormat="false" ht="15.75" hidden="false" customHeight="false" outlineLevel="0" collapsed="false">
      <c r="Q58" s="13"/>
      <c r="V58" s="13"/>
      <c r="W58" s="13"/>
    </row>
    <row r="59" customFormat="false" ht="15.75" hidden="false" customHeight="false" outlineLevel="0" collapsed="false">
      <c r="Q59" s="13"/>
      <c r="V59" s="13"/>
      <c r="W59" s="13"/>
    </row>
    <row r="60" customFormat="false" ht="15.75" hidden="false" customHeight="false" outlineLevel="0" collapsed="false">
      <c r="Q60" s="13"/>
      <c r="V60" s="13"/>
      <c r="W60" s="13"/>
    </row>
    <row r="61" customFormat="false" ht="15.75" hidden="false" customHeight="false" outlineLevel="0" collapsed="false">
      <c r="Q61" s="13"/>
      <c r="V61" s="13"/>
      <c r="W61" s="13"/>
    </row>
    <row r="62" customFormat="false" ht="15.75" hidden="false" customHeight="false" outlineLevel="0" collapsed="false">
      <c r="Q62" s="13"/>
      <c r="V62" s="13"/>
      <c r="W62" s="13"/>
    </row>
    <row r="63" customFormat="false" ht="15.75" hidden="false" customHeight="false" outlineLevel="0" collapsed="false">
      <c r="Q63" s="13"/>
      <c r="V63" s="13"/>
      <c r="W63" s="13"/>
    </row>
    <row r="64" customFormat="false" ht="15.75" hidden="false" customHeight="false" outlineLevel="0" collapsed="false">
      <c r="Q64" s="13"/>
      <c r="V64" s="13"/>
      <c r="W64" s="13"/>
    </row>
    <row r="65" customFormat="false" ht="15.75" hidden="false" customHeight="false" outlineLevel="0" collapsed="false">
      <c r="Q65" s="13"/>
      <c r="V65" s="13"/>
      <c r="W65" s="13"/>
    </row>
    <row r="66" customFormat="false" ht="15.75" hidden="false" customHeight="false" outlineLevel="0" collapsed="false">
      <c r="Q66" s="13"/>
      <c r="V66" s="13"/>
      <c r="W66" s="13"/>
    </row>
    <row r="67" customFormat="false" ht="15.75" hidden="false" customHeight="false" outlineLevel="0" collapsed="false">
      <c r="Q67" s="13"/>
      <c r="V67" s="13"/>
      <c r="W67" s="13"/>
    </row>
    <row r="68" customFormat="false" ht="15.75" hidden="false" customHeight="false" outlineLevel="0" collapsed="false">
      <c r="Q68" s="13"/>
      <c r="V68" s="13"/>
      <c r="W68" s="13"/>
    </row>
    <row r="69" customFormat="false" ht="15.75" hidden="false" customHeight="false" outlineLevel="0" collapsed="false">
      <c r="Q69" s="13"/>
      <c r="V69" s="13"/>
      <c r="W69" s="13"/>
    </row>
    <row r="70" customFormat="false" ht="15.75" hidden="false" customHeight="false" outlineLevel="0" collapsed="false">
      <c r="Q70" s="13"/>
      <c r="V70" s="13"/>
      <c r="W70" s="13"/>
    </row>
    <row r="71" customFormat="false" ht="15.75" hidden="false" customHeight="false" outlineLevel="0" collapsed="false">
      <c r="Q71" s="13"/>
      <c r="V71" s="13"/>
      <c r="W71" s="13"/>
    </row>
    <row r="72" customFormat="false" ht="15.75" hidden="false" customHeight="false" outlineLevel="0" collapsed="false">
      <c r="Q72" s="13"/>
      <c r="V72" s="13"/>
      <c r="W72" s="13"/>
    </row>
    <row r="73" customFormat="false" ht="15.75" hidden="false" customHeight="false" outlineLevel="0" collapsed="false">
      <c r="Q73" s="13"/>
      <c r="V73" s="13"/>
      <c r="W73" s="13"/>
    </row>
    <row r="74" customFormat="false" ht="15.75" hidden="false" customHeight="false" outlineLevel="0" collapsed="false">
      <c r="Q74" s="13"/>
      <c r="V74" s="13"/>
      <c r="W74" s="13"/>
    </row>
    <row r="75" customFormat="false" ht="15.75" hidden="false" customHeight="false" outlineLevel="0" collapsed="false">
      <c r="Q75" s="13"/>
      <c r="V75" s="13"/>
      <c r="W75" s="13"/>
    </row>
    <row r="76" customFormat="false" ht="15.75" hidden="false" customHeight="false" outlineLevel="0" collapsed="false">
      <c r="Q76" s="13"/>
      <c r="V76" s="13"/>
      <c r="W76" s="13"/>
    </row>
    <row r="77" customFormat="false" ht="15.75" hidden="false" customHeight="false" outlineLevel="0" collapsed="false">
      <c r="Q77" s="13"/>
      <c r="V77" s="13"/>
      <c r="W77" s="13"/>
    </row>
    <row r="78" customFormat="false" ht="15.75" hidden="false" customHeight="false" outlineLevel="0" collapsed="false">
      <c r="Q78" s="13"/>
      <c r="V78" s="13"/>
      <c r="W78" s="13"/>
    </row>
    <row r="79" customFormat="false" ht="15.75" hidden="false" customHeight="false" outlineLevel="0" collapsed="false">
      <c r="Q79" s="13"/>
      <c r="V79" s="13"/>
      <c r="W79" s="13"/>
    </row>
    <row r="80" customFormat="false" ht="15.75" hidden="false" customHeight="false" outlineLevel="0" collapsed="false">
      <c r="Q80" s="13"/>
      <c r="V80" s="13"/>
      <c r="W80" s="13"/>
    </row>
    <row r="81" customFormat="false" ht="15.75" hidden="false" customHeight="false" outlineLevel="0" collapsed="false">
      <c r="Q81" s="13"/>
      <c r="V81" s="13"/>
      <c r="W81" s="13"/>
    </row>
    <row r="82" customFormat="false" ht="15.75" hidden="false" customHeight="false" outlineLevel="0" collapsed="false">
      <c r="Q82" s="13"/>
      <c r="V82" s="13"/>
      <c r="W82" s="13"/>
    </row>
    <row r="83" customFormat="false" ht="15.75" hidden="false" customHeight="false" outlineLevel="0" collapsed="false">
      <c r="Q83" s="13"/>
      <c r="V83" s="13"/>
      <c r="W83" s="13"/>
    </row>
    <row r="84" customFormat="false" ht="15.75" hidden="false" customHeight="false" outlineLevel="0" collapsed="false">
      <c r="Q84" s="13"/>
      <c r="V84" s="13"/>
      <c r="W84" s="13"/>
    </row>
    <row r="85" customFormat="false" ht="15.75" hidden="false" customHeight="false" outlineLevel="0" collapsed="false">
      <c r="Q85" s="13"/>
      <c r="V85" s="13"/>
      <c r="W85" s="13"/>
    </row>
    <row r="86" customFormat="false" ht="15.75" hidden="false" customHeight="false" outlineLevel="0" collapsed="false">
      <c r="Q86" s="13"/>
      <c r="V86" s="13"/>
      <c r="W86" s="13"/>
    </row>
    <row r="87" customFormat="false" ht="15.75" hidden="false" customHeight="false" outlineLevel="0" collapsed="false">
      <c r="Q87" s="13"/>
      <c r="V87" s="13"/>
      <c r="W87" s="13"/>
    </row>
    <row r="88" customFormat="false" ht="15.75" hidden="false" customHeight="false" outlineLevel="0" collapsed="false">
      <c r="Q88" s="13"/>
      <c r="V88" s="13"/>
      <c r="W88" s="13"/>
    </row>
    <row r="89" customFormat="false" ht="15.75" hidden="false" customHeight="false" outlineLevel="0" collapsed="false">
      <c r="Q89" s="13"/>
      <c r="V89" s="13"/>
      <c r="W89" s="13"/>
    </row>
    <row r="90" customFormat="false" ht="15.75" hidden="false" customHeight="false" outlineLevel="0" collapsed="false">
      <c r="Q90" s="13"/>
      <c r="V90" s="13"/>
      <c r="W90" s="13"/>
    </row>
    <row r="91" customFormat="false" ht="15.75" hidden="false" customHeight="false" outlineLevel="0" collapsed="false">
      <c r="Q91" s="13"/>
      <c r="V91" s="13"/>
      <c r="W91" s="13"/>
    </row>
    <row r="92" customFormat="false" ht="15.75" hidden="false" customHeight="false" outlineLevel="0" collapsed="false">
      <c r="Q92" s="13"/>
      <c r="V92" s="13"/>
      <c r="W92" s="13"/>
    </row>
    <row r="93" customFormat="false" ht="15.75" hidden="false" customHeight="false" outlineLevel="0" collapsed="false">
      <c r="Q93" s="13"/>
      <c r="V93" s="13"/>
      <c r="W93" s="13"/>
    </row>
    <row r="94" customFormat="false" ht="15.75" hidden="false" customHeight="false" outlineLevel="0" collapsed="false">
      <c r="Q94" s="13"/>
      <c r="V94" s="13"/>
      <c r="W94" s="13"/>
    </row>
    <row r="95" customFormat="false" ht="15.75" hidden="false" customHeight="false" outlineLevel="0" collapsed="false">
      <c r="Q95" s="13"/>
      <c r="V95" s="13"/>
      <c r="W95" s="13"/>
    </row>
    <row r="96" customFormat="false" ht="15.75" hidden="false" customHeight="false" outlineLevel="0" collapsed="false">
      <c r="Q96" s="13"/>
      <c r="V96" s="13"/>
      <c r="W96" s="13"/>
    </row>
    <row r="97" customFormat="false" ht="15.75" hidden="false" customHeight="false" outlineLevel="0" collapsed="false">
      <c r="Q97" s="13"/>
      <c r="V97" s="13"/>
      <c r="W97" s="13"/>
    </row>
    <row r="98" customFormat="false" ht="15.75" hidden="false" customHeight="false" outlineLevel="0" collapsed="false">
      <c r="Q98" s="13"/>
      <c r="V98" s="13"/>
      <c r="W98" s="13"/>
    </row>
    <row r="99" customFormat="false" ht="15.75" hidden="false" customHeight="false" outlineLevel="0" collapsed="false">
      <c r="Q99" s="13"/>
      <c r="V99" s="13"/>
      <c r="W99" s="13"/>
    </row>
    <row r="100" customFormat="false" ht="15.75" hidden="false" customHeight="false" outlineLevel="0" collapsed="false">
      <c r="Q100" s="13"/>
      <c r="V100" s="13"/>
      <c r="W100" s="13"/>
    </row>
    <row r="101" customFormat="false" ht="15.75" hidden="false" customHeight="false" outlineLevel="0" collapsed="false">
      <c r="Q101" s="13"/>
      <c r="V101" s="13"/>
      <c r="W101" s="13"/>
    </row>
    <row r="102" customFormat="false" ht="15.75" hidden="false" customHeight="false" outlineLevel="0" collapsed="false">
      <c r="Q102" s="13"/>
      <c r="V102" s="13"/>
      <c r="W102" s="13"/>
    </row>
    <row r="103" customFormat="false" ht="15.75" hidden="false" customHeight="false" outlineLevel="0" collapsed="false">
      <c r="Q103" s="13"/>
      <c r="V103" s="13"/>
      <c r="W103" s="13"/>
    </row>
    <row r="104" customFormat="false" ht="15.75" hidden="false" customHeight="false" outlineLevel="0" collapsed="false">
      <c r="Q104" s="13"/>
      <c r="V104" s="13"/>
      <c r="W104" s="13"/>
    </row>
    <row r="105" customFormat="false" ht="15.75" hidden="false" customHeight="false" outlineLevel="0" collapsed="false">
      <c r="Q105" s="13"/>
      <c r="V105" s="13"/>
      <c r="W105" s="13"/>
    </row>
    <row r="106" customFormat="false" ht="15.75" hidden="false" customHeight="false" outlineLevel="0" collapsed="false">
      <c r="Q106" s="13"/>
      <c r="V106" s="13"/>
      <c r="W106" s="13"/>
    </row>
    <row r="107" customFormat="false" ht="15.75" hidden="false" customHeight="false" outlineLevel="0" collapsed="false">
      <c r="Q107" s="13"/>
      <c r="V107" s="13"/>
      <c r="W107" s="13"/>
    </row>
    <row r="108" customFormat="false" ht="15.75" hidden="false" customHeight="false" outlineLevel="0" collapsed="false">
      <c r="Q108" s="13"/>
      <c r="V108" s="13"/>
      <c r="W108" s="13"/>
    </row>
    <row r="109" customFormat="false" ht="15.75" hidden="false" customHeight="false" outlineLevel="0" collapsed="false">
      <c r="Q109" s="13"/>
      <c r="V109" s="13"/>
      <c r="W109" s="13"/>
    </row>
    <row r="110" customFormat="false" ht="15.75" hidden="false" customHeight="false" outlineLevel="0" collapsed="false">
      <c r="Q110" s="13"/>
      <c r="V110" s="13"/>
      <c r="W110" s="13"/>
    </row>
    <row r="111" customFormat="false" ht="15.75" hidden="false" customHeight="false" outlineLevel="0" collapsed="false">
      <c r="Q111" s="13"/>
      <c r="V111" s="13"/>
      <c r="W111" s="13"/>
    </row>
    <row r="112" customFormat="false" ht="15.75" hidden="false" customHeight="false" outlineLevel="0" collapsed="false">
      <c r="Q112" s="13"/>
      <c r="V112" s="13"/>
      <c r="W112" s="13"/>
    </row>
    <row r="113" customFormat="false" ht="15.75" hidden="false" customHeight="false" outlineLevel="0" collapsed="false">
      <c r="Q113" s="13"/>
      <c r="V113" s="13"/>
      <c r="W113" s="13"/>
    </row>
    <row r="114" customFormat="false" ht="15.75" hidden="false" customHeight="false" outlineLevel="0" collapsed="false">
      <c r="Q114" s="13"/>
      <c r="V114" s="13"/>
      <c r="W114" s="13"/>
    </row>
    <row r="115" customFormat="false" ht="15.75" hidden="false" customHeight="false" outlineLevel="0" collapsed="false">
      <c r="V115" s="13"/>
      <c r="W115" s="13"/>
    </row>
    <row r="116" customFormat="false" ht="15.75" hidden="false" customHeight="false" outlineLevel="0" collapsed="false">
      <c r="V116" s="13"/>
      <c r="W116" s="13"/>
    </row>
    <row r="117" customFormat="false" ht="15.75" hidden="false" customHeight="false" outlineLevel="0" collapsed="false">
      <c r="V117" s="13"/>
      <c r="W117" s="13"/>
    </row>
    <row r="118" customFormat="false" ht="15.75" hidden="false" customHeight="false" outlineLevel="0" collapsed="false">
      <c r="V118" s="13"/>
      <c r="W118" s="13"/>
    </row>
    <row r="119" customFormat="false" ht="15.75" hidden="false" customHeight="false" outlineLevel="0" collapsed="false">
      <c r="V119" s="13"/>
      <c r="W119" s="13"/>
    </row>
    <row r="120" customFormat="false" ht="15.75" hidden="false" customHeight="false" outlineLevel="0" collapsed="false">
      <c r="V120" s="13"/>
      <c r="W120" s="13"/>
    </row>
    <row r="121" customFormat="false" ht="15.75" hidden="false" customHeight="false" outlineLevel="0" collapsed="false">
      <c r="V121" s="13"/>
      <c r="W121" s="13"/>
    </row>
    <row r="122" customFormat="false" ht="15.75" hidden="false" customHeight="false" outlineLevel="0" collapsed="false">
      <c r="V122" s="13"/>
      <c r="W122" s="13"/>
    </row>
    <row r="123" customFormat="false" ht="15.75" hidden="false" customHeight="false" outlineLevel="0" collapsed="false">
      <c r="V123" s="13"/>
      <c r="W123" s="13"/>
    </row>
    <row r="124" customFormat="false" ht="15.75" hidden="false" customHeight="false" outlineLevel="0" collapsed="false">
      <c r="V124" s="13"/>
      <c r="W124" s="13"/>
    </row>
    <row r="125" customFormat="false" ht="15.75" hidden="false" customHeight="false" outlineLevel="0" collapsed="false">
      <c r="V125" s="13"/>
      <c r="W125" s="13"/>
    </row>
    <row r="126" customFormat="false" ht="15.75" hidden="false" customHeight="false" outlineLevel="0" collapsed="false">
      <c r="V126" s="13"/>
      <c r="W126" s="13"/>
    </row>
    <row r="127" customFormat="false" ht="15.75" hidden="false" customHeight="false" outlineLevel="0" collapsed="false">
      <c r="V127" s="13"/>
      <c r="W127" s="13"/>
    </row>
    <row r="128" customFormat="false" ht="15.75" hidden="false" customHeight="false" outlineLevel="0" collapsed="false">
      <c r="V128" s="13"/>
      <c r="W128" s="13"/>
    </row>
    <row r="129" customFormat="false" ht="15.75" hidden="false" customHeight="false" outlineLevel="0" collapsed="false">
      <c r="V129" s="13"/>
      <c r="W129" s="13"/>
    </row>
    <row r="130" customFormat="false" ht="15.75" hidden="false" customHeight="false" outlineLevel="0" collapsed="false">
      <c r="V130" s="13"/>
      <c r="W130" s="13"/>
    </row>
    <row r="131" customFormat="false" ht="15.75" hidden="false" customHeight="false" outlineLevel="0" collapsed="false">
      <c r="V131" s="13"/>
      <c r="W131" s="13"/>
    </row>
    <row r="132" customFormat="false" ht="15.75" hidden="false" customHeight="false" outlineLevel="0" collapsed="false">
      <c r="V132" s="13"/>
      <c r="W132" s="13"/>
    </row>
    <row r="133" customFormat="false" ht="15.75" hidden="false" customHeight="false" outlineLevel="0" collapsed="false">
      <c r="V133" s="13"/>
      <c r="W133" s="13"/>
    </row>
    <row r="134" customFormat="false" ht="15.75" hidden="false" customHeight="false" outlineLevel="0" collapsed="false">
      <c r="V134" s="13"/>
      <c r="W134" s="13"/>
    </row>
    <row r="135" customFormat="false" ht="15.75" hidden="false" customHeight="false" outlineLevel="0" collapsed="false">
      <c r="V135" s="13"/>
      <c r="W135" s="13"/>
    </row>
    <row r="136" customFormat="false" ht="15.75" hidden="false" customHeight="false" outlineLevel="0" collapsed="false">
      <c r="V136" s="13"/>
      <c r="W136" s="13"/>
    </row>
    <row r="137" customFormat="false" ht="15.75" hidden="false" customHeight="false" outlineLevel="0" collapsed="false">
      <c r="V137" s="13"/>
      <c r="W137" s="13"/>
    </row>
    <row r="138" customFormat="false" ht="15.75" hidden="false" customHeight="false" outlineLevel="0" collapsed="false">
      <c r="V138" s="13"/>
      <c r="W138" s="13"/>
    </row>
    <row r="139" customFormat="false" ht="15.75" hidden="false" customHeight="false" outlineLevel="0" collapsed="false">
      <c r="V139" s="13"/>
      <c r="W139" s="13"/>
    </row>
    <row r="140" customFormat="false" ht="15.75" hidden="false" customHeight="false" outlineLevel="0" collapsed="false">
      <c r="V140" s="13"/>
      <c r="W140" s="13"/>
    </row>
    <row r="141" customFormat="false" ht="15.75" hidden="false" customHeight="false" outlineLevel="0" collapsed="false">
      <c r="V141" s="13"/>
      <c r="W141" s="13"/>
    </row>
    <row r="142" customFormat="false" ht="15.75" hidden="false" customHeight="false" outlineLevel="0" collapsed="false">
      <c r="V142" s="13"/>
      <c r="W142" s="13"/>
    </row>
    <row r="143" customFormat="false" ht="15.75" hidden="false" customHeight="false" outlineLevel="0" collapsed="false">
      <c r="Q143" s="13"/>
      <c r="V143" s="13"/>
      <c r="W143" s="13"/>
    </row>
    <row r="144" customFormat="false" ht="15.75" hidden="false" customHeight="false" outlineLevel="0" collapsed="false">
      <c r="Q144" s="13"/>
      <c r="V144" s="13"/>
      <c r="W144" s="13"/>
    </row>
    <row r="145" customFormat="false" ht="15.75" hidden="false" customHeight="false" outlineLevel="0" collapsed="false">
      <c r="Q145" s="13"/>
      <c r="V145" s="13"/>
      <c r="W145" s="13"/>
    </row>
    <row r="146" customFormat="false" ht="15.75" hidden="false" customHeight="false" outlineLevel="0" collapsed="false">
      <c r="Q146" s="13"/>
      <c r="V146" s="13"/>
      <c r="W146" s="13"/>
    </row>
    <row r="147" customFormat="false" ht="15.75" hidden="false" customHeight="false" outlineLevel="0" collapsed="false">
      <c r="Q147" s="13"/>
      <c r="V147" s="13"/>
      <c r="W147" s="13"/>
    </row>
    <row r="148" customFormat="false" ht="15.75" hidden="false" customHeight="false" outlineLevel="0" collapsed="false">
      <c r="Q148" s="13"/>
      <c r="V148" s="13"/>
      <c r="W148" s="13"/>
    </row>
    <row r="149" customFormat="false" ht="15.75" hidden="false" customHeight="false" outlineLevel="0" collapsed="false">
      <c r="Q149" s="13"/>
      <c r="V149" s="13"/>
      <c r="W149" s="13"/>
    </row>
    <row r="150" customFormat="false" ht="15.75" hidden="false" customHeight="false" outlineLevel="0" collapsed="false">
      <c r="Q150" s="13"/>
      <c r="V150" s="13"/>
      <c r="W150" s="13"/>
    </row>
    <row r="151" customFormat="false" ht="15.75" hidden="false" customHeight="false" outlineLevel="0" collapsed="false">
      <c r="Q151" s="13"/>
      <c r="V151" s="13"/>
      <c r="W151" s="13"/>
    </row>
    <row r="152" customFormat="false" ht="15.75" hidden="false" customHeight="false" outlineLevel="0" collapsed="false">
      <c r="Q152" s="13"/>
      <c r="V152" s="13"/>
      <c r="W152" s="13"/>
    </row>
    <row r="153" customFormat="false" ht="15.75" hidden="false" customHeight="false" outlineLevel="0" collapsed="false">
      <c r="Q153" s="13"/>
      <c r="V153" s="13"/>
      <c r="W153" s="13"/>
    </row>
    <row r="154" customFormat="false" ht="15.75" hidden="false" customHeight="false" outlineLevel="0" collapsed="false">
      <c r="Q154" s="13"/>
      <c r="V154" s="13"/>
      <c r="W154" s="13"/>
    </row>
    <row r="155" customFormat="false" ht="15.75" hidden="false" customHeight="false" outlineLevel="0" collapsed="false">
      <c r="Q155" s="13"/>
      <c r="V155" s="13"/>
      <c r="W155" s="13"/>
    </row>
    <row r="156" customFormat="false" ht="15.75" hidden="false" customHeight="false" outlineLevel="0" collapsed="false">
      <c r="Q156" s="13"/>
      <c r="V156" s="13"/>
      <c r="W156" s="13"/>
    </row>
    <row r="157" customFormat="false" ht="15.75" hidden="false" customHeight="false" outlineLevel="0" collapsed="false">
      <c r="Q157" s="13"/>
      <c r="V157" s="13"/>
      <c r="W157" s="13"/>
    </row>
    <row r="158" customFormat="false" ht="15.75" hidden="false" customHeight="false" outlineLevel="0" collapsed="false">
      <c r="Q158" s="13"/>
      <c r="V158" s="13"/>
      <c r="W158" s="13"/>
    </row>
    <row r="159" customFormat="false" ht="15.75" hidden="false" customHeight="false" outlineLevel="0" collapsed="false">
      <c r="Q159" s="13"/>
      <c r="V159" s="13"/>
      <c r="W159" s="13"/>
    </row>
    <row r="160" customFormat="false" ht="15.75" hidden="false" customHeight="false" outlineLevel="0" collapsed="false">
      <c r="Q160" s="13"/>
      <c r="V160" s="13"/>
      <c r="W160" s="13"/>
    </row>
    <row r="161" customFormat="false" ht="15.75" hidden="false" customHeight="false" outlineLevel="0" collapsed="false">
      <c r="Q161" s="13"/>
      <c r="V161" s="13"/>
      <c r="W161" s="13"/>
    </row>
    <row r="162" customFormat="false" ht="15.75" hidden="false" customHeight="false" outlineLevel="0" collapsed="false">
      <c r="Q162" s="13"/>
      <c r="V162" s="13"/>
      <c r="W162" s="13"/>
    </row>
    <row r="163" customFormat="false" ht="15.75" hidden="false" customHeight="false" outlineLevel="0" collapsed="false">
      <c r="Q163" s="13"/>
      <c r="V163" s="13"/>
      <c r="W163" s="13"/>
    </row>
    <row r="164" customFormat="false" ht="15.75" hidden="false" customHeight="false" outlineLevel="0" collapsed="false">
      <c r="Q164" s="13"/>
      <c r="V164" s="13"/>
      <c r="W164" s="13"/>
    </row>
    <row r="165" customFormat="false" ht="15.75" hidden="false" customHeight="false" outlineLevel="0" collapsed="false">
      <c r="Q165" s="13"/>
      <c r="V165" s="13"/>
      <c r="W165" s="13"/>
    </row>
    <row r="166" customFormat="false" ht="15.75" hidden="false" customHeight="false" outlineLevel="0" collapsed="false">
      <c r="Q166" s="13"/>
      <c r="V166" s="13"/>
      <c r="W166" s="13"/>
    </row>
    <row r="167" customFormat="false" ht="15.75" hidden="false" customHeight="false" outlineLevel="0" collapsed="false">
      <c r="Q167" s="13"/>
      <c r="V167" s="13"/>
      <c r="W167" s="13"/>
    </row>
    <row r="168" customFormat="false" ht="15.75" hidden="false" customHeight="false" outlineLevel="0" collapsed="false">
      <c r="Q168" s="13"/>
      <c r="V168" s="13"/>
      <c r="W168" s="13"/>
    </row>
    <row r="169" customFormat="false" ht="15.75" hidden="false" customHeight="false" outlineLevel="0" collapsed="false">
      <c r="Q169" s="13"/>
      <c r="V169" s="13"/>
      <c r="W169" s="13"/>
    </row>
    <row r="170" customFormat="false" ht="15.75" hidden="false" customHeight="false" outlineLevel="0" collapsed="false">
      <c r="Q170" s="13"/>
      <c r="V170" s="13"/>
      <c r="W170" s="13"/>
    </row>
    <row r="171" customFormat="false" ht="15.75" hidden="false" customHeight="false" outlineLevel="0" collapsed="false">
      <c r="Q171" s="13"/>
      <c r="V171" s="13"/>
      <c r="W171" s="13"/>
    </row>
    <row r="172" customFormat="false" ht="15.75" hidden="false" customHeight="false" outlineLevel="0" collapsed="false">
      <c r="Q172" s="13"/>
      <c r="V172" s="13"/>
      <c r="W172" s="13"/>
    </row>
    <row r="173" customFormat="false" ht="15.75" hidden="false" customHeight="false" outlineLevel="0" collapsed="false">
      <c r="Q173" s="13"/>
      <c r="V173" s="13"/>
      <c r="W173" s="13"/>
    </row>
    <row r="174" customFormat="false" ht="15.75" hidden="false" customHeight="false" outlineLevel="0" collapsed="false">
      <c r="Q174" s="13"/>
      <c r="V174" s="13"/>
      <c r="W174" s="13"/>
    </row>
    <row r="175" customFormat="false" ht="15.75" hidden="false" customHeight="false" outlineLevel="0" collapsed="false">
      <c r="Q175" s="13"/>
      <c r="V175" s="13"/>
      <c r="W175" s="13"/>
    </row>
    <row r="176" customFormat="false" ht="15.75" hidden="false" customHeight="false" outlineLevel="0" collapsed="false">
      <c r="Q176" s="13"/>
      <c r="V176" s="13"/>
      <c r="W176" s="13"/>
    </row>
    <row r="177" customFormat="false" ht="15.75" hidden="false" customHeight="false" outlineLevel="0" collapsed="false">
      <c r="Q177" s="13"/>
      <c r="V177" s="13"/>
      <c r="W177" s="13"/>
    </row>
    <row r="178" customFormat="false" ht="15.75" hidden="false" customHeight="false" outlineLevel="0" collapsed="false">
      <c r="Q178" s="13"/>
      <c r="V178" s="13"/>
      <c r="W178" s="13"/>
    </row>
    <row r="179" customFormat="false" ht="15.75" hidden="false" customHeight="false" outlineLevel="0" collapsed="false">
      <c r="Q179" s="13"/>
      <c r="V179" s="13"/>
      <c r="W179" s="13"/>
    </row>
    <row r="180" customFormat="false" ht="15.75" hidden="false" customHeight="false" outlineLevel="0" collapsed="false">
      <c r="Q180" s="13"/>
      <c r="V180" s="13"/>
      <c r="W180" s="13"/>
    </row>
    <row r="181" customFormat="false" ht="15.75" hidden="false" customHeight="false" outlineLevel="0" collapsed="false">
      <c r="Q181" s="13"/>
      <c r="V181" s="13"/>
      <c r="W181" s="13"/>
    </row>
    <row r="182" customFormat="false" ht="15.75" hidden="false" customHeight="false" outlineLevel="0" collapsed="false">
      <c r="Q182" s="13"/>
      <c r="V182" s="13"/>
      <c r="W182" s="13"/>
    </row>
    <row r="183" customFormat="false" ht="15.75" hidden="false" customHeight="false" outlineLevel="0" collapsed="false">
      <c r="Q183" s="13"/>
      <c r="V183" s="13"/>
      <c r="W183" s="13"/>
    </row>
    <row r="184" customFormat="false" ht="15.75" hidden="false" customHeight="false" outlineLevel="0" collapsed="false">
      <c r="Q184" s="13"/>
      <c r="V184" s="13"/>
      <c r="W184" s="13"/>
    </row>
    <row r="185" customFormat="false" ht="15.75" hidden="false" customHeight="false" outlineLevel="0" collapsed="false">
      <c r="Q185" s="13"/>
      <c r="V185" s="13"/>
      <c r="W185" s="13"/>
    </row>
    <row r="186" customFormat="false" ht="15.75" hidden="false" customHeight="false" outlineLevel="0" collapsed="false">
      <c r="Q186" s="13"/>
      <c r="V186" s="13"/>
      <c r="W186" s="13"/>
    </row>
    <row r="187" customFormat="false" ht="15.75" hidden="false" customHeight="false" outlineLevel="0" collapsed="false">
      <c r="Q187" s="13"/>
      <c r="V187" s="13"/>
      <c r="W187" s="13"/>
    </row>
    <row r="188" customFormat="false" ht="15.75" hidden="false" customHeight="false" outlineLevel="0" collapsed="false">
      <c r="Q188" s="13"/>
      <c r="V188" s="13"/>
      <c r="W188" s="13"/>
    </row>
    <row r="189" customFormat="false" ht="15.75" hidden="false" customHeight="false" outlineLevel="0" collapsed="false">
      <c r="Q189" s="13"/>
      <c r="V189" s="13"/>
      <c r="W189" s="13"/>
    </row>
    <row r="190" customFormat="false" ht="15.75" hidden="false" customHeight="false" outlineLevel="0" collapsed="false">
      <c r="Q190" s="13"/>
      <c r="V190" s="13"/>
      <c r="W190" s="13"/>
    </row>
    <row r="191" customFormat="false" ht="15.75" hidden="false" customHeight="false" outlineLevel="0" collapsed="false">
      <c r="Q191" s="13"/>
      <c r="V191" s="13"/>
      <c r="W191" s="13"/>
    </row>
    <row r="192" customFormat="false" ht="15.75" hidden="false" customHeight="false" outlineLevel="0" collapsed="false">
      <c r="Q192" s="13"/>
      <c r="V192" s="13"/>
      <c r="W192" s="13"/>
    </row>
    <row r="193" customFormat="false" ht="15.75" hidden="false" customHeight="false" outlineLevel="0" collapsed="false">
      <c r="Q193" s="13"/>
      <c r="V193" s="13"/>
      <c r="W193" s="13"/>
    </row>
    <row r="194" customFormat="false" ht="15.75" hidden="false" customHeight="false" outlineLevel="0" collapsed="false">
      <c r="Q194" s="13"/>
      <c r="V194" s="13"/>
      <c r="W194" s="13"/>
    </row>
    <row r="195" customFormat="false" ht="15.75" hidden="false" customHeight="false" outlineLevel="0" collapsed="false">
      <c r="Q195" s="13"/>
      <c r="V195" s="13"/>
      <c r="W195" s="13"/>
    </row>
    <row r="196" customFormat="false" ht="15.75" hidden="false" customHeight="false" outlineLevel="0" collapsed="false">
      <c r="Q196" s="13"/>
      <c r="V196" s="13"/>
      <c r="W196" s="13"/>
    </row>
    <row r="197" customFormat="false" ht="15.75" hidden="false" customHeight="false" outlineLevel="0" collapsed="false">
      <c r="Q197" s="13"/>
      <c r="V197" s="13"/>
      <c r="W197" s="13"/>
    </row>
    <row r="198" customFormat="false" ht="15.75" hidden="false" customHeight="false" outlineLevel="0" collapsed="false">
      <c r="Q198" s="13"/>
      <c r="V198" s="13"/>
      <c r="W198" s="13"/>
    </row>
    <row r="199" customFormat="false" ht="15.75" hidden="false" customHeight="false" outlineLevel="0" collapsed="false">
      <c r="Q199" s="13"/>
      <c r="V199" s="13"/>
      <c r="W199" s="13"/>
    </row>
    <row r="200" customFormat="false" ht="15.75" hidden="false" customHeight="false" outlineLevel="0" collapsed="false">
      <c r="Q200" s="13"/>
      <c r="V200" s="13"/>
      <c r="W200" s="13"/>
    </row>
    <row r="201" customFormat="false" ht="15.75" hidden="false" customHeight="false" outlineLevel="0" collapsed="false">
      <c r="Q201" s="13"/>
      <c r="V201" s="13"/>
      <c r="W201" s="13"/>
    </row>
    <row r="202" customFormat="false" ht="15.75" hidden="false" customHeight="false" outlineLevel="0" collapsed="false">
      <c r="Q202" s="13"/>
      <c r="V202" s="13"/>
      <c r="W202" s="13"/>
    </row>
    <row r="203" customFormat="false" ht="15.75" hidden="false" customHeight="false" outlineLevel="0" collapsed="false">
      <c r="Q203" s="13"/>
      <c r="V203" s="13"/>
      <c r="W203" s="13"/>
    </row>
    <row r="204" customFormat="false" ht="15.75" hidden="false" customHeight="false" outlineLevel="0" collapsed="false">
      <c r="Q204" s="13"/>
      <c r="V204" s="13"/>
      <c r="W204" s="13"/>
    </row>
    <row r="205" customFormat="false" ht="15.75" hidden="false" customHeight="false" outlineLevel="0" collapsed="false">
      <c r="Q205" s="13"/>
      <c r="V205" s="13"/>
      <c r="W205" s="13"/>
    </row>
    <row r="206" customFormat="false" ht="15.75" hidden="false" customHeight="false" outlineLevel="0" collapsed="false">
      <c r="Q206" s="13"/>
      <c r="V206" s="13"/>
      <c r="W206" s="13"/>
    </row>
    <row r="207" customFormat="false" ht="15.75" hidden="false" customHeight="false" outlineLevel="0" collapsed="false">
      <c r="Q207" s="13"/>
      <c r="V207" s="13"/>
      <c r="W207" s="13"/>
    </row>
    <row r="208" customFormat="false" ht="15.75" hidden="false" customHeight="false" outlineLevel="0" collapsed="false">
      <c r="Q208" s="13"/>
      <c r="V208" s="13"/>
      <c r="W208" s="13"/>
    </row>
    <row r="209" customFormat="false" ht="15.75" hidden="false" customHeight="false" outlineLevel="0" collapsed="false">
      <c r="Q209" s="13"/>
      <c r="V209" s="13"/>
      <c r="W209" s="13"/>
    </row>
    <row r="210" customFormat="false" ht="15.75" hidden="false" customHeight="false" outlineLevel="0" collapsed="false">
      <c r="Q210" s="13"/>
      <c r="V210" s="13"/>
      <c r="W210" s="13"/>
    </row>
    <row r="211" customFormat="false" ht="15.75" hidden="false" customHeight="false" outlineLevel="0" collapsed="false">
      <c r="Q211" s="13"/>
      <c r="V211" s="13"/>
      <c r="W211" s="13"/>
    </row>
    <row r="212" customFormat="false" ht="15.75" hidden="false" customHeight="false" outlineLevel="0" collapsed="false">
      <c r="Q212" s="13"/>
      <c r="V212" s="13"/>
      <c r="W212" s="13"/>
    </row>
    <row r="213" customFormat="false" ht="15.75" hidden="false" customHeight="false" outlineLevel="0" collapsed="false">
      <c r="Q213" s="13"/>
      <c r="V213" s="13"/>
      <c r="W213" s="13"/>
    </row>
    <row r="214" customFormat="false" ht="15.75" hidden="false" customHeight="false" outlineLevel="0" collapsed="false">
      <c r="Q214" s="13"/>
      <c r="V214" s="13"/>
      <c r="W214" s="13"/>
    </row>
    <row r="215" customFormat="false" ht="15.75" hidden="false" customHeight="false" outlineLevel="0" collapsed="false">
      <c r="Q215" s="13"/>
      <c r="V215" s="13"/>
      <c r="W215" s="13"/>
    </row>
    <row r="216" customFormat="false" ht="15.75" hidden="false" customHeight="false" outlineLevel="0" collapsed="false">
      <c r="Q216" s="13"/>
      <c r="V216" s="13"/>
      <c r="W216" s="13"/>
    </row>
    <row r="217" customFormat="false" ht="15.75" hidden="false" customHeight="false" outlineLevel="0" collapsed="false">
      <c r="Q217" s="13"/>
      <c r="V217" s="13"/>
      <c r="W217" s="13"/>
    </row>
    <row r="218" customFormat="false" ht="15.75" hidden="false" customHeight="false" outlineLevel="0" collapsed="false">
      <c r="Q218" s="13"/>
      <c r="V218" s="13"/>
      <c r="W218" s="13"/>
    </row>
    <row r="219" customFormat="false" ht="15.75" hidden="false" customHeight="false" outlineLevel="0" collapsed="false">
      <c r="Q219" s="13"/>
      <c r="V219" s="13"/>
      <c r="W219" s="13"/>
    </row>
    <row r="220" customFormat="false" ht="15.75" hidden="false" customHeight="false" outlineLevel="0" collapsed="false">
      <c r="Q220" s="13"/>
      <c r="V220" s="13"/>
      <c r="W220" s="13"/>
    </row>
    <row r="221" customFormat="false" ht="15.75" hidden="false" customHeight="false" outlineLevel="0" collapsed="false">
      <c r="Q221" s="13"/>
      <c r="V221" s="13"/>
      <c r="W221" s="13"/>
    </row>
    <row r="222" customFormat="false" ht="15.75" hidden="false" customHeight="false" outlineLevel="0" collapsed="false">
      <c r="Q222" s="13"/>
      <c r="V222" s="13"/>
      <c r="W222" s="13"/>
    </row>
    <row r="223" customFormat="false" ht="15.75" hidden="false" customHeight="false" outlineLevel="0" collapsed="false">
      <c r="Q223" s="13"/>
      <c r="V223" s="13"/>
      <c r="W223" s="13"/>
    </row>
    <row r="224" customFormat="false" ht="15.75" hidden="false" customHeight="false" outlineLevel="0" collapsed="false">
      <c r="Q224" s="13"/>
      <c r="V224" s="13"/>
      <c r="W224" s="13"/>
    </row>
    <row r="225" customFormat="false" ht="15.75" hidden="false" customHeight="false" outlineLevel="0" collapsed="false">
      <c r="Q225" s="13"/>
      <c r="V225" s="13"/>
      <c r="W225" s="13"/>
    </row>
    <row r="226" customFormat="false" ht="15.75" hidden="false" customHeight="false" outlineLevel="0" collapsed="false">
      <c r="Q226" s="13"/>
      <c r="V226" s="13"/>
      <c r="W226" s="13"/>
    </row>
    <row r="227" customFormat="false" ht="15.75" hidden="false" customHeight="false" outlineLevel="0" collapsed="false">
      <c r="V227" s="13"/>
      <c r="W227" s="13"/>
    </row>
    <row r="228" customFormat="false" ht="15.75" hidden="false" customHeight="false" outlineLevel="0" collapsed="false">
      <c r="V228" s="13"/>
      <c r="W228" s="13"/>
    </row>
    <row r="229" customFormat="false" ht="15.75" hidden="false" customHeight="false" outlineLevel="0" collapsed="false">
      <c r="V229" s="13"/>
      <c r="W229" s="13"/>
    </row>
    <row r="230" customFormat="false" ht="15.75" hidden="false" customHeight="false" outlineLevel="0" collapsed="false">
      <c r="V230" s="13"/>
      <c r="W230" s="13"/>
    </row>
    <row r="231" customFormat="false" ht="15.75" hidden="false" customHeight="false" outlineLevel="0" collapsed="false">
      <c r="V231" s="13"/>
      <c r="W231" s="13"/>
    </row>
    <row r="232" customFormat="false" ht="15.75" hidden="false" customHeight="false" outlineLevel="0" collapsed="false">
      <c r="V232" s="13"/>
      <c r="W232" s="13"/>
    </row>
    <row r="233" customFormat="false" ht="15.75" hidden="false" customHeight="false" outlineLevel="0" collapsed="false">
      <c r="V233" s="13"/>
      <c r="W233" s="13"/>
    </row>
    <row r="234" customFormat="false" ht="15.75" hidden="false" customHeight="false" outlineLevel="0" collapsed="false">
      <c r="V234" s="13"/>
      <c r="W234" s="13"/>
    </row>
    <row r="235" customFormat="false" ht="15.75" hidden="false" customHeight="false" outlineLevel="0" collapsed="false">
      <c r="V235" s="13"/>
      <c r="W235" s="13"/>
    </row>
    <row r="236" customFormat="false" ht="15.75" hidden="false" customHeight="false" outlineLevel="0" collapsed="false">
      <c r="V236" s="13"/>
      <c r="W236" s="13"/>
    </row>
    <row r="237" customFormat="false" ht="15.75" hidden="false" customHeight="false" outlineLevel="0" collapsed="false">
      <c r="V237" s="13"/>
      <c r="W237" s="13"/>
    </row>
    <row r="238" customFormat="false" ht="15.75" hidden="false" customHeight="false" outlineLevel="0" collapsed="false">
      <c r="V238" s="13"/>
      <c r="W238" s="13"/>
    </row>
    <row r="239" customFormat="false" ht="15.75" hidden="false" customHeight="false" outlineLevel="0" collapsed="false">
      <c r="V239" s="13"/>
      <c r="W239" s="13"/>
    </row>
    <row r="240" customFormat="false" ht="15.75" hidden="false" customHeight="false" outlineLevel="0" collapsed="false">
      <c r="V240" s="13"/>
      <c r="W240" s="13"/>
    </row>
    <row r="241" customFormat="false" ht="15.75" hidden="false" customHeight="false" outlineLevel="0" collapsed="false">
      <c r="V241" s="13"/>
      <c r="W241" s="13"/>
    </row>
    <row r="242" customFormat="false" ht="15.75" hidden="false" customHeight="false" outlineLevel="0" collapsed="false">
      <c r="V242" s="13"/>
      <c r="W242" s="13"/>
    </row>
    <row r="243" customFormat="false" ht="15.75" hidden="false" customHeight="false" outlineLevel="0" collapsed="false">
      <c r="V243" s="13"/>
      <c r="W243" s="13"/>
    </row>
    <row r="244" customFormat="false" ht="15.75" hidden="false" customHeight="false" outlineLevel="0" collapsed="false">
      <c r="V244" s="13"/>
      <c r="W244" s="13"/>
    </row>
    <row r="245" customFormat="false" ht="15.75" hidden="false" customHeight="false" outlineLevel="0" collapsed="false">
      <c r="V245" s="13"/>
      <c r="W245" s="13"/>
    </row>
    <row r="246" customFormat="false" ht="15.75" hidden="false" customHeight="false" outlineLevel="0" collapsed="false">
      <c r="V246" s="13"/>
      <c r="W246" s="13"/>
    </row>
    <row r="247" customFormat="false" ht="15.75" hidden="false" customHeight="false" outlineLevel="0" collapsed="false">
      <c r="V247" s="13"/>
      <c r="W247" s="13"/>
    </row>
    <row r="248" customFormat="false" ht="15.75" hidden="false" customHeight="false" outlineLevel="0" collapsed="false">
      <c r="V248" s="13"/>
      <c r="W248" s="13"/>
    </row>
    <row r="249" customFormat="false" ht="15.75" hidden="false" customHeight="false" outlineLevel="0" collapsed="false">
      <c r="V249" s="13"/>
      <c r="W249" s="13"/>
    </row>
    <row r="250" customFormat="false" ht="15.75" hidden="false" customHeight="false" outlineLevel="0" collapsed="false">
      <c r="V250" s="13"/>
      <c r="W250" s="13"/>
    </row>
    <row r="251" customFormat="false" ht="15.75" hidden="false" customHeight="false" outlineLevel="0" collapsed="false">
      <c r="V251" s="13"/>
      <c r="W251" s="13"/>
    </row>
    <row r="252" customFormat="false" ht="15.75" hidden="false" customHeight="false" outlineLevel="0" collapsed="false">
      <c r="V252" s="13"/>
      <c r="W252" s="13"/>
    </row>
    <row r="253" customFormat="false" ht="15.75" hidden="false" customHeight="false" outlineLevel="0" collapsed="false">
      <c r="V253" s="13"/>
      <c r="W253" s="13"/>
    </row>
    <row r="254" customFormat="false" ht="15.75" hidden="false" customHeight="false" outlineLevel="0" collapsed="false">
      <c r="V254" s="13"/>
      <c r="W254" s="13"/>
    </row>
    <row r="255" customFormat="false" ht="15.75" hidden="false" customHeight="false" outlineLevel="0" collapsed="false">
      <c r="Q255" s="13"/>
      <c r="V255" s="13"/>
      <c r="W255" s="13"/>
    </row>
    <row r="256" customFormat="false" ht="15.75" hidden="false" customHeight="false" outlineLevel="0" collapsed="false">
      <c r="Q256" s="13"/>
      <c r="V256" s="13"/>
      <c r="W256" s="13"/>
    </row>
    <row r="257" customFormat="false" ht="15.75" hidden="false" customHeight="false" outlineLevel="0" collapsed="false">
      <c r="Q257" s="13"/>
      <c r="V257" s="13"/>
      <c r="W257" s="13"/>
    </row>
    <row r="258" customFormat="false" ht="15.75" hidden="false" customHeight="false" outlineLevel="0" collapsed="false">
      <c r="Q258" s="13"/>
      <c r="V258" s="13"/>
      <c r="W258" s="13"/>
    </row>
    <row r="259" customFormat="false" ht="15.75" hidden="false" customHeight="false" outlineLevel="0" collapsed="false">
      <c r="Q259" s="13"/>
      <c r="V259" s="13"/>
      <c r="W259" s="13"/>
    </row>
    <row r="260" customFormat="false" ht="15.75" hidden="false" customHeight="false" outlineLevel="0" collapsed="false">
      <c r="Q260" s="13"/>
      <c r="V260" s="13"/>
      <c r="W260" s="13"/>
    </row>
    <row r="261" customFormat="false" ht="15.75" hidden="false" customHeight="false" outlineLevel="0" collapsed="false">
      <c r="Q261" s="13"/>
      <c r="V261" s="13"/>
      <c r="W261" s="13"/>
    </row>
    <row r="262" customFormat="false" ht="15.75" hidden="false" customHeight="false" outlineLevel="0" collapsed="false">
      <c r="Q262" s="13"/>
      <c r="V262" s="13"/>
      <c r="W262" s="13"/>
    </row>
    <row r="263" customFormat="false" ht="15.75" hidden="false" customHeight="false" outlineLevel="0" collapsed="false">
      <c r="Q263" s="13"/>
      <c r="V263" s="13"/>
      <c r="W263" s="13"/>
    </row>
    <row r="264" customFormat="false" ht="15.75" hidden="false" customHeight="false" outlineLevel="0" collapsed="false">
      <c r="Q264" s="13"/>
      <c r="V264" s="13"/>
      <c r="W264" s="13"/>
    </row>
    <row r="265" customFormat="false" ht="15.75" hidden="false" customHeight="false" outlineLevel="0" collapsed="false">
      <c r="Q265" s="13"/>
      <c r="V265" s="13"/>
      <c r="W265" s="13"/>
    </row>
    <row r="266" customFormat="false" ht="15.75" hidden="false" customHeight="false" outlineLevel="0" collapsed="false">
      <c r="Q266" s="13"/>
      <c r="V266" s="13"/>
      <c r="W266" s="13"/>
    </row>
    <row r="267" customFormat="false" ht="15.75" hidden="false" customHeight="false" outlineLevel="0" collapsed="false">
      <c r="Q267" s="13"/>
      <c r="V267" s="13"/>
      <c r="W267" s="13"/>
    </row>
    <row r="268" customFormat="false" ht="15.75" hidden="false" customHeight="false" outlineLevel="0" collapsed="false">
      <c r="Q268" s="13"/>
      <c r="V268" s="13"/>
      <c r="W268" s="13"/>
    </row>
    <row r="269" customFormat="false" ht="15.75" hidden="false" customHeight="false" outlineLevel="0" collapsed="false">
      <c r="Q269" s="13"/>
      <c r="V269" s="13"/>
      <c r="W269" s="13"/>
    </row>
    <row r="270" customFormat="false" ht="15.75" hidden="false" customHeight="false" outlineLevel="0" collapsed="false">
      <c r="Q270" s="13"/>
      <c r="V270" s="13"/>
      <c r="W270" s="13"/>
    </row>
    <row r="271" customFormat="false" ht="15.75" hidden="false" customHeight="false" outlineLevel="0" collapsed="false">
      <c r="Q271" s="13"/>
      <c r="V271" s="13"/>
      <c r="W271" s="13"/>
    </row>
    <row r="272" customFormat="false" ht="15.75" hidden="false" customHeight="false" outlineLevel="0" collapsed="false">
      <c r="Q272" s="13"/>
      <c r="V272" s="13"/>
      <c r="W272" s="13"/>
    </row>
    <row r="273" customFormat="false" ht="15.75" hidden="false" customHeight="false" outlineLevel="0" collapsed="false">
      <c r="Q273" s="13"/>
      <c r="V273" s="13"/>
      <c r="W273" s="13"/>
    </row>
    <row r="274" customFormat="false" ht="15.75" hidden="false" customHeight="false" outlineLevel="0" collapsed="false">
      <c r="Q274" s="13"/>
      <c r="V274" s="13"/>
      <c r="W274" s="13"/>
    </row>
    <row r="275" customFormat="false" ht="15.75" hidden="false" customHeight="false" outlineLevel="0" collapsed="false">
      <c r="Q275" s="13"/>
      <c r="V275" s="13"/>
      <c r="W275" s="13"/>
    </row>
    <row r="276" customFormat="false" ht="15.75" hidden="false" customHeight="false" outlineLevel="0" collapsed="false">
      <c r="Q276" s="13"/>
      <c r="V276" s="13"/>
      <c r="W276" s="13"/>
    </row>
    <row r="277" customFormat="false" ht="15.75" hidden="false" customHeight="false" outlineLevel="0" collapsed="false">
      <c r="Q277" s="13"/>
      <c r="V277" s="13"/>
      <c r="W277" s="13"/>
    </row>
    <row r="278" customFormat="false" ht="15.75" hidden="false" customHeight="false" outlineLevel="0" collapsed="false">
      <c r="Q278" s="13"/>
      <c r="V278" s="13"/>
      <c r="W278" s="13"/>
    </row>
    <row r="279" customFormat="false" ht="15.75" hidden="false" customHeight="false" outlineLevel="0" collapsed="false">
      <c r="Q279" s="13"/>
      <c r="V279" s="13"/>
      <c r="W279" s="13"/>
    </row>
    <row r="280" customFormat="false" ht="15.75" hidden="false" customHeight="false" outlineLevel="0" collapsed="false">
      <c r="Q280" s="13"/>
      <c r="V280" s="13"/>
      <c r="W280" s="13"/>
    </row>
    <row r="281" customFormat="false" ht="15.75" hidden="false" customHeight="false" outlineLevel="0" collapsed="false">
      <c r="Q281" s="13"/>
      <c r="V281" s="13"/>
      <c r="W281" s="13"/>
    </row>
    <row r="282" customFormat="false" ht="15.75" hidden="false" customHeight="false" outlineLevel="0" collapsed="false">
      <c r="Q282" s="13"/>
      <c r="V282" s="13"/>
      <c r="W282" s="13"/>
    </row>
    <row r="283" customFormat="false" ht="15.75" hidden="false" customHeight="false" outlineLevel="0" collapsed="false">
      <c r="Q283" s="13"/>
      <c r="V283" s="13"/>
      <c r="W283" s="13"/>
    </row>
    <row r="284" customFormat="false" ht="15.75" hidden="false" customHeight="false" outlineLevel="0" collapsed="false">
      <c r="Q284" s="13"/>
      <c r="V284" s="13"/>
      <c r="W284" s="13"/>
    </row>
    <row r="285" customFormat="false" ht="15.75" hidden="false" customHeight="false" outlineLevel="0" collapsed="false">
      <c r="Q285" s="13"/>
      <c r="V285" s="13"/>
      <c r="W285" s="13"/>
    </row>
    <row r="286" customFormat="false" ht="15.75" hidden="false" customHeight="false" outlineLevel="0" collapsed="false">
      <c r="Q286" s="13"/>
      <c r="V286" s="13"/>
      <c r="W286" s="13"/>
    </row>
    <row r="287" customFormat="false" ht="15.75" hidden="false" customHeight="false" outlineLevel="0" collapsed="false">
      <c r="Q287" s="13"/>
      <c r="V287" s="13"/>
      <c r="W287" s="13"/>
    </row>
    <row r="288" customFormat="false" ht="15.75" hidden="false" customHeight="false" outlineLevel="0" collapsed="false">
      <c r="Q288" s="13"/>
      <c r="V288" s="13"/>
      <c r="W288" s="13"/>
    </row>
    <row r="289" customFormat="false" ht="15.75" hidden="false" customHeight="false" outlineLevel="0" collapsed="false">
      <c r="Q289" s="13"/>
      <c r="V289" s="13"/>
      <c r="W289" s="13"/>
    </row>
    <row r="290" customFormat="false" ht="15.75" hidden="false" customHeight="false" outlineLevel="0" collapsed="false">
      <c r="Q290" s="13"/>
      <c r="V290" s="13"/>
      <c r="W290" s="13"/>
    </row>
    <row r="291" customFormat="false" ht="15.75" hidden="false" customHeight="false" outlineLevel="0" collapsed="false">
      <c r="Q291" s="13"/>
      <c r="V291" s="13"/>
      <c r="W291" s="13"/>
    </row>
    <row r="292" customFormat="false" ht="15.75" hidden="false" customHeight="false" outlineLevel="0" collapsed="false">
      <c r="Q292" s="13"/>
      <c r="V292" s="13"/>
      <c r="W292" s="13"/>
    </row>
    <row r="293" customFormat="false" ht="15.75" hidden="false" customHeight="false" outlineLevel="0" collapsed="false">
      <c r="Q293" s="13"/>
      <c r="V293" s="13"/>
      <c r="W293" s="13"/>
    </row>
    <row r="294" customFormat="false" ht="15.75" hidden="false" customHeight="false" outlineLevel="0" collapsed="false">
      <c r="Q294" s="13"/>
      <c r="V294" s="13"/>
      <c r="W294" s="13"/>
    </row>
    <row r="295" customFormat="false" ht="15.75" hidden="false" customHeight="false" outlineLevel="0" collapsed="false">
      <c r="Q295" s="13"/>
      <c r="V295" s="13"/>
      <c r="W295" s="13"/>
    </row>
    <row r="296" customFormat="false" ht="15.75" hidden="false" customHeight="false" outlineLevel="0" collapsed="false">
      <c r="Q296" s="13"/>
      <c r="V296" s="13"/>
      <c r="W296" s="13"/>
    </row>
    <row r="297" customFormat="false" ht="15.75" hidden="false" customHeight="false" outlineLevel="0" collapsed="false">
      <c r="Q297" s="13"/>
      <c r="V297" s="13"/>
      <c r="W297" s="13"/>
    </row>
    <row r="298" customFormat="false" ht="15.75" hidden="false" customHeight="false" outlineLevel="0" collapsed="false">
      <c r="Q298" s="13"/>
      <c r="V298" s="13"/>
      <c r="W298" s="13"/>
    </row>
    <row r="299" customFormat="false" ht="15.75" hidden="false" customHeight="false" outlineLevel="0" collapsed="false">
      <c r="Q299" s="13"/>
      <c r="V299" s="13"/>
      <c r="W299" s="13"/>
    </row>
    <row r="300" customFormat="false" ht="15.75" hidden="false" customHeight="false" outlineLevel="0" collapsed="false">
      <c r="Q300" s="13"/>
      <c r="V300" s="13"/>
      <c r="W300" s="13"/>
    </row>
    <row r="301" customFormat="false" ht="15.75" hidden="false" customHeight="false" outlineLevel="0" collapsed="false">
      <c r="Q301" s="13"/>
      <c r="V301" s="13"/>
      <c r="W301" s="13"/>
    </row>
    <row r="302" customFormat="false" ht="15.75" hidden="false" customHeight="false" outlineLevel="0" collapsed="false">
      <c r="Q302" s="13"/>
      <c r="V302" s="13"/>
      <c r="W302" s="13"/>
    </row>
    <row r="303" customFormat="false" ht="15.75" hidden="false" customHeight="false" outlineLevel="0" collapsed="false">
      <c r="Q303" s="13"/>
      <c r="V303" s="13"/>
      <c r="W303" s="13"/>
    </row>
    <row r="304" customFormat="false" ht="15.75" hidden="false" customHeight="false" outlineLevel="0" collapsed="false">
      <c r="Q304" s="13"/>
      <c r="V304" s="13"/>
      <c r="W304" s="13"/>
    </row>
    <row r="305" customFormat="false" ht="15.75" hidden="false" customHeight="false" outlineLevel="0" collapsed="false">
      <c r="Q305" s="13"/>
      <c r="V305" s="13"/>
      <c r="W305" s="13"/>
    </row>
    <row r="306" customFormat="false" ht="15.75" hidden="false" customHeight="false" outlineLevel="0" collapsed="false">
      <c r="Q306" s="13"/>
      <c r="V306" s="13"/>
      <c r="W306" s="13"/>
    </row>
    <row r="307" customFormat="false" ht="15.75" hidden="false" customHeight="false" outlineLevel="0" collapsed="false">
      <c r="Q307" s="13"/>
      <c r="V307" s="13"/>
      <c r="W307" s="13"/>
    </row>
    <row r="308" customFormat="false" ht="15.75" hidden="false" customHeight="false" outlineLevel="0" collapsed="false">
      <c r="Q308" s="13"/>
      <c r="V308" s="13"/>
      <c r="W308" s="13"/>
    </row>
    <row r="309" customFormat="false" ht="15.75" hidden="false" customHeight="false" outlineLevel="0" collapsed="false">
      <c r="Q309" s="13"/>
      <c r="V309" s="13"/>
      <c r="W309" s="13"/>
    </row>
    <row r="310" customFormat="false" ht="15.75" hidden="false" customHeight="false" outlineLevel="0" collapsed="false">
      <c r="Q310" s="13"/>
      <c r="V310" s="13"/>
      <c r="W310" s="13"/>
    </row>
    <row r="311" customFormat="false" ht="15.75" hidden="false" customHeight="false" outlineLevel="0" collapsed="false">
      <c r="Q311" s="13"/>
      <c r="V311" s="13"/>
      <c r="W311" s="13"/>
    </row>
    <row r="312" customFormat="false" ht="15.75" hidden="false" customHeight="false" outlineLevel="0" collapsed="false">
      <c r="Q312" s="13"/>
      <c r="V312" s="13"/>
      <c r="W312" s="13"/>
    </row>
    <row r="313" customFormat="false" ht="15.75" hidden="false" customHeight="false" outlineLevel="0" collapsed="false">
      <c r="Q313" s="13"/>
      <c r="V313" s="13"/>
      <c r="W313" s="13"/>
    </row>
    <row r="314" customFormat="false" ht="15.75" hidden="false" customHeight="false" outlineLevel="0" collapsed="false">
      <c r="Q314" s="13"/>
      <c r="V314" s="13"/>
      <c r="W314" s="13"/>
    </row>
    <row r="315" customFormat="false" ht="15.75" hidden="false" customHeight="false" outlineLevel="0" collapsed="false">
      <c r="Q315" s="13"/>
      <c r="V315" s="13"/>
      <c r="W315" s="13"/>
    </row>
    <row r="316" customFormat="false" ht="15.75" hidden="false" customHeight="false" outlineLevel="0" collapsed="false">
      <c r="Q316" s="13"/>
      <c r="V316" s="13"/>
      <c r="W316" s="13"/>
    </row>
    <row r="317" customFormat="false" ht="15.75" hidden="false" customHeight="false" outlineLevel="0" collapsed="false">
      <c r="Q317" s="13"/>
      <c r="V317" s="13"/>
      <c r="W317" s="13"/>
    </row>
    <row r="318" customFormat="false" ht="15.75" hidden="false" customHeight="false" outlineLevel="0" collapsed="false">
      <c r="Q318" s="13"/>
      <c r="V318" s="13"/>
      <c r="W318" s="13"/>
    </row>
    <row r="319" customFormat="false" ht="15.75" hidden="false" customHeight="false" outlineLevel="0" collapsed="false">
      <c r="Q319" s="13"/>
      <c r="V319" s="13"/>
      <c r="W319" s="13"/>
    </row>
    <row r="320" customFormat="false" ht="15.75" hidden="false" customHeight="false" outlineLevel="0" collapsed="false">
      <c r="Q320" s="13"/>
      <c r="V320" s="13"/>
      <c r="W320" s="13"/>
    </row>
    <row r="321" customFormat="false" ht="15.75" hidden="false" customHeight="false" outlineLevel="0" collapsed="false">
      <c r="Q321" s="13"/>
      <c r="V321" s="13"/>
      <c r="W321" s="13"/>
    </row>
    <row r="322" customFormat="false" ht="15.75" hidden="false" customHeight="false" outlineLevel="0" collapsed="false">
      <c r="Q322" s="13"/>
      <c r="V322" s="13"/>
      <c r="W322" s="13"/>
    </row>
    <row r="323" customFormat="false" ht="15.75" hidden="false" customHeight="false" outlineLevel="0" collapsed="false">
      <c r="Q323" s="13"/>
      <c r="V323" s="13"/>
      <c r="W323" s="13"/>
    </row>
    <row r="324" customFormat="false" ht="15.75" hidden="false" customHeight="false" outlineLevel="0" collapsed="false">
      <c r="Q324" s="13"/>
      <c r="V324" s="13"/>
      <c r="W324" s="13"/>
    </row>
    <row r="325" customFormat="false" ht="15.75" hidden="false" customHeight="false" outlineLevel="0" collapsed="false">
      <c r="Q325" s="13"/>
      <c r="V325" s="13"/>
      <c r="W325" s="13"/>
    </row>
    <row r="326" customFormat="false" ht="15.75" hidden="false" customHeight="false" outlineLevel="0" collapsed="false">
      <c r="Q326" s="13"/>
      <c r="V326" s="13"/>
      <c r="W326" s="13"/>
    </row>
    <row r="327" customFormat="false" ht="15.75" hidden="false" customHeight="false" outlineLevel="0" collapsed="false">
      <c r="Q327" s="13"/>
      <c r="V327" s="13"/>
      <c r="W327" s="13"/>
    </row>
    <row r="328" customFormat="false" ht="15.75" hidden="false" customHeight="false" outlineLevel="0" collapsed="false">
      <c r="Q328" s="13"/>
      <c r="V328" s="13"/>
      <c r="W328" s="13"/>
    </row>
    <row r="329" customFormat="false" ht="15.75" hidden="false" customHeight="false" outlineLevel="0" collapsed="false">
      <c r="Q329" s="13"/>
      <c r="V329" s="13"/>
      <c r="W329" s="13"/>
    </row>
    <row r="330" customFormat="false" ht="15.75" hidden="false" customHeight="false" outlineLevel="0" collapsed="false">
      <c r="Q330" s="13"/>
      <c r="V330" s="13"/>
      <c r="W330" s="13"/>
    </row>
    <row r="331" customFormat="false" ht="15.75" hidden="false" customHeight="false" outlineLevel="0" collapsed="false">
      <c r="Q331" s="13"/>
      <c r="V331" s="13"/>
      <c r="W331" s="13"/>
    </row>
    <row r="332" customFormat="false" ht="15.75" hidden="false" customHeight="false" outlineLevel="0" collapsed="false">
      <c r="Q332" s="13"/>
      <c r="V332" s="13"/>
      <c r="W332" s="13"/>
    </row>
    <row r="333" customFormat="false" ht="15.75" hidden="false" customHeight="false" outlineLevel="0" collapsed="false">
      <c r="Q333" s="13"/>
      <c r="V333" s="13"/>
      <c r="W333" s="13"/>
    </row>
    <row r="334" customFormat="false" ht="15.75" hidden="false" customHeight="false" outlineLevel="0" collapsed="false">
      <c r="Q334" s="13"/>
      <c r="V334" s="13"/>
      <c r="W334" s="13"/>
    </row>
    <row r="335" customFormat="false" ht="15.75" hidden="false" customHeight="false" outlineLevel="0" collapsed="false">
      <c r="Q335" s="13"/>
      <c r="V335" s="13"/>
      <c r="W335" s="13"/>
    </row>
    <row r="336" customFormat="false" ht="15.75" hidden="false" customHeight="false" outlineLevel="0" collapsed="false">
      <c r="Q336" s="13"/>
      <c r="V336" s="13"/>
      <c r="W336" s="13"/>
    </row>
    <row r="337" customFormat="false" ht="15.75" hidden="false" customHeight="false" outlineLevel="0" collapsed="false">
      <c r="Q337" s="13"/>
      <c r="V337" s="13"/>
      <c r="W337" s="13"/>
    </row>
    <row r="338" customFormat="false" ht="15.75" hidden="false" customHeight="false" outlineLevel="0" collapsed="false">
      <c r="Q338" s="13"/>
      <c r="V338" s="13"/>
      <c r="W338" s="13"/>
    </row>
    <row r="339" customFormat="false" ht="15.75" hidden="false" customHeight="false" outlineLevel="0" collapsed="false">
      <c r="V339" s="13"/>
      <c r="W339" s="13"/>
    </row>
    <row r="340" customFormat="false" ht="15.75" hidden="false" customHeight="false" outlineLevel="0" collapsed="false">
      <c r="V340" s="13"/>
      <c r="W340" s="13"/>
    </row>
    <row r="341" customFormat="false" ht="15.75" hidden="false" customHeight="false" outlineLevel="0" collapsed="false">
      <c r="V341" s="13"/>
      <c r="W341" s="13"/>
    </row>
    <row r="342" customFormat="false" ht="15.75" hidden="false" customHeight="false" outlineLevel="0" collapsed="false">
      <c r="V342" s="13"/>
      <c r="W342" s="13"/>
    </row>
    <row r="343" customFormat="false" ht="15.75" hidden="false" customHeight="false" outlineLevel="0" collapsed="false">
      <c r="V343" s="13"/>
      <c r="W343" s="13"/>
    </row>
    <row r="344" customFormat="false" ht="15.75" hidden="false" customHeight="false" outlineLevel="0" collapsed="false">
      <c r="V344" s="13"/>
      <c r="W344" s="13"/>
    </row>
    <row r="345" customFormat="false" ht="15.75" hidden="false" customHeight="false" outlineLevel="0" collapsed="false">
      <c r="V345" s="13"/>
      <c r="W345" s="13"/>
    </row>
    <row r="346" customFormat="false" ht="15.75" hidden="false" customHeight="false" outlineLevel="0" collapsed="false">
      <c r="V346" s="13"/>
      <c r="W346" s="13"/>
    </row>
    <row r="347" customFormat="false" ht="15.75" hidden="false" customHeight="false" outlineLevel="0" collapsed="false">
      <c r="V347" s="13"/>
      <c r="W347" s="13"/>
    </row>
    <row r="348" customFormat="false" ht="15.75" hidden="false" customHeight="false" outlineLevel="0" collapsed="false">
      <c r="V348" s="13"/>
      <c r="W348" s="13"/>
    </row>
    <row r="349" customFormat="false" ht="15.75" hidden="false" customHeight="false" outlineLevel="0" collapsed="false">
      <c r="V349" s="13"/>
      <c r="W349" s="13"/>
    </row>
    <row r="350" customFormat="false" ht="15.75" hidden="false" customHeight="false" outlineLevel="0" collapsed="false">
      <c r="V350" s="13"/>
      <c r="W350" s="13"/>
    </row>
    <row r="351" customFormat="false" ht="15.75" hidden="false" customHeight="false" outlineLevel="0" collapsed="false">
      <c r="V351" s="13"/>
      <c r="W351" s="13"/>
    </row>
    <row r="352" customFormat="false" ht="15.75" hidden="false" customHeight="false" outlineLevel="0" collapsed="false">
      <c r="V352" s="13"/>
      <c r="W352" s="13"/>
    </row>
    <row r="353" customFormat="false" ht="15.75" hidden="false" customHeight="false" outlineLevel="0" collapsed="false">
      <c r="V353" s="13"/>
      <c r="W353" s="13"/>
    </row>
    <row r="354" customFormat="false" ht="15.75" hidden="false" customHeight="false" outlineLevel="0" collapsed="false">
      <c r="V354" s="13"/>
      <c r="W354" s="13"/>
    </row>
    <row r="355" customFormat="false" ht="15.75" hidden="false" customHeight="false" outlineLevel="0" collapsed="false">
      <c r="V355" s="13"/>
      <c r="W355" s="13"/>
    </row>
    <row r="356" customFormat="false" ht="15.75" hidden="false" customHeight="false" outlineLevel="0" collapsed="false">
      <c r="V356" s="13"/>
      <c r="W356" s="13"/>
    </row>
    <row r="357" customFormat="false" ht="15.75" hidden="false" customHeight="false" outlineLevel="0" collapsed="false">
      <c r="V357" s="13"/>
      <c r="W357" s="13"/>
    </row>
    <row r="358" customFormat="false" ht="15.75" hidden="false" customHeight="false" outlineLevel="0" collapsed="false">
      <c r="V358" s="13"/>
      <c r="W358" s="13"/>
    </row>
    <row r="359" customFormat="false" ht="15.75" hidden="false" customHeight="false" outlineLevel="0" collapsed="false">
      <c r="V359" s="13"/>
      <c r="W359" s="13"/>
    </row>
    <row r="360" customFormat="false" ht="15.75" hidden="false" customHeight="false" outlineLevel="0" collapsed="false">
      <c r="V360" s="13"/>
      <c r="W360" s="13"/>
    </row>
    <row r="361" customFormat="false" ht="15.75" hidden="false" customHeight="false" outlineLevel="0" collapsed="false">
      <c r="V361" s="13"/>
      <c r="W361" s="13"/>
    </row>
    <row r="362" customFormat="false" ht="15.75" hidden="false" customHeight="false" outlineLevel="0" collapsed="false">
      <c r="V362" s="13"/>
      <c r="W362" s="13"/>
    </row>
    <row r="363" customFormat="false" ht="15.75" hidden="false" customHeight="false" outlineLevel="0" collapsed="false">
      <c r="V363" s="13"/>
      <c r="W363" s="13"/>
    </row>
    <row r="364" customFormat="false" ht="15.75" hidden="false" customHeight="false" outlineLevel="0" collapsed="false">
      <c r="V364" s="13"/>
      <c r="W364" s="13"/>
    </row>
    <row r="365" customFormat="false" ht="15.75" hidden="false" customHeight="false" outlineLevel="0" collapsed="false">
      <c r="V365" s="13"/>
      <c r="W365" s="13"/>
    </row>
    <row r="366" customFormat="false" ht="15.75" hidden="false" customHeight="false" outlineLevel="0" collapsed="false">
      <c r="V366" s="13"/>
      <c r="W366" s="13"/>
    </row>
    <row r="367" customFormat="false" ht="15.75" hidden="false" customHeight="false" outlineLevel="0" collapsed="false">
      <c r="Q367" s="13"/>
      <c r="V367" s="13"/>
      <c r="W367" s="13"/>
    </row>
    <row r="368" customFormat="false" ht="15.75" hidden="false" customHeight="false" outlineLevel="0" collapsed="false">
      <c r="Q368" s="13"/>
      <c r="V368" s="13"/>
      <c r="W368" s="13"/>
    </row>
    <row r="369" customFormat="false" ht="15.75" hidden="false" customHeight="false" outlineLevel="0" collapsed="false">
      <c r="Q369" s="13"/>
      <c r="V369" s="13"/>
      <c r="W369" s="13"/>
    </row>
    <row r="370" customFormat="false" ht="15.75" hidden="false" customHeight="false" outlineLevel="0" collapsed="false">
      <c r="Q370" s="13"/>
      <c r="V370" s="13"/>
      <c r="W370" s="13"/>
    </row>
    <row r="371" customFormat="false" ht="15.75" hidden="false" customHeight="false" outlineLevel="0" collapsed="false">
      <c r="Q371" s="13"/>
      <c r="V371" s="13"/>
      <c r="W371" s="13"/>
    </row>
    <row r="372" customFormat="false" ht="15.75" hidden="false" customHeight="false" outlineLevel="0" collapsed="false">
      <c r="Q372" s="13"/>
      <c r="V372" s="13"/>
      <c r="W372" s="13"/>
    </row>
    <row r="373" customFormat="false" ht="15.75" hidden="false" customHeight="false" outlineLevel="0" collapsed="false">
      <c r="Q373" s="13"/>
      <c r="V373" s="13"/>
      <c r="W373" s="13"/>
    </row>
    <row r="374" customFormat="false" ht="15.75" hidden="false" customHeight="false" outlineLevel="0" collapsed="false">
      <c r="Q374" s="13"/>
      <c r="V374" s="13"/>
      <c r="W374" s="13"/>
    </row>
    <row r="375" customFormat="false" ht="15.75" hidden="false" customHeight="false" outlineLevel="0" collapsed="false">
      <c r="Q375" s="13"/>
      <c r="V375" s="13"/>
      <c r="W375" s="13"/>
    </row>
    <row r="376" customFormat="false" ht="15.75" hidden="false" customHeight="false" outlineLevel="0" collapsed="false">
      <c r="Q376" s="13"/>
      <c r="V376" s="13"/>
      <c r="W376" s="13"/>
    </row>
    <row r="377" customFormat="false" ht="15.75" hidden="false" customHeight="false" outlineLevel="0" collapsed="false">
      <c r="Q377" s="13"/>
      <c r="V377" s="13"/>
      <c r="W377" s="13"/>
    </row>
    <row r="378" customFormat="false" ht="15.75" hidden="false" customHeight="false" outlineLevel="0" collapsed="false">
      <c r="Q378" s="13"/>
      <c r="V378" s="13"/>
      <c r="W378" s="13"/>
    </row>
    <row r="379" customFormat="false" ht="15.75" hidden="false" customHeight="false" outlineLevel="0" collapsed="false">
      <c r="Q379" s="13"/>
      <c r="V379" s="13"/>
      <c r="W379" s="13"/>
    </row>
    <row r="380" customFormat="false" ht="15.75" hidden="false" customHeight="false" outlineLevel="0" collapsed="false">
      <c r="Q380" s="13"/>
      <c r="V380" s="13"/>
      <c r="W380" s="13"/>
    </row>
    <row r="381" customFormat="false" ht="15.75" hidden="false" customHeight="false" outlineLevel="0" collapsed="false">
      <c r="Q381" s="13"/>
      <c r="V381" s="13"/>
      <c r="W381" s="13"/>
    </row>
    <row r="382" customFormat="false" ht="15.75" hidden="false" customHeight="false" outlineLevel="0" collapsed="false">
      <c r="Q382" s="13"/>
      <c r="V382" s="13"/>
      <c r="W382" s="13"/>
    </row>
    <row r="383" customFormat="false" ht="15.75" hidden="false" customHeight="false" outlineLevel="0" collapsed="false">
      <c r="Q383" s="13"/>
      <c r="V383" s="13"/>
      <c r="W383" s="13"/>
    </row>
    <row r="384" customFormat="false" ht="15.75" hidden="false" customHeight="false" outlineLevel="0" collapsed="false">
      <c r="Q384" s="13"/>
      <c r="V384" s="13"/>
      <c r="W384" s="13"/>
    </row>
    <row r="385" customFormat="false" ht="15.75" hidden="false" customHeight="false" outlineLevel="0" collapsed="false">
      <c r="Q385" s="13"/>
      <c r="V385" s="13"/>
      <c r="W385" s="13"/>
    </row>
    <row r="386" customFormat="false" ht="15.75" hidden="false" customHeight="false" outlineLevel="0" collapsed="false">
      <c r="Q386" s="13"/>
      <c r="V386" s="13"/>
      <c r="W386" s="13"/>
    </row>
    <row r="387" customFormat="false" ht="15.75" hidden="false" customHeight="false" outlineLevel="0" collapsed="false">
      <c r="Q387" s="13"/>
      <c r="V387" s="13"/>
      <c r="W387" s="13"/>
    </row>
    <row r="388" customFormat="false" ht="15.75" hidden="false" customHeight="false" outlineLevel="0" collapsed="false">
      <c r="Q388" s="13"/>
      <c r="V388" s="13"/>
      <c r="W388" s="13"/>
    </row>
    <row r="389" customFormat="false" ht="15.75" hidden="false" customHeight="false" outlineLevel="0" collapsed="false">
      <c r="Q389" s="13"/>
      <c r="V389" s="13"/>
      <c r="W389" s="13"/>
    </row>
    <row r="390" customFormat="false" ht="15.75" hidden="false" customHeight="false" outlineLevel="0" collapsed="false">
      <c r="Q390" s="13"/>
      <c r="V390" s="13"/>
      <c r="W390" s="13"/>
    </row>
    <row r="391" customFormat="false" ht="15.75" hidden="false" customHeight="false" outlineLevel="0" collapsed="false">
      <c r="Q391" s="13"/>
      <c r="V391" s="13"/>
      <c r="W391" s="13"/>
    </row>
    <row r="392" customFormat="false" ht="15.75" hidden="false" customHeight="false" outlineLevel="0" collapsed="false">
      <c r="Q392" s="13"/>
      <c r="V392" s="13"/>
      <c r="W392" s="13"/>
    </row>
    <row r="393" customFormat="false" ht="15.75" hidden="false" customHeight="false" outlineLevel="0" collapsed="false">
      <c r="Q393" s="13"/>
      <c r="V393" s="13"/>
      <c r="W393" s="13"/>
    </row>
    <row r="394" customFormat="false" ht="15.75" hidden="false" customHeight="false" outlineLevel="0" collapsed="false">
      <c r="Q394" s="13"/>
      <c r="V394" s="13"/>
      <c r="W394" s="13"/>
    </row>
    <row r="395" customFormat="false" ht="15.75" hidden="false" customHeight="false" outlineLevel="0" collapsed="false">
      <c r="Q395" s="13"/>
      <c r="V395" s="13"/>
      <c r="W395" s="13"/>
    </row>
    <row r="396" customFormat="false" ht="15.75" hidden="false" customHeight="false" outlineLevel="0" collapsed="false">
      <c r="Q396" s="13"/>
      <c r="V396" s="13"/>
      <c r="W396" s="13"/>
    </row>
    <row r="397" customFormat="false" ht="15.75" hidden="false" customHeight="false" outlineLevel="0" collapsed="false">
      <c r="Q397" s="13"/>
      <c r="V397" s="13"/>
      <c r="W397" s="13"/>
    </row>
    <row r="398" customFormat="false" ht="15.75" hidden="false" customHeight="false" outlineLevel="0" collapsed="false">
      <c r="Q398" s="13"/>
      <c r="V398" s="13"/>
      <c r="W398" s="13"/>
    </row>
    <row r="399" customFormat="false" ht="15.75" hidden="false" customHeight="false" outlineLevel="0" collapsed="false">
      <c r="Q399" s="13"/>
      <c r="V399" s="13"/>
      <c r="W399" s="13"/>
    </row>
    <row r="400" customFormat="false" ht="15.75" hidden="false" customHeight="false" outlineLevel="0" collapsed="false">
      <c r="Q400" s="13"/>
      <c r="V400" s="13"/>
      <c r="W400" s="13"/>
    </row>
    <row r="401" customFormat="false" ht="15.75" hidden="false" customHeight="false" outlineLevel="0" collapsed="false">
      <c r="Q401" s="13"/>
      <c r="V401" s="13"/>
      <c r="W401" s="13"/>
    </row>
    <row r="402" customFormat="false" ht="15.75" hidden="false" customHeight="false" outlineLevel="0" collapsed="false">
      <c r="Q402" s="13"/>
      <c r="V402" s="13"/>
      <c r="W402" s="13"/>
    </row>
    <row r="403" customFormat="false" ht="15.75" hidden="false" customHeight="false" outlineLevel="0" collapsed="false">
      <c r="Q403" s="13"/>
      <c r="V403" s="13"/>
      <c r="W403" s="13"/>
    </row>
    <row r="404" customFormat="false" ht="15.75" hidden="false" customHeight="false" outlineLevel="0" collapsed="false">
      <c r="Q404" s="13"/>
      <c r="V404" s="13"/>
      <c r="W404" s="13"/>
    </row>
    <row r="405" customFormat="false" ht="15.75" hidden="false" customHeight="false" outlineLevel="0" collapsed="false">
      <c r="Q405" s="13"/>
      <c r="V405" s="13"/>
      <c r="W405" s="13"/>
    </row>
    <row r="406" customFormat="false" ht="15.75" hidden="false" customHeight="false" outlineLevel="0" collapsed="false">
      <c r="Q406" s="13"/>
      <c r="V406" s="13"/>
      <c r="W406" s="13"/>
    </row>
    <row r="407" customFormat="false" ht="15.75" hidden="false" customHeight="false" outlineLevel="0" collapsed="false">
      <c r="Q407" s="13"/>
      <c r="V407" s="13"/>
      <c r="W407" s="13"/>
    </row>
    <row r="408" customFormat="false" ht="15.75" hidden="false" customHeight="false" outlineLevel="0" collapsed="false">
      <c r="Q408" s="13"/>
      <c r="V408" s="13"/>
      <c r="W408" s="13"/>
    </row>
    <row r="409" customFormat="false" ht="15.75" hidden="false" customHeight="false" outlineLevel="0" collapsed="false">
      <c r="Q409" s="13"/>
      <c r="V409" s="13"/>
      <c r="W409" s="13"/>
    </row>
    <row r="410" customFormat="false" ht="15.75" hidden="false" customHeight="false" outlineLevel="0" collapsed="false">
      <c r="Q410" s="13"/>
      <c r="V410" s="13"/>
      <c r="W410" s="13"/>
    </row>
    <row r="411" customFormat="false" ht="15.75" hidden="false" customHeight="false" outlineLevel="0" collapsed="false">
      <c r="Q411" s="13"/>
      <c r="V411" s="13"/>
      <c r="W411" s="13"/>
    </row>
    <row r="412" customFormat="false" ht="15.75" hidden="false" customHeight="false" outlineLevel="0" collapsed="false">
      <c r="Q412" s="13"/>
      <c r="V412" s="13"/>
      <c r="W412" s="13"/>
    </row>
    <row r="413" customFormat="false" ht="15.75" hidden="false" customHeight="false" outlineLevel="0" collapsed="false">
      <c r="Q413" s="13"/>
      <c r="V413" s="13"/>
      <c r="W413" s="13"/>
    </row>
    <row r="414" customFormat="false" ht="15.75" hidden="false" customHeight="false" outlineLevel="0" collapsed="false">
      <c r="Q414" s="13"/>
      <c r="V414" s="13"/>
      <c r="W414" s="13"/>
    </row>
    <row r="415" customFormat="false" ht="15.75" hidden="false" customHeight="false" outlineLevel="0" collapsed="false">
      <c r="Q415" s="13"/>
      <c r="V415" s="13"/>
      <c r="W415" s="13"/>
    </row>
    <row r="416" customFormat="false" ht="15.75" hidden="false" customHeight="false" outlineLevel="0" collapsed="false">
      <c r="Q416" s="13"/>
      <c r="V416" s="13"/>
      <c r="W416" s="13"/>
    </row>
    <row r="417" customFormat="false" ht="15.75" hidden="false" customHeight="false" outlineLevel="0" collapsed="false">
      <c r="Q417" s="13"/>
      <c r="V417" s="13"/>
      <c r="W417" s="13"/>
    </row>
    <row r="418" customFormat="false" ht="15.75" hidden="false" customHeight="false" outlineLevel="0" collapsed="false">
      <c r="Q418" s="13"/>
      <c r="V418" s="13"/>
      <c r="W418" s="13"/>
    </row>
    <row r="419" customFormat="false" ht="15.75" hidden="false" customHeight="false" outlineLevel="0" collapsed="false">
      <c r="Q419" s="13"/>
      <c r="V419" s="13"/>
      <c r="W419" s="13"/>
    </row>
    <row r="420" customFormat="false" ht="15.75" hidden="false" customHeight="false" outlineLevel="0" collapsed="false">
      <c r="Q420" s="13"/>
      <c r="V420" s="13"/>
      <c r="W420" s="13"/>
    </row>
    <row r="421" customFormat="false" ht="15.75" hidden="false" customHeight="false" outlineLevel="0" collapsed="false">
      <c r="Q421" s="13"/>
      <c r="V421" s="13"/>
      <c r="W421" s="13"/>
    </row>
    <row r="422" customFormat="false" ht="15.75" hidden="false" customHeight="false" outlineLevel="0" collapsed="false">
      <c r="Q422" s="13"/>
      <c r="V422" s="13"/>
      <c r="W422" s="13"/>
    </row>
    <row r="423" customFormat="false" ht="15.75" hidden="false" customHeight="false" outlineLevel="0" collapsed="false">
      <c r="Q423" s="13"/>
      <c r="V423" s="13"/>
      <c r="W423" s="13"/>
    </row>
    <row r="424" customFormat="false" ht="15.75" hidden="false" customHeight="false" outlineLevel="0" collapsed="false">
      <c r="Q424" s="13"/>
      <c r="V424" s="13"/>
      <c r="W424" s="13"/>
    </row>
    <row r="425" customFormat="false" ht="15.75" hidden="false" customHeight="false" outlineLevel="0" collapsed="false">
      <c r="Q425" s="13"/>
      <c r="V425" s="13"/>
      <c r="W425" s="13"/>
    </row>
    <row r="426" customFormat="false" ht="15.75" hidden="false" customHeight="false" outlineLevel="0" collapsed="false">
      <c r="Q426" s="13"/>
      <c r="V426" s="13"/>
      <c r="W426" s="13"/>
    </row>
    <row r="427" customFormat="false" ht="15.75" hidden="false" customHeight="false" outlineLevel="0" collapsed="false">
      <c r="Q427" s="13"/>
      <c r="V427" s="13"/>
      <c r="W427" s="13"/>
    </row>
    <row r="428" customFormat="false" ht="15.75" hidden="false" customHeight="false" outlineLevel="0" collapsed="false">
      <c r="Q428" s="13"/>
      <c r="V428" s="13"/>
      <c r="W428" s="13"/>
    </row>
    <row r="429" customFormat="false" ht="15.75" hidden="false" customHeight="false" outlineLevel="0" collapsed="false">
      <c r="Q429" s="13"/>
      <c r="V429" s="13"/>
      <c r="W429" s="13"/>
    </row>
    <row r="430" customFormat="false" ht="15.75" hidden="false" customHeight="false" outlineLevel="0" collapsed="false">
      <c r="Q430" s="13"/>
      <c r="V430" s="13"/>
      <c r="W430" s="13"/>
    </row>
    <row r="431" customFormat="false" ht="15.75" hidden="false" customHeight="false" outlineLevel="0" collapsed="false">
      <c r="Q431" s="13"/>
      <c r="V431" s="13"/>
      <c r="W431" s="13"/>
    </row>
    <row r="432" customFormat="false" ht="15.75" hidden="false" customHeight="false" outlineLevel="0" collapsed="false">
      <c r="Q432" s="13"/>
      <c r="V432" s="13"/>
      <c r="W432" s="13"/>
    </row>
    <row r="433" customFormat="false" ht="15.75" hidden="false" customHeight="false" outlineLevel="0" collapsed="false">
      <c r="Q433" s="13"/>
      <c r="V433" s="13"/>
      <c r="W433" s="13"/>
    </row>
    <row r="434" customFormat="false" ht="15.75" hidden="false" customHeight="false" outlineLevel="0" collapsed="false">
      <c r="Q434" s="13"/>
      <c r="V434" s="13"/>
      <c r="W434" s="13"/>
    </row>
    <row r="435" customFormat="false" ht="15.75" hidden="false" customHeight="false" outlineLevel="0" collapsed="false">
      <c r="Q435" s="13"/>
      <c r="V435" s="13"/>
      <c r="W435" s="13"/>
    </row>
    <row r="436" customFormat="false" ht="15.75" hidden="false" customHeight="false" outlineLevel="0" collapsed="false">
      <c r="Q436" s="13"/>
      <c r="V436" s="13"/>
      <c r="W436" s="13"/>
    </row>
    <row r="437" customFormat="false" ht="15.75" hidden="false" customHeight="false" outlineLevel="0" collapsed="false">
      <c r="Q437" s="13"/>
      <c r="V437" s="13"/>
      <c r="W437" s="13"/>
    </row>
    <row r="438" customFormat="false" ht="15.75" hidden="false" customHeight="false" outlineLevel="0" collapsed="false">
      <c r="Q438" s="13"/>
      <c r="V438" s="13"/>
      <c r="W438" s="13"/>
    </row>
    <row r="439" customFormat="false" ht="15.75" hidden="false" customHeight="false" outlineLevel="0" collapsed="false">
      <c r="Q439" s="13"/>
      <c r="V439" s="13"/>
      <c r="W439" s="13"/>
    </row>
    <row r="440" customFormat="false" ht="15.75" hidden="false" customHeight="false" outlineLevel="0" collapsed="false">
      <c r="Q440" s="13"/>
      <c r="V440" s="13"/>
      <c r="W440" s="13"/>
    </row>
    <row r="441" customFormat="false" ht="15.75" hidden="false" customHeight="false" outlineLevel="0" collapsed="false">
      <c r="Q441" s="13"/>
      <c r="V441" s="13"/>
      <c r="W441" s="13"/>
    </row>
    <row r="442" customFormat="false" ht="15.75" hidden="false" customHeight="false" outlineLevel="0" collapsed="false">
      <c r="Q442" s="13"/>
      <c r="V442" s="13"/>
      <c r="W442" s="13"/>
    </row>
    <row r="443" customFormat="false" ht="15.75" hidden="false" customHeight="false" outlineLevel="0" collapsed="false">
      <c r="O443" s="13"/>
      <c r="Q443" s="13"/>
      <c r="V443" s="50"/>
      <c r="W443" s="50"/>
    </row>
    <row r="444" customFormat="false" ht="15.75" hidden="false" customHeight="false" outlineLevel="0" collapsed="false">
      <c r="O444" s="13"/>
      <c r="Q444" s="13"/>
      <c r="V444" s="50"/>
      <c r="W444" s="50"/>
    </row>
    <row r="445" customFormat="false" ht="15.75" hidden="false" customHeight="false" outlineLevel="0" collapsed="false">
      <c r="O445" s="13"/>
      <c r="Q445" s="13"/>
      <c r="V445" s="50"/>
      <c r="W445" s="50"/>
    </row>
    <row r="446" customFormat="false" ht="15.75" hidden="false" customHeight="false" outlineLevel="0" collapsed="false">
      <c r="O446" s="13"/>
      <c r="Q446" s="13"/>
      <c r="V446" s="50"/>
      <c r="W446" s="50"/>
    </row>
    <row r="447" customFormat="false" ht="15.75" hidden="false" customHeight="false" outlineLevel="0" collapsed="false">
      <c r="O447" s="13"/>
      <c r="Q447" s="13"/>
      <c r="V447" s="50"/>
      <c r="W447" s="50"/>
    </row>
    <row r="448" customFormat="false" ht="15.75" hidden="false" customHeight="false" outlineLevel="0" collapsed="false">
      <c r="O448" s="13"/>
      <c r="Q448" s="13"/>
      <c r="V448" s="50"/>
      <c r="W448" s="50"/>
    </row>
    <row r="449" customFormat="false" ht="15.75" hidden="false" customHeight="false" outlineLevel="0" collapsed="false">
      <c r="O449" s="13"/>
      <c r="Q449" s="13"/>
      <c r="V449" s="50"/>
      <c r="W449" s="50"/>
    </row>
    <row r="450" customFormat="false" ht="15.75" hidden="false" customHeight="false" outlineLevel="0" collapsed="false">
      <c r="O450" s="13"/>
      <c r="Q450" s="13"/>
      <c r="V450" s="50"/>
      <c r="W450" s="50"/>
    </row>
    <row r="451" customFormat="false" ht="15.75" hidden="false" customHeight="false" outlineLevel="0" collapsed="false">
      <c r="O451" s="13"/>
      <c r="V451" s="50"/>
      <c r="W451" s="50"/>
    </row>
    <row r="452" customFormat="false" ht="15.75" hidden="false" customHeight="false" outlineLevel="0" collapsed="false">
      <c r="O452" s="13"/>
      <c r="V452" s="50"/>
      <c r="W452" s="50"/>
    </row>
    <row r="453" customFormat="false" ht="15.75" hidden="false" customHeight="false" outlineLevel="0" collapsed="false">
      <c r="O453" s="13"/>
      <c r="V453" s="50"/>
      <c r="W453" s="50"/>
    </row>
    <row r="454" customFormat="false" ht="15.75" hidden="false" customHeight="false" outlineLevel="0" collapsed="false">
      <c r="O454" s="13"/>
      <c r="V454" s="50"/>
      <c r="W454" s="50"/>
    </row>
    <row r="455" customFormat="false" ht="15.75" hidden="false" customHeight="false" outlineLevel="0" collapsed="false">
      <c r="O455" s="13"/>
      <c r="V455" s="50"/>
      <c r="W455" s="50"/>
    </row>
    <row r="456" customFormat="false" ht="15.75" hidden="false" customHeight="false" outlineLevel="0" collapsed="false">
      <c r="O456" s="13"/>
      <c r="V456" s="50"/>
      <c r="W456" s="50"/>
    </row>
    <row r="457" customFormat="false" ht="15.75" hidden="false" customHeight="false" outlineLevel="0" collapsed="false">
      <c r="O457" s="13"/>
      <c r="V457" s="50"/>
      <c r="W457" s="50"/>
    </row>
    <row r="458" customFormat="false" ht="15.75" hidden="false" customHeight="false" outlineLevel="0" collapsed="false">
      <c r="O458" s="13"/>
      <c r="V458" s="50"/>
      <c r="W458" s="50"/>
    </row>
    <row r="459" customFormat="false" ht="15.75" hidden="false" customHeight="false" outlineLevel="0" collapsed="false">
      <c r="O459" s="13"/>
      <c r="V459" s="50"/>
      <c r="W459" s="50"/>
    </row>
    <row r="460" customFormat="false" ht="15.75" hidden="false" customHeight="false" outlineLevel="0" collapsed="false">
      <c r="O460" s="13"/>
      <c r="V460" s="50"/>
      <c r="W460" s="50"/>
    </row>
    <row r="461" customFormat="false" ht="15.75" hidden="false" customHeight="false" outlineLevel="0" collapsed="false">
      <c r="O461" s="13"/>
      <c r="V461" s="50"/>
      <c r="W461" s="50"/>
    </row>
    <row r="462" customFormat="false" ht="15.75" hidden="false" customHeight="false" outlineLevel="0" collapsed="false">
      <c r="O462" s="13"/>
      <c r="V462" s="50"/>
      <c r="W462" s="50"/>
    </row>
    <row r="463" customFormat="false" ht="15.75" hidden="false" customHeight="false" outlineLevel="0" collapsed="false">
      <c r="O463" s="13"/>
      <c r="V463" s="50"/>
      <c r="W463" s="50"/>
    </row>
    <row r="464" customFormat="false" ht="15.75" hidden="false" customHeight="false" outlineLevel="0" collapsed="false">
      <c r="O464" s="13"/>
      <c r="V464" s="50"/>
      <c r="W464" s="50"/>
    </row>
    <row r="465" customFormat="false" ht="15.75" hidden="false" customHeight="false" outlineLevel="0" collapsed="false">
      <c r="O465" s="13"/>
      <c r="V465" s="50"/>
      <c r="W465" s="50"/>
    </row>
    <row r="466" customFormat="false" ht="15.75" hidden="false" customHeight="false" outlineLevel="0" collapsed="false">
      <c r="O466" s="13"/>
      <c r="V466" s="50"/>
      <c r="W466" s="50"/>
    </row>
    <row r="467" customFormat="false" ht="15.75" hidden="false" customHeight="false" outlineLevel="0" collapsed="false">
      <c r="O467" s="13"/>
      <c r="V467" s="50"/>
      <c r="W467" s="50"/>
    </row>
    <row r="468" customFormat="false" ht="15.75" hidden="false" customHeight="false" outlineLevel="0" collapsed="false">
      <c r="O468" s="13"/>
      <c r="V468" s="50"/>
      <c r="W468" s="50"/>
    </row>
    <row r="469" customFormat="false" ht="15.75" hidden="false" customHeight="false" outlineLevel="0" collapsed="false">
      <c r="O469" s="13"/>
      <c r="V469" s="50"/>
      <c r="W469" s="50"/>
    </row>
    <row r="470" customFormat="false" ht="15.75" hidden="false" customHeight="false" outlineLevel="0" collapsed="false">
      <c r="O470" s="13"/>
      <c r="V470" s="50"/>
      <c r="W470" s="50"/>
    </row>
    <row r="471" customFormat="false" ht="15.75" hidden="false" customHeight="false" outlineLevel="0" collapsed="false">
      <c r="O471" s="13"/>
      <c r="V471" s="50"/>
      <c r="W471" s="50"/>
    </row>
    <row r="472" customFormat="false" ht="15.75" hidden="false" customHeight="false" outlineLevel="0" collapsed="false">
      <c r="O472" s="13"/>
      <c r="V472" s="50"/>
      <c r="W472" s="50"/>
    </row>
    <row r="473" customFormat="false" ht="15.75" hidden="false" customHeight="false" outlineLevel="0" collapsed="false">
      <c r="O473" s="13"/>
      <c r="V473" s="50"/>
      <c r="W473" s="50"/>
    </row>
    <row r="474" customFormat="false" ht="15.75" hidden="false" customHeight="false" outlineLevel="0" collapsed="false">
      <c r="O474" s="13"/>
      <c r="V474" s="50"/>
      <c r="W474" s="50"/>
    </row>
    <row r="475" customFormat="false" ht="15.75" hidden="false" customHeight="false" outlineLevel="0" collapsed="false">
      <c r="O475" s="13"/>
      <c r="V475" s="50"/>
      <c r="W475" s="50"/>
    </row>
    <row r="476" customFormat="false" ht="15.75" hidden="false" customHeight="false" outlineLevel="0" collapsed="false">
      <c r="O476" s="13"/>
      <c r="V476" s="50"/>
      <c r="W476" s="50"/>
    </row>
    <row r="477" customFormat="false" ht="15.75" hidden="false" customHeight="false" outlineLevel="0" collapsed="false">
      <c r="O477" s="13"/>
      <c r="V477" s="50"/>
      <c r="W477" s="50"/>
    </row>
    <row r="478" customFormat="false" ht="15.75" hidden="false" customHeight="false" outlineLevel="0" collapsed="false">
      <c r="O478" s="13"/>
      <c r="V478" s="50"/>
      <c r="W478" s="50"/>
    </row>
    <row r="479" customFormat="false" ht="15.75" hidden="false" customHeight="false" outlineLevel="0" collapsed="false">
      <c r="O479" s="13"/>
      <c r="Q479" s="13"/>
      <c r="V479" s="50"/>
      <c r="W479" s="50"/>
    </row>
    <row r="480" customFormat="false" ht="15.75" hidden="false" customHeight="false" outlineLevel="0" collapsed="false">
      <c r="O480" s="13"/>
      <c r="Q480" s="13"/>
      <c r="V480" s="50"/>
      <c r="W480" s="50"/>
    </row>
    <row r="481" customFormat="false" ht="15.75" hidden="false" customHeight="false" outlineLevel="0" collapsed="false">
      <c r="O481" s="13"/>
      <c r="Q481" s="13"/>
      <c r="V481" s="50"/>
      <c r="W481" s="50"/>
    </row>
    <row r="482" customFormat="false" ht="15.75" hidden="false" customHeight="false" outlineLevel="0" collapsed="false">
      <c r="O482" s="13"/>
      <c r="Q482" s="13"/>
      <c r="V482" s="50"/>
      <c r="W482" s="50"/>
    </row>
    <row r="483" customFormat="false" ht="15.75" hidden="false" customHeight="false" outlineLevel="0" collapsed="false">
      <c r="O483" s="13"/>
      <c r="Q483" s="13"/>
      <c r="V483" s="50"/>
      <c r="W483" s="50"/>
    </row>
    <row r="484" customFormat="false" ht="15.75" hidden="false" customHeight="false" outlineLevel="0" collapsed="false">
      <c r="O484" s="13"/>
      <c r="Q484" s="13"/>
      <c r="V484" s="50"/>
      <c r="W484" s="50"/>
    </row>
    <row r="485" customFormat="false" ht="15.75" hidden="false" customHeight="false" outlineLevel="0" collapsed="false">
      <c r="O485" s="13"/>
      <c r="Q485" s="13"/>
      <c r="V485" s="50"/>
      <c r="W485" s="50"/>
    </row>
    <row r="486" customFormat="false" ht="15.75" hidden="false" customHeight="false" outlineLevel="0" collapsed="false">
      <c r="O486" s="13"/>
      <c r="Q486" s="13"/>
      <c r="V486" s="50"/>
      <c r="W486" s="50"/>
    </row>
    <row r="487" customFormat="false" ht="15.75" hidden="false" customHeight="false" outlineLevel="0" collapsed="false">
      <c r="O487" s="13"/>
      <c r="Q487" s="13"/>
      <c r="V487" s="50"/>
      <c r="W487" s="50"/>
    </row>
    <row r="488" customFormat="false" ht="15.75" hidden="false" customHeight="false" outlineLevel="0" collapsed="false">
      <c r="O488" s="13"/>
      <c r="Q488" s="13"/>
      <c r="V488" s="50"/>
      <c r="W488" s="50"/>
    </row>
    <row r="489" customFormat="false" ht="15.75" hidden="false" customHeight="false" outlineLevel="0" collapsed="false">
      <c r="O489" s="13"/>
      <c r="Q489" s="13"/>
      <c r="V489" s="50"/>
      <c r="W489" s="50"/>
    </row>
    <row r="490" customFormat="false" ht="15.75" hidden="false" customHeight="false" outlineLevel="0" collapsed="false">
      <c r="O490" s="13"/>
      <c r="Q490" s="13"/>
      <c r="V490" s="50"/>
      <c r="W490" s="50"/>
    </row>
    <row r="491" customFormat="false" ht="15.75" hidden="false" customHeight="false" outlineLevel="0" collapsed="false">
      <c r="O491" s="13"/>
      <c r="Q491" s="13"/>
      <c r="V491" s="50"/>
      <c r="W491" s="50"/>
    </row>
    <row r="492" customFormat="false" ht="15.75" hidden="false" customHeight="false" outlineLevel="0" collapsed="false">
      <c r="O492" s="13"/>
      <c r="Q492" s="13"/>
      <c r="V492" s="50"/>
      <c r="W492" s="50"/>
    </row>
    <row r="493" customFormat="false" ht="15.75" hidden="false" customHeight="false" outlineLevel="0" collapsed="false">
      <c r="O493" s="13"/>
      <c r="Q493" s="13"/>
      <c r="V493" s="50"/>
      <c r="W493" s="50"/>
    </row>
    <row r="494" customFormat="false" ht="15.75" hidden="false" customHeight="false" outlineLevel="0" collapsed="false">
      <c r="O494" s="13"/>
      <c r="Q494" s="13"/>
      <c r="V494" s="50"/>
      <c r="W494" s="50"/>
    </row>
    <row r="495" customFormat="false" ht="15.75" hidden="false" customHeight="false" outlineLevel="0" collapsed="false">
      <c r="O495" s="13"/>
      <c r="Q495" s="13"/>
      <c r="V495" s="50"/>
      <c r="W495" s="50"/>
    </row>
    <row r="496" customFormat="false" ht="15.75" hidden="false" customHeight="false" outlineLevel="0" collapsed="false">
      <c r="O496" s="13"/>
      <c r="Q496" s="13"/>
      <c r="V496" s="50"/>
      <c r="W496" s="50"/>
    </row>
    <row r="497" customFormat="false" ht="15.75" hidden="false" customHeight="false" outlineLevel="0" collapsed="false">
      <c r="O497" s="13"/>
      <c r="Q497" s="13"/>
      <c r="V497" s="50"/>
      <c r="W497" s="50"/>
    </row>
    <row r="498" customFormat="false" ht="15.75" hidden="false" customHeight="false" outlineLevel="0" collapsed="false">
      <c r="O498" s="13"/>
      <c r="Q498" s="13"/>
      <c r="V498" s="50"/>
      <c r="W498" s="50"/>
    </row>
    <row r="499" customFormat="false" ht="15.75" hidden="false" customHeight="false" outlineLevel="0" collapsed="false">
      <c r="O499" s="13"/>
      <c r="Q499" s="13"/>
      <c r="V499" s="50"/>
      <c r="W499" s="50"/>
    </row>
    <row r="500" customFormat="false" ht="15.75" hidden="false" customHeight="false" outlineLevel="0" collapsed="false">
      <c r="O500" s="13"/>
      <c r="Q500" s="13"/>
      <c r="V500" s="50"/>
      <c r="W500" s="50"/>
    </row>
    <row r="501" customFormat="false" ht="15.75" hidden="false" customHeight="false" outlineLevel="0" collapsed="false">
      <c r="O501" s="13"/>
      <c r="Q501" s="13"/>
      <c r="V501" s="50"/>
      <c r="W501" s="50"/>
    </row>
    <row r="502" customFormat="false" ht="15.75" hidden="false" customHeight="false" outlineLevel="0" collapsed="false">
      <c r="O502" s="13"/>
      <c r="Q502" s="13"/>
      <c r="V502" s="50"/>
      <c r="W502" s="50"/>
    </row>
    <row r="503" customFormat="false" ht="15.75" hidden="false" customHeight="false" outlineLevel="0" collapsed="false">
      <c r="O503" s="13"/>
      <c r="Q503" s="13"/>
      <c r="V503" s="50"/>
      <c r="W503" s="50"/>
    </row>
    <row r="504" customFormat="false" ht="15.75" hidden="false" customHeight="false" outlineLevel="0" collapsed="false">
      <c r="O504" s="13"/>
      <c r="Q504" s="13"/>
      <c r="V504" s="50"/>
      <c r="W504" s="50"/>
    </row>
    <row r="505" customFormat="false" ht="15.75" hidden="false" customHeight="false" outlineLevel="0" collapsed="false">
      <c r="O505" s="13"/>
      <c r="Q505" s="13"/>
      <c r="V505" s="50"/>
      <c r="W505" s="50"/>
    </row>
    <row r="506" customFormat="false" ht="15.75" hidden="false" customHeight="false" outlineLevel="0" collapsed="false">
      <c r="O506" s="13"/>
      <c r="Q506" s="13"/>
      <c r="V506" s="50"/>
      <c r="W506" s="50"/>
    </row>
    <row r="507" customFormat="false" ht="15.75" hidden="false" customHeight="false" outlineLevel="0" collapsed="false">
      <c r="O507" s="13"/>
      <c r="Q507" s="13"/>
      <c r="V507" s="50"/>
      <c r="W507" s="50"/>
    </row>
    <row r="508" customFormat="false" ht="15.75" hidden="false" customHeight="false" outlineLevel="0" collapsed="false">
      <c r="O508" s="13"/>
      <c r="Q508" s="13"/>
      <c r="V508" s="50"/>
      <c r="W508" s="50"/>
    </row>
    <row r="509" customFormat="false" ht="15.75" hidden="false" customHeight="false" outlineLevel="0" collapsed="false">
      <c r="O509" s="13"/>
      <c r="Q509" s="13"/>
      <c r="V509" s="50"/>
      <c r="W509" s="50"/>
    </row>
    <row r="510" customFormat="false" ht="15.75" hidden="false" customHeight="false" outlineLevel="0" collapsed="false">
      <c r="O510" s="13"/>
      <c r="Q510" s="13"/>
      <c r="V510" s="50"/>
      <c r="W510" s="50"/>
    </row>
    <row r="511" customFormat="false" ht="15.75" hidden="false" customHeight="false" outlineLevel="0" collapsed="false">
      <c r="O511" s="13"/>
      <c r="Q511" s="13"/>
      <c r="V511" s="50"/>
      <c r="W511" s="50"/>
    </row>
    <row r="512" customFormat="false" ht="15.75" hidden="false" customHeight="false" outlineLevel="0" collapsed="false">
      <c r="O512" s="13"/>
      <c r="Q512" s="13"/>
      <c r="V512" s="50"/>
      <c r="W512" s="50"/>
    </row>
    <row r="513" customFormat="false" ht="15.75" hidden="false" customHeight="false" outlineLevel="0" collapsed="false">
      <c r="O513" s="13"/>
      <c r="Q513" s="13"/>
      <c r="V513" s="50"/>
      <c r="W513" s="50"/>
    </row>
    <row r="514" customFormat="false" ht="15.75" hidden="false" customHeight="false" outlineLevel="0" collapsed="false">
      <c r="O514" s="13"/>
      <c r="Q514" s="13"/>
      <c r="V514" s="50"/>
      <c r="W514" s="50"/>
    </row>
    <row r="515" customFormat="false" ht="15.75" hidden="false" customHeight="false" outlineLevel="0" collapsed="false">
      <c r="O515" s="13"/>
      <c r="Q515" s="13"/>
      <c r="V515" s="50"/>
      <c r="W515" s="50"/>
    </row>
    <row r="516" customFormat="false" ht="15.75" hidden="false" customHeight="false" outlineLevel="0" collapsed="false">
      <c r="O516" s="13"/>
      <c r="Q516" s="13"/>
      <c r="V516" s="50"/>
      <c r="W516" s="50"/>
    </row>
    <row r="517" customFormat="false" ht="15.75" hidden="false" customHeight="false" outlineLevel="0" collapsed="false">
      <c r="O517" s="13"/>
      <c r="Q517" s="13"/>
      <c r="V517" s="50"/>
      <c r="W517" s="50"/>
    </row>
    <row r="518" customFormat="false" ht="15.75" hidden="false" customHeight="false" outlineLevel="0" collapsed="false">
      <c r="O518" s="13"/>
      <c r="Q518" s="13"/>
      <c r="V518" s="50"/>
      <c r="W518" s="50"/>
    </row>
    <row r="519" customFormat="false" ht="15.75" hidden="false" customHeight="false" outlineLevel="0" collapsed="false">
      <c r="O519" s="13"/>
      <c r="Q519" s="13"/>
      <c r="V519" s="50"/>
      <c r="W519" s="50"/>
    </row>
    <row r="520" customFormat="false" ht="15.75" hidden="false" customHeight="false" outlineLevel="0" collapsed="false">
      <c r="O520" s="13"/>
      <c r="Q520" s="13"/>
      <c r="V520" s="50"/>
      <c r="W520" s="50"/>
    </row>
    <row r="521" customFormat="false" ht="15.75" hidden="false" customHeight="false" outlineLevel="0" collapsed="false">
      <c r="O521" s="13"/>
      <c r="Q521" s="13"/>
      <c r="V521" s="50"/>
      <c r="W521" s="50"/>
    </row>
    <row r="522" customFormat="false" ht="15.75" hidden="false" customHeight="false" outlineLevel="0" collapsed="false">
      <c r="O522" s="13"/>
      <c r="Q522" s="13"/>
      <c r="V522" s="50"/>
      <c r="W522" s="50"/>
    </row>
    <row r="523" customFormat="false" ht="15.75" hidden="false" customHeight="false" outlineLevel="0" collapsed="false">
      <c r="O523" s="13"/>
      <c r="Q523" s="13"/>
      <c r="V523" s="50"/>
      <c r="W523" s="50"/>
    </row>
    <row r="524" customFormat="false" ht="15.75" hidden="false" customHeight="false" outlineLevel="0" collapsed="false">
      <c r="O524" s="13"/>
      <c r="Q524" s="13"/>
      <c r="V524" s="50"/>
      <c r="W524" s="50"/>
    </row>
    <row r="525" customFormat="false" ht="15.75" hidden="false" customHeight="false" outlineLevel="0" collapsed="false">
      <c r="O525" s="13"/>
      <c r="Q525" s="13"/>
      <c r="V525" s="50"/>
      <c r="W525" s="50"/>
    </row>
    <row r="526" customFormat="false" ht="15.75" hidden="false" customHeight="false" outlineLevel="0" collapsed="false">
      <c r="O526" s="13"/>
      <c r="Q526" s="13"/>
      <c r="V526" s="50"/>
      <c r="W526" s="50"/>
    </row>
    <row r="527" customFormat="false" ht="15.75" hidden="false" customHeight="false" outlineLevel="0" collapsed="false">
      <c r="O527" s="13"/>
      <c r="Q527" s="13"/>
      <c r="V527" s="50"/>
      <c r="W527" s="50"/>
    </row>
    <row r="528" customFormat="false" ht="15.75" hidden="false" customHeight="false" outlineLevel="0" collapsed="false">
      <c r="O528" s="13"/>
      <c r="Q528" s="13"/>
      <c r="V528" s="50"/>
      <c r="W528" s="50"/>
    </row>
    <row r="529" customFormat="false" ht="15.75" hidden="false" customHeight="false" outlineLevel="0" collapsed="false">
      <c r="O529" s="13"/>
      <c r="Q529" s="13"/>
      <c r="V529" s="50"/>
      <c r="W529" s="50"/>
    </row>
    <row r="530" customFormat="false" ht="15.75" hidden="false" customHeight="false" outlineLevel="0" collapsed="false">
      <c r="O530" s="13"/>
      <c r="Q530" s="13"/>
      <c r="V530" s="50"/>
      <c r="W530" s="50"/>
    </row>
    <row r="531" customFormat="false" ht="15.75" hidden="false" customHeight="false" outlineLevel="0" collapsed="false">
      <c r="O531" s="13"/>
      <c r="Q531" s="13"/>
      <c r="V531" s="50"/>
      <c r="W531" s="50"/>
    </row>
    <row r="532" customFormat="false" ht="15.75" hidden="false" customHeight="false" outlineLevel="0" collapsed="false">
      <c r="O532" s="13"/>
      <c r="Q532" s="13"/>
      <c r="V532" s="50"/>
      <c r="W532" s="50"/>
    </row>
    <row r="533" customFormat="false" ht="15.75" hidden="false" customHeight="false" outlineLevel="0" collapsed="false">
      <c r="O533" s="13"/>
      <c r="Q533" s="13"/>
      <c r="V533" s="50"/>
      <c r="W533" s="50"/>
    </row>
    <row r="534" customFormat="false" ht="15.75" hidden="false" customHeight="false" outlineLevel="0" collapsed="false">
      <c r="O534" s="13"/>
      <c r="Q534" s="13"/>
      <c r="V534" s="50"/>
      <c r="W534" s="50"/>
    </row>
    <row r="535" customFormat="false" ht="15.75" hidden="false" customHeight="false" outlineLevel="0" collapsed="false">
      <c r="O535" s="13"/>
      <c r="Q535" s="13"/>
      <c r="V535" s="50"/>
      <c r="W535" s="50"/>
    </row>
    <row r="536" customFormat="false" ht="15.75" hidden="false" customHeight="false" outlineLevel="0" collapsed="false">
      <c r="O536" s="13"/>
      <c r="Q536" s="13"/>
      <c r="V536" s="50"/>
      <c r="W536" s="50"/>
    </row>
    <row r="537" customFormat="false" ht="15.75" hidden="false" customHeight="false" outlineLevel="0" collapsed="false">
      <c r="O537" s="13"/>
      <c r="Q537" s="13"/>
      <c r="V537" s="50"/>
      <c r="W537" s="50"/>
    </row>
    <row r="538" customFormat="false" ht="15.75" hidden="false" customHeight="false" outlineLevel="0" collapsed="false">
      <c r="O538" s="13"/>
      <c r="Q538" s="13"/>
      <c r="V538" s="50"/>
      <c r="W538" s="50"/>
    </row>
    <row r="539" customFormat="false" ht="15.75" hidden="false" customHeight="false" outlineLevel="0" collapsed="false">
      <c r="O539" s="13"/>
      <c r="Q539" s="13"/>
      <c r="V539" s="50"/>
      <c r="W539" s="50"/>
    </row>
    <row r="540" customFormat="false" ht="15.75" hidden="false" customHeight="false" outlineLevel="0" collapsed="false">
      <c r="O540" s="13"/>
      <c r="Q540" s="13"/>
      <c r="V540" s="50"/>
      <c r="W540" s="50"/>
    </row>
    <row r="541" customFormat="false" ht="15.75" hidden="false" customHeight="false" outlineLevel="0" collapsed="false">
      <c r="O541" s="13"/>
      <c r="Q541" s="13"/>
      <c r="V541" s="50"/>
      <c r="W541" s="50"/>
    </row>
    <row r="542" customFormat="false" ht="15.75" hidden="false" customHeight="false" outlineLevel="0" collapsed="false">
      <c r="O542" s="13"/>
      <c r="Q542" s="13"/>
      <c r="V542" s="50"/>
      <c r="W542" s="50"/>
    </row>
    <row r="543" customFormat="false" ht="15.75" hidden="false" customHeight="false" outlineLevel="0" collapsed="false">
      <c r="O543" s="13"/>
      <c r="Q543" s="13"/>
      <c r="V543" s="50"/>
      <c r="W543" s="50"/>
    </row>
    <row r="544" customFormat="false" ht="15.75" hidden="false" customHeight="false" outlineLevel="0" collapsed="false">
      <c r="O544" s="13"/>
      <c r="Q544" s="13"/>
      <c r="V544" s="50"/>
      <c r="W544" s="50"/>
    </row>
    <row r="545" customFormat="false" ht="15.75" hidden="false" customHeight="false" outlineLevel="0" collapsed="false">
      <c r="O545" s="13"/>
      <c r="Q545" s="13"/>
      <c r="V545" s="50"/>
      <c r="W545" s="50"/>
    </row>
    <row r="546" customFormat="false" ht="15.75" hidden="false" customHeight="false" outlineLevel="0" collapsed="false">
      <c r="O546" s="13"/>
      <c r="Q546" s="13"/>
      <c r="V546" s="50"/>
      <c r="W546" s="50"/>
    </row>
    <row r="547" customFormat="false" ht="15.75" hidden="false" customHeight="false" outlineLevel="0" collapsed="false">
      <c r="O547" s="13"/>
      <c r="Q547" s="13"/>
      <c r="V547" s="50"/>
      <c r="W547" s="50"/>
    </row>
    <row r="548" customFormat="false" ht="15.75" hidden="false" customHeight="false" outlineLevel="0" collapsed="false">
      <c r="O548" s="13"/>
      <c r="Q548" s="13"/>
      <c r="V548" s="50"/>
      <c r="W548" s="50"/>
    </row>
    <row r="549" customFormat="false" ht="15.75" hidden="false" customHeight="false" outlineLevel="0" collapsed="false">
      <c r="O549" s="13"/>
      <c r="Q549" s="13"/>
      <c r="V549" s="50"/>
      <c r="W549" s="50"/>
    </row>
    <row r="550" customFormat="false" ht="15.75" hidden="false" customHeight="false" outlineLevel="0" collapsed="false">
      <c r="O550" s="13"/>
      <c r="Q550" s="13"/>
      <c r="V550" s="50"/>
      <c r="W550" s="50"/>
    </row>
    <row r="551" customFormat="false" ht="15.75" hidden="false" customHeight="false" outlineLevel="0" collapsed="false">
      <c r="O551" s="13"/>
      <c r="Q551" s="13"/>
      <c r="V551" s="50"/>
      <c r="W551" s="50"/>
    </row>
    <row r="552" customFormat="false" ht="15.75" hidden="false" customHeight="false" outlineLevel="0" collapsed="false">
      <c r="O552" s="13"/>
      <c r="Q552" s="13"/>
      <c r="V552" s="50"/>
      <c r="W552" s="50"/>
    </row>
    <row r="553" customFormat="false" ht="15.75" hidden="false" customHeight="false" outlineLevel="0" collapsed="false">
      <c r="O553" s="13"/>
      <c r="Q553" s="13"/>
      <c r="V553" s="50"/>
      <c r="W553" s="50"/>
    </row>
    <row r="554" customFormat="false" ht="15.75" hidden="false" customHeight="false" outlineLevel="0" collapsed="false">
      <c r="O554" s="13"/>
      <c r="Q554" s="13"/>
      <c r="V554" s="50"/>
      <c r="W554" s="50"/>
    </row>
    <row r="555" customFormat="false" ht="15.75" hidden="false" customHeight="false" outlineLevel="0" collapsed="false">
      <c r="O555" s="13"/>
      <c r="Q555" s="13"/>
      <c r="V555" s="50"/>
      <c r="W555" s="50"/>
    </row>
    <row r="556" customFormat="false" ht="15.75" hidden="false" customHeight="false" outlineLevel="0" collapsed="false">
      <c r="O556" s="13"/>
      <c r="Q556" s="13"/>
      <c r="V556" s="50"/>
      <c r="W556" s="50"/>
    </row>
    <row r="557" customFormat="false" ht="15.75" hidden="false" customHeight="false" outlineLevel="0" collapsed="false">
      <c r="O557" s="13"/>
      <c r="Q557" s="13"/>
      <c r="V557" s="50"/>
      <c r="W557" s="50"/>
    </row>
    <row r="558" customFormat="false" ht="15.75" hidden="false" customHeight="false" outlineLevel="0" collapsed="false">
      <c r="O558" s="13"/>
      <c r="Q558" s="13"/>
      <c r="V558" s="50"/>
      <c r="W558" s="50"/>
    </row>
    <row r="559" customFormat="false" ht="15.75" hidden="false" customHeight="false" outlineLevel="0" collapsed="false">
      <c r="O559" s="13"/>
      <c r="Q559" s="13"/>
      <c r="V559" s="50"/>
      <c r="W559" s="50"/>
    </row>
    <row r="560" customFormat="false" ht="15.75" hidden="false" customHeight="false" outlineLevel="0" collapsed="false">
      <c r="O560" s="13"/>
      <c r="Q560" s="13"/>
      <c r="V560" s="50"/>
      <c r="W560" s="50"/>
    </row>
    <row r="561" customFormat="false" ht="15.75" hidden="false" customHeight="false" outlineLevel="0" collapsed="false">
      <c r="O561" s="13"/>
      <c r="Q561" s="13"/>
      <c r="V561" s="50"/>
      <c r="W561" s="50"/>
    </row>
    <row r="562" customFormat="false" ht="15.75" hidden="false" customHeight="false" outlineLevel="0" collapsed="false">
      <c r="O562" s="13"/>
      <c r="Q562" s="13"/>
      <c r="V562" s="50"/>
      <c r="W562" s="50"/>
    </row>
    <row r="563" customFormat="false" ht="15.75" hidden="false" customHeight="false" outlineLevel="0" collapsed="false">
      <c r="O563" s="13"/>
      <c r="V563" s="50"/>
      <c r="W563" s="50"/>
    </row>
    <row r="564" customFormat="false" ht="15.75" hidden="false" customHeight="false" outlineLevel="0" collapsed="false">
      <c r="O564" s="13"/>
      <c r="V564" s="50"/>
      <c r="W564" s="50"/>
    </row>
    <row r="565" customFormat="false" ht="15.75" hidden="false" customHeight="false" outlineLevel="0" collapsed="false">
      <c r="O565" s="13"/>
      <c r="V565" s="50"/>
      <c r="W565" s="50"/>
    </row>
    <row r="566" customFormat="false" ht="15.75" hidden="false" customHeight="false" outlineLevel="0" collapsed="false">
      <c r="O566" s="13"/>
      <c r="V566" s="50"/>
      <c r="W566" s="50"/>
    </row>
    <row r="567" customFormat="false" ht="15.75" hidden="false" customHeight="false" outlineLevel="0" collapsed="false">
      <c r="O567" s="13"/>
      <c r="V567" s="50"/>
      <c r="W567" s="50"/>
    </row>
    <row r="568" customFormat="false" ht="15.75" hidden="false" customHeight="false" outlineLevel="0" collapsed="false">
      <c r="O568" s="13"/>
      <c r="V568" s="50"/>
      <c r="W568" s="50"/>
    </row>
    <row r="569" customFormat="false" ht="15.75" hidden="false" customHeight="false" outlineLevel="0" collapsed="false">
      <c r="O569" s="13"/>
      <c r="V569" s="50"/>
      <c r="W569" s="50"/>
    </row>
    <row r="570" customFormat="false" ht="15.75" hidden="false" customHeight="false" outlineLevel="0" collapsed="false">
      <c r="O570" s="13"/>
      <c r="V570" s="50"/>
      <c r="W570" s="50"/>
    </row>
    <row r="571" customFormat="false" ht="15.75" hidden="false" customHeight="false" outlineLevel="0" collapsed="false">
      <c r="O571" s="13"/>
      <c r="V571" s="50"/>
      <c r="W571" s="50"/>
    </row>
    <row r="572" customFormat="false" ht="15.75" hidden="false" customHeight="false" outlineLevel="0" collapsed="false">
      <c r="O572" s="13"/>
      <c r="V572" s="50"/>
      <c r="W572" s="50"/>
    </row>
    <row r="573" customFormat="false" ht="15.75" hidden="false" customHeight="false" outlineLevel="0" collapsed="false">
      <c r="O573" s="13"/>
      <c r="V573" s="50"/>
      <c r="W573" s="50"/>
    </row>
    <row r="574" customFormat="false" ht="15.75" hidden="false" customHeight="false" outlineLevel="0" collapsed="false">
      <c r="O574" s="13"/>
      <c r="V574" s="50"/>
      <c r="W574" s="50"/>
    </row>
    <row r="575" customFormat="false" ht="15.75" hidden="false" customHeight="false" outlineLevel="0" collapsed="false">
      <c r="O575" s="13"/>
      <c r="V575" s="50"/>
      <c r="W575" s="50"/>
    </row>
    <row r="576" customFormat="false" ht="15.75" hidden="false" customHeight="false" outlineLevel="0" collapsed="false">
      <c r="O576" s="13"/>
      <c r="V576" s="50"/>
      <c r="W576" s="50"/>
    </row>
    <row r="577" customFormat="false" ht="15.75" hidden="false" customHeight="false" outlineLevel="0" collapsed="false">
      <c r="O577" s="13"/>
      <c r="V577" s="50"/>
      <c r="W577" s="50"/>
    </row>
    <row r="578" customFormat="false" ht="15.75" hidden="false" customHeight="false" outlineLevel="0" collapsed="false">
      <c r="O578" s="13"/>
      <c r="V578" s="50"/>
      <c r="W578" s="50"/>
    </row>
    <row r="579" customFormat="false" ht="15.75" hidden="false" customHeight="false" outlineLevel="0" collapsed="false">
      <c r="O579" s="13"/>
      <c r="V579" s="50"/>
      <c r="W579" s="50"/>
    </row>
    <row r="580" customFormat="false" ht="15.75" hidden="false" customHeight="false" outlineLevel="0" collapsed="false">
      <c r="O580" s="13"/>
      <c r="V580" s="50"/>
      <c r="W580" s="50"/>
    </row>
    <row r="581" customFormat="false" ht="15.75" hidden="false" customHeight="false" outlineLevel="0" collapsed="false">
      <c r="O581" s="13"/>
      <c r="V581" s="50"/>
      <c r="W581" s="50"/>
    </row>
    <row r="582" customFormat="false" ht="15.75" hidden="false" customHeight="false" outlineLevel="0" collapsed="false">
      <c r="O582" s="13"/>
      <c r="V582" s="50"/>
      <c r="W582" s="50"/>
    </row>
    <row r="583" customFormat="false" ht="15.75" hidden="false" customHeight="false" outlineLevel="0" collapsed="false">
      <c r="O583" s="13"/>
      <c r="V583" s="50"/>
      <c r="W583" s="50"/>
    </row>
    <row r="584" customFormat="false" ht="15.75" hidden="false" customHeight="false" outlineLevel="0" collapsed="false">
      <c r="O584" s="13"/>
      <c r="V584" s="50"/>
      <c r="W584" s="50"/>
    </row>
    <row r="585" customFormat="false" ht="15.75" hidden="false" customHeight="false" outlineLevel="0" collapsed="false">
      <c r="O585" s="13"/>
      <c r="V585" s="50"/>
      <c r="W585" s="50"/>
    </row>
    <row r="586" customFormat="false" ht="15.75" hidden="false" customHeight="false" outlineLevel="0" collapsed="false">
      <c r="O586" s="13"/>
      <c r="V586" s="50"/>
      <c r="W586" s="50"/>
    </row>
    <row r="587" customFormat="false" ht="15.75" hidden="false" customHeight="false" outlineLevel="0" collapsed="false">
      <c r="O587" s="13"/>
      <c r="V587" s="50"/>
      <c r="W587" s="50"/>
    </row>
    <row r="588" customFormat="false" ht="15.75" hidden="false" customHeight="false" outlineLevel="0" collapsed="false">
      <c r="O588" s="13"/>
      <c r="V588" s="50"/>
      <c r="W588" s="50"/>
    </row>
    <row r="589" customFormat="false" ht="15.75" hidden="false" customHeight="false" outlineLevel="0" collapsed="false">
      <c r="O589" s="13"/>
      <c r="V589" s="50"/>
      <c r="W589" s="50"/>
    </row>
    <row r="590" customFormat="false" ht="15.75" hidden="false" customHeight="false" outlineLevel="0" collapsed="false">
      <c r="O590" s="13"/>
      <c r="V590" s="50"/>
      <c r="W590" s="50"/>
    </row>
    <row r="591" customFormat="false" ht="15.75" hidden="false" customHeight="false" outlineLevel="0" collapsed="false">
      <c r="O591" s="13"/>
      <c r="Q591" s="13"/>
      <c r="V591" s="50"/>
      <c r="W591" s="50"/>
    </row>
    <row r="592" customFormat="false" ht="15.75" hidden="false" customHeight="false" outlineLevel="0" collapsed="false">
      <c r="O592" s="13"/>
      <c r="Q592" s="13"/>
      <c r="V592" s="50"/>
      <c r="W592" s="50"/>
    </row>
    <row r="593" customFormat="false" ht="15.75" hidden="false" customHeight="false" outlineLevel="0" collapsed="false">
      <c r="O593" s="13"/>
      <c r="Q593" s="13"/>
      <c r="V593" s="50"/>
      <c r="W593" s="50"/>
    </row>
    <row r="594" customFormat="false" ht="15.75" hidden="false" customHeight="false" outlineLevel="0" collapsed="false">
      <c r="O594" s="13"/>
      <c r="Q594" s="13"/>
      <c r="V594" s="50"/>
      <c r="W594" s="50"/>
    </row>
    <row r="595" customFormat="false" ht="15.75" hidden="false" customHeight="false" outlineLevel="0" collapsed="false">
      <c r="O595" s="13"/>
      <c r="Q595" s="13"/>
      <c r="V595" s="50"/>
      <c r="W595" s="50"/>
    </row>
    <row r="596" customFormat="false" ht="15.75" hidden="false" customHeight="false" outlineLevel="0" collapsed="false">
      <c r="O596" s="13"/>
      <c r="Q596" s="13"/>
      <c r="V596" s="50"/>
      <c r="W596" s="50"/>
    </row>
    <row r="597" customFormat="false" ht="15.75" hidden="false" customHeight="false" outlineLevel="0" collapsed="false">
      <c r="O597" s="13"/>
      <c r="Q597" s="13"/>
      <c r="V597" s="50"/>
      <c r="W597" s="50"/>
    </row>
    <row r="598" customFormat="false" ht="15.75" hidden="false" customHeight="false" outlineLevel="0" collapsed="false">
      <c r="O598" s="13"/>
      <c r="Q598" s="13"/>
      <c r="V598" s="50"/>
      <c r="W598" s="50"/>
    </row>
    <row r="599" customFormat="false" ht="15.75" hidden="false" customHeight="false" outlineLevel="0" collapsed="false">
      <c r="O599" s="13"/>
      <c r="Q599" s="13"/>
      <c r="V599" s="50"/>
      <c r="W599" s="50"/>
    </row>
    <row r="600" customFormat="false" ht="15.75" hidden="false" customHeight="false" outlineLevel="0" collapsed="false">
      <c r="O600" s="13"/>
      <c r="Q600" s="13"/>
      <c r="V600" s="50"/>
      <c r="W600" s="50"/>
    </row>
    <row r="601" customFormat="false" ht="15.75" hidden="false" customHeight="false" outlineLevel="0" collapsed="false">
      <c r="O601" s="13"/>
      <c r="Q601" s="13"/>
      <c r="V601" s="50"/>
      <c r="W601" s="50"/>
    </row>
    <row r="602" customFormat="false" ht="15.75" hidden="false" customHeight="false" outlineLevel="0" collapsed="false">
      <c r="O602" s="13"/>
      <c r="Q602" s="13"/>
      <c r="V602" s="50"/>
      <c r="W602" s="50"/>
    </row>
    <row r="603" customFormat="false" ht="15.75" hidden="false" customHeight="false" outlineLevel="0" collapsed="false">
      <c r="O603" s="13"/>
      <c r="Q603" s="13"/>
      <c r="V603" s="50"/>
      <c r="W603" s="50"/>
    </row>
    <row r="604" customFormat="false" ht="15.75" hidden="false" customHeight="false" outlineLevel="0" collapsed="false">
      <c r="O604" s="13"/>
      <c r="Q604" s="13"/>
      <c r="V604" s="50"/>
      <c r="W604" s="50"/>
    </row>
    <row r="605" customFormat="false" ht="15.75" hidden="false" customHeight="false" outlineLevel="0" collapsed="false">
      <c r="O605" s="13"/>
      <c r="Q605" s="13"/>
      <c r="V605" s="50"/>
      <c r="W605" s="50"/>
    </row>
    <row r="606" customFormat="false" ht="15.75" hidden="false" customHeight="false" outlineLevel="0" collapsed="false">
      <c r="O606" s="13"/>
      <c r="Q606" s="13"/>
      <c r="V606" s="50"/>
      <c r="W606" s="50"/>
    </row>
    <row r="607" customFormat="false" ht="15.75" hidden="false" customHeight="false" outlineLevel="0" collapsed="false">
      <c r="O607" s="13"/>
      <c r="Q607" s="13"/>
      <c r="V607" s="50"/>
      <c r="W607" s="50"/>
    </row>
    <row r="608" customFormat="false" ht="15.75" hidden="false" customHeight="false" outlineLevel="0" collapsed="false">
      <c r="O608" s="13"/>
      <c r="Q608" s="13"/>
      <c r="V608" s="50"/>
      <c r="W608" s="50"/>
    </row>
    <row r="609" customFormat="false" ht="15.75" hidden="false" customHeight="false" outlineLevel="0" collapsed="false">
      <c r="O609" s="13"/>
      <c r="Q609" s="13"/>
      <c r="V609" s="50"/>
      <c r="W609" s="50"/>
    </row>
    <row r="610" customFormat="false" ht="15.75" hidden="false" customHeight="false" outlineLevel="0" collapsed="false">
      <c r="O610" s="13"/>
      <c r="Q610" s="13"/>
      <c r="V610" s="50"/>
      <c r="W610" s="50"/>
    </row>
    <row r="611" customFormat="false" ht="15.75" hidden="false" customHeight="false" outlineLevel="0" collapsed="false">
      <c r="O611" s="13"/>
      <c r="Q611" s="13"/>
      <c r="V611" s="50"/>
      <c r="W611" s="50"/>
    </row>
    <row r="612" customFormat="false" ht="15.75" hidden="false" customHeight="false" outlineLevel="0" collapsed="false">
      <c r="O612" s="13"/>
      <c r="Q612" s="13"/>
      <c r="V612" s="50"/>
      <c r="W612" s="50"/>
    </row>
    <row r="613" customFormat="false" ht="15.75" hidden="false" customHeight="false" outlineLevel="0" collapsed="false">
      <c r="O613" s="13"/>
      <c r="Q613" s="13"/>
      <c r="V613" s="50"/>
      <c r="W613" s="50"/>
    </row>
    <row r="614" customFormat="false" ht="15.75" hidden="false" customHeight="false" outlineLevel="0" collapsed="false">
      <c r="O614" s="13"/>
      <c r="Q614" s="13"/>
      <c r="V614" s="50"/>
      <c r="W614" s="50"/>
    </row>
    <row r="615" customFormat="false" ht="15.75" hidden="false" customHeight="false" outlineLevel="0" collapsed="false">
      <c r="O615" s="13"/>
      <c r="Q615" s="13"/>
      <c r="V615" s="50"/>
      <c r="W615" s="50"/>
    </row>
    <row r="616" customFormat="false" ht="15.75" hidden="false" customHeight="false" outlineLevel="0" collapsed="false">
      <c r="O616" s="13"/>
      <c r="Q616" s="13"/>
      <c r="V616" s="50"/>
      <c r="W616" s="50"/>
    </row>
    <row r="617" customFormat="false" ht="15.75" hidden="false" customHeight="false" outlineLevel="0" collapsed="false">
      <c r="O617" s="13"/>
      <c r="Q617" s="13"/>
      <c r="V617" s="50"/>
      <c r="W617" s="50"/>
    </row>
    <row r="618" customFormat="false" ht="15.75" hidden="false" customHeight="false" outlineLevel="0" collapsed="false">
      <c r="O618" s="13"/>
      <c r="Q618" s="13"/>
      <c r="V618" s="50"/>
      <c r="W618" s="50"/>
    </row>
    <row r="619" customFormat="false" ht="15.75" hidden="false" customHeight="false" outlineLevel="0" collapsed="false">
      <c r="O619" s="13"/>
      <c r="Q619" s="13"/>
      <c r="V619" s="50"/>
      <c r="W619" s="50"/>
    </row>
    <row r="620" customFormat="false" ht="15.75" hidden="false" customHeight="false" outlineLevel="0" collapsed="false">
      <c r="O620" s="13"/>
      <c r="Q620" s="13"/>
      <c r="V620" s="50"/>
      <c r="W620" s="50"/>
    </row>
    <row r="621" customFormat="false" ht="15.75" hidden="false" customHeight="false" outlineLevel="0" collapsed="false">
      <c r="O621" s="13"/>
      <c r="Q621" s="13"/>
      <c r="V621" s="50"/>
      <c r="W621" s="50"/>
    </row>
    <row r="622" customFormat="false" ht="15.75" hidden="false" customHeight="false" outlineLevel="0" collapsed="false">
      <c r="O622" s="13"/>
      <c r="Q622" s="13"/>
      <c r="V622" s="50"/>
      <c r="W622" s="50"/>
    </row>
    <row r="623" customFormat="false" ht="15.75" hidden="false" customHeight="false" outlineLevel="0" collapsed="false">
      <c r="O623" s="13"/>
      <c r="Q623" s="13"/>
      <c r="V623" s="50"/>
      <c r="W623" s="50"/>
    </row>
    <row r="624" customFormat="false" ht="15.75" hidden="false" customHeight="false" outlineLevel="0" collapsed="false">
      <c r="O624" s="13"/>
      <c r="Q624" s="13"/>
      <c r="V624" s="50"/>
      <c r="W624" s="50"/>
    </row>
    <row r="625" customFormat="false" ht="15.75" hidden="false" customHeight="false" outlineLevel="0" collapsed="false">
      <c r="O625" s="13"/>
      <c r="Q625" s="13"/>
      <c r="V625" s="50"/>
      <c r="W625" s="50"/>
    </row>
    <row r="626" customFormat="false" ht="15.75" hidden="false" customHeight="false" outlineLevel="0" collapsed="false">
      <c r="O626" s="13"/>
      <c r="Q626" s="13"/>
      <c r="V626" s="50"/>
      <c r="W626" s="50"/>
    </row>
    <row r="627" customFormat="false" ht="15.75" hidden="false" customHeight="false" outlineLevel="0" collapsed="false">
      <c r="O627" s="13"/>
      <c r="Q627" s="13"/>
      <c r="V627" s="50"/>
      <c r="W627" s="50"/>
    </row>
    <row r="628" customFormat="false" ht="15.75" hidden="false" customHeight="false" outlineLevel="0" collapsed="false">
      <c r="O628" s="13"/>
      <c r="Q628" s="13"/>
      <c r="V628" s="50"/>
      <c r="W628" s="50"/>
    </row>
    <row r="629" customFormat="false" ht="15.75" hidden="false" customHeight="false" outlineLevel="0" collapsed="false">
      <c r="O629" s="13"/>
      <c r="Q629" s="13"/>
      <c r="V629" s="50"/>
      <c r="W629" s="50"/>
    </row>
    <row r="630" customFormat="false" ht="15.75" hidden="false" customHeight="false" outlineLevel="0" collapsed="false">
      <c r="O630" s="13"/>
      <c r="Q630" s="13"/>
      <c r="V630" s="50"/>
      <c r="W630" s="50"/>
    </row>
    <row r="631" customFormat="false" ht="15.75" hidden="false" customHeight="false" outlineLevel="0" collapsed="false">
      <c r="O631" s="13"/>
      <c r="Q631" s="13"/>
      <c r="V631" s="50"/>
      <c r="W631" s="50"/>
    </row>
    <row r="632" customFormat="false" ht="15.75" hidden="false" customHeight="false" outlineLevel="0" collapsed="false">
      <c r="O632" s="13"/>
      <c r="Q632" s="13"/>
      <c r="V632" s="50"/>
      <c r="W632" s="50"/>
    </row>
    <row r="633" customFormat="false" ht="15.75" hidden="false" customHeight="false" outlineLevel="0" collapsed="false">
      <c r="O633" s="13"/>
      <c r="Q633" s="13"/>
      <c r="V633" s="50"/>
      <c r="W633" s="50"/>
    </row>
    <row r="634" customFormat="false" ht="15.75" hidden="false" customHeight="false" outlineLevel="0" collapsed="false">
      <c r="O634" s="13"/>
      <c r="Q634" s="13"/>
      <c r="V634" s="50"/>
      <c r="W634" s="50"/>
    </row>
    <row r="635" customFormat="false" ht="15.75" hidden="false" customHeight="false" outlineLevel="0" collapsed="false">
      <c r="O635" s="13"/>
      <c r="Q635" s="13"/>
      <c r="V635" s="50"/>
      <c r="W635" s="50"/>
    </row>
    <row r="636" customFormat="false" ht="15.75" hidden="false" customHeight="false" outlineLevel="0" collapsed="false">
      <c r="O636" s="13"/>
      <c r="Q636" s="13"/>
      <c r="V636" s="50"/>
      <c r="W636" s="50"/>
    </row>
    <row r="637" customFormat="false" ht="15.75" hidden="false" customHeight="false" outlineLevel="0" collapsed="false">
      <c r="O637" s="13"/>
      <c r="Q637" s="13"/>
      <c r="V637" s="50"/>
      <c r="W637" s="50"/>
    </row>
    <row r="638" customFormat="false" ht="15.75" hidden="false" customHeight="false" outlineLevel="0" collapsed="false">
      <c r="O638" s="13"/>
      <c r="Q638" s="13"/>
      <c r="V638" s="50"/>
      <c r="W638" s="50"/>
    </row>
    <row r="639" customFormat="false" ht="15.75" hidden="false" customHeight="false" outlineLevel="0" collapsed="false">
      <c r="O639" s="13"/>
      <c r="Q639" s="13"/>
      <c r="V639" s="50"/>
      <c r="W639" s="50"/>
    </row>
    <row r="640" customFormat="false" ht="15.75" hidden="false" customHeight="false" outlineLevel="0" collapsed="false">
      <c r="O640" s="13"/>
      <c r="Q640" s="13"/>
      <c r="V640" s="50"/>
      <c r="W640" s="50"/>
    </row>
    <row r="641" customFormat="false" ht="15.75" hidden="false" customHeight="false" outlineLevel="0" collapsed="false">
      <c r="O641" s="13"/>
      <c r="Q641" s="13"/>
      <c r="V641" s="50"/>
      <c r="W641" s="50"/>
    </row>
    <row r="642" customFormat="false" ht="15.75" hidden="false" customHeight="false" outlineLevel="0" collapsed="false">
      <c r="O642" s="13"/>
      <c r="Q642" s="13"/>
      <c r="V642" s="50"/>
      <c r="W642" s="50"/>
    </row>
    <row r="643" customFormat="false" ht="15.75" hidden="false" customHeight="false" outlineLevel="0" collapsed="false">
      <c r="O643" s="13"/>
      <c r="Q643" s="13"/>
      <c r="V643" s="50"/>
      <c r="W643" s="50"/>
    </row>
    <row r="644" customFormat="false" ht="15.75" hidden="false" customHeight="false" outlineLevel="0" collapsed="false">
      <c r="O644" s="13"/>
      <c r="Q644" s="13"/>
      <c r="V644" s="50"/>
      <c r="W644" s="50"/>
    </row>
    <row r="645" customFormat="false" ht="15.75" hidden="false" customHeight="false" outlineLevel="0" collapsed="false">
      <c r="O645" s="13"/>
      <c r="Q645" s="13"/>
      <c r="V645" s="50"/>
      <c r="W645" s="50"/>
    </row>
    <row r="646" customFormat="false" ht="15.75" hidden="false" customHeight="false" outlineLevel="0" collapsed="false">
      <c r="O646" s="13"/>
      <c r="Q646" s="13"/>
      <c r="V646" s="50"/>
      <c r="W646" s="50"/>
    </row>
    <row r="647" customFormat="false" ht="15.75" hidden="false" customHeight="false" outlineLevel="0" collapsed="false">
      <c r="O647" s="13"/>
      <c r="Q647" s="13"/>
      <c r="V647" s="50"/>
      <c r="W647" s="50"/>
    </row>
    <row r="648" customFormat="false" ht="15.75" hidden="false" customHeight="false" outlineLevel="0" collapsed="false">
      <c r="O648" s="13"/>
      <c r="Q648" s="13"/>
      <c r="V648" s="50"/>
      <c r="W648" s="50"/>
    </row>
    <row r="649" customFormat="false" ht="15.75" hidden="false" customHeight="false" outlineLevel="0" collapsed="false">
      <c r="O649" s="13"/>
      <c r="Q649" s="13"/>
      <c r="V649" s="50"/>
      <c r="W649" s="50"/>
    </row>
    <row r="650" customFormat="false" ht="15.75" hidden="false" customHeight="false" outlineLevel="0" collapsed="false">
      <c r="O650" s="13"/>
      <c r="Q650" s="13"/>
      <c r="V650" s="50"/>
      <c r="W650" s="50"/>
    </row>
    <row r="651" customFormat="false" ht="15.75" hidden="false" customHeight="false" outlineLevel="0" collapsed="false">
      <c r="O651" s="13"/>
      <c r="Q651" s="13"/>
      <c r="V651" s="50"/>
      <c r="W651" s="50"/>
    </row>
    <row r="652" customFormat="false" ht="15.75" hidden="false" customHeight="false" outlineLevel="0" collapsed="false">
      <c r="O652" s="13"/>
      <c r="Q652" s="13"/>
      <c r="V652" s="50"/>
      <c r="W652" s="50"/>
    </row>
    <row r="653" customFormat="false" ht="15.75" hidden="false" customHeight="false" outlineLevel="0" collapsed="false">
      <c r="O653" s="13"/>
      <c r="Q653" s="13"/>
      <c r="V653" s="50"/>
      <c r="W653" s="50"/>
    </row>
    <row r="654" customFormat="false" ht="15.75" hidden="false" customHeight="false" outlineLevel="0" collapsed="false">
      <c r="O654" s="13"/>
      <c r="Q654" s="13"/>
      <c r="V654" s="50"/>
      <c r="W654" s="50"/>
    </row>
    <row r="655" customFormat="false" ht="15.75" hidden="false" customHeight="false" outlineLevel="0" collapsed="false">
      <c r="O655" s="13"/>
      <c r="Q655" s="13"/>
      <c r="V655" s="50"/>
      <c r="W655" s="50"/>
    </row>
    <row r="656" customFormat="false" ht="15.75" hidden="false" customHeight="false" outlineLevel="0" collapsed="false">
      <c r="O656" s="13"/>
      <c r="Q656" s="13"/>
      <c r="V656" s="50"/>
      <c r="W656" s="50"/>
    </row>
    <row r="657" customFormat="false" ht="15.75" hidden="false" customHeight="false" outlineLevel="0" collapsed="false">
      <c r="O657" s="13"/>
      <c r="Q657" s="13"/>
      <c r="V657" s="50"/>
      <c r="W657" s="50"/>
    </row>
    <row r="658" customFormat="false" ht="15.75" hidden="false" customHeight="false" outlineLevel="0" collapsed="false">
      <c r="O658" s="13"/>
      <c r="Q658" s="13"/>
      <c r="V658" s="50"/>
      <c r="W658" s="50"/>
    </row>
    <row r="659" customFormat="false" ht="15.75" hidden="false" customHeight="false" outlineLevel="0" collapsed="false">
      <c r="O659" s="13"/>
      <c r="Q659" s="13"/>
      <c r="V659" s="50"/>
      <c r="W659" s="50"/>
    </row>
    <row r="660" customFormat="false" ht="15.75" hidden="false" customHeight="false" outlineLevel="0" collapsed="false">
      <c r="O660" s="13"/>
      <c r="Q660" s="13"/>
      <c r="V660" s="50"/>
      <c r="W660" s="50"/>
    </row>
    <row r="661" customFormat="false" ht="15.75" hidden="false" customHeight="false" outlineLevel="0" collapsed="false">
      <c r="O661" s="13"/>
      <c r="Q661" s="13"/>
      <c r="V661" s="50"/>
      <c r="W661" s="50"/>
    </row>
    <row r="662" customFormat="false" ht="15.75" hidden="false" customHeight="false" outlineLevel="0" collapsed="false">
      <c r="O662" s="13"/>
      <c r="Q662" s="13"/>
      <c r="V662" s="50"/>
      <c r="W662" s="50"/>
    </row>
    <row r="663" customFormat="false" ht="15.75" hidden="false" customHeight="false" outlineLevel="0" collapsed="false">
      <c r="O663" s="13"/>
      <c r="Q663" s="13"/>
      <c r="V663" s="50"/>
      <c r="W663" s="50"/>
    </row>
    <row r="664" customFormat="false" ht="15.75" hidden="false" customHeight="false" outlineLevel="0" collapsed="false">
      <c r="O664" s="13"/>
      <c r="Q664" s="13"/>
      <c r="V664" s="50"/>
      <c r="W664" s="50"/>
    </row>
    <row r="665" customFormat="false" ht="15.75" hidden="false" customHeight="false" outlineLevel="0" collapsed="false">
      <c r="O665" s="13"/>
      <c r="Q665" s="13"/>
      <c r="V665" s="50"/>
      <c r="W665" s="50"/>
    </row>
    <row r="666" customFormat="false" ht="15.75" hidden="false" customHeight="false" outlineLevel="0" collapsed="false">
      <c r="O666" s="13"/>
      <c r="Q666" s="13"/>
      <c r="V666" s="50"/>
      <c r="W666" s="50"/>
    </row>
    <row r="667" customFormat="false" ht="15.75" hidden="false" customHeight="false" outlineLevel="0" collapsed="false">
      <c r="O667" s="13"/>
      <c r="Q667" s="13"/>
      <c r="V667" s="50"/>
      <c r="W667" s="50"/>
    </row>
    <row r="668" customFormat="false" ht="15.75" hidden="false" customHeight="false" outlineLevel="0" collapsed="false">
      <c r="O668" s="13"/>
      <c r="Q668" s="13"/>
      <c r="V668" s="50"/>
      <c r="W668" s="50"/>
    </row>
    <row r="669" customFormat="false" ht="15.75" hidden="false" customHeight="false" outlineLevel="0" collapsed="false">
      <c r="O669" s="13"/>
      <c r="Q669" s="13"/>
      <c r="V669" s="50"/>
      <c r="W669" s="50"/>
    </row>
    <row r="670" customFormat="false" ht="15.75" hidden="false" customHeight="false" outlineLevel="0" collapsed="false">
      <c r="O670" s="13"/>
      <c r="Q670" s="13"/>
      <c r="V670" s="50"/>
      <c r="W670" s="50"/>
    </row>
    <row r="671" customFormat="false" ht="15.75" hidden="false" customHeight="false" outlineLevel="0" collapsed="false">
      <c r="O671" s="13"/>
      <c r="Q671" s="13"/>
      <c r="V671" s="50"/>
      <c r="W671" s="50"/>
    </row>
    <row r="672" customFormat="false" ht="15.75" hidden="false" customHeight="false" outlineLevel="0" collapsed="false">
      <c r="O672" s="13"/>
      <c r="Q672" s="13"/>
      <c r="V672" s="50"/>
      <c r="W672" s="50"/>
    </row>
    <row r="673" customFormat="false" ht="15.75" hidden="false" customHeight="false" outlineLevel="0" collapsed="false">
      <c r="O673" s="13"/>
      <c r="Q673" s="13"/>
      <c r="V673" s="50"/>
      <c r="W673" s="50"/>
    </row>
    <row r="674" customFormat="false" ht="15.75" hidden="false" customHeight="false" outlineLevel="0" collapsed="false">
      <c r="O674" s="13"/>
      <c r="Q674" s="13"/>
      <c r="V674" s="50"/>
      <c r="W674" s="50"/>
    </row>
    <row r="675" customFormat="false" ht="15.75" hidden="false" customHeight="false" outlineLevel="0" collapsed="false">
      <c r="O675" s="13"/>
      <c r="V675" s="50"/>
      <c r="W675" s="50"/>
    </row>
    <row r="676" customFormat="false" ht="15.75" hidden="false" customHeight="false" outlineLevel="0" collapsed="false">
      <c r="O676" s="13"/>
      <c r="V676" s="50"/>
      <c r="W676" s="50"/>
    </row>
    <row r="677" customFormat="false" ht="15.75" hidden="false" customHeight="false" outlineLevel="0" collapsed="false">
      <c r="O677" s="13"/>
      <c r="V677" s="50"/>
      <c r="W677" s="50"/>
    </row>
    <row r="678" customFormat="false" ht="15.75" hidden="false" customHeight="false" outlineLevel="0" collapsed="false">
      <c r="O678" s="13"/>
      <c r="V678" s="50"/>
      <c r="W678" s="50"/>
    </row>
    <row r="679" customFormat="false" ht="15.75" hidden="false" customHeight="false" outlineLevel="0" collapsed="false">
      <c r="O679" s="13"/>
      <c r="V679" s="50"/>
      <c r="W679" s="50"/>
    </row>
    <row r="680" customFormat="false" ht="15.75" hidden="false" customHeight="false" outlineLevel="0" collapsed="false">
      <c r="O680" s="13"/>
      <c r="V680" s="50"/>
      <c r="W680" s="50"/>
    </row>
    <row r="681" customFormat="false" ht="15.75" hidden="false" customHeight="false" outlineLevel="0" collapsed="false">
      <c r="O681" s="13"/>
      <c r="V681" s="50"/>
      <c r="W681" s="50"/>
    </row>
    <row r="682" customFormat="false" ht="15.75" hidden="false" customHeight="false" outlineLevel="0" collapsed="false">
      <c r="O682" s="13"/>
      <c r="V682" s="50"/>
      <c r="W682" s="50"/>
    </row>
    <row r="683" customFormat="false" ht="15.75" hidden="false" customHeight="false" outlineLevel="0" collapsed="false">
      <c r="O683" s="13"/>
      <c r="V683" s="50"/>
      <c r="W683" s="50"/>
    </row>
    <row r="684" customFormat="false" ht="15.75" hidden="false" customHeight="false" outlineLevel="0" collapsed="false">
      <c r="O684" s="13"/>
      <c r="V684" s="50"/>
      <c r="W684" s="50"/>
    </row>
    <row r="685" customFormat="false" ht="15.75" hidden="false" customHeight="false" outlineLevel="0" collapsed="false">
      <c r="O685" s="13"/>
      <c r="V685" s="50"/>
      <c r="W685" s="50"/>
    </row>
    <row r="686" customFormat="false" ht="15.75" hidden="false" customHeight="false" outlineLevel="0" collapsed="false">
      <c r="O686" s="13"/>
      <c r="V686" s="50"/>
      <c r="W686" s="50"/>
    </row>
    <row r="687" customFormat="false" ht="15.75" hidden="false" customHeight="false" outlineLevel="0" collapsed="false">
      <c r="O687" s="13"/>
      <c r="V687" s="50"/>
      <c r="W687" s="50"/>
    </row>
    <row r="688" customFormat="false" ht="15.75" hidden="false" customHeight="false" outlineLevel="0" collapsed="false">
      <c r="O688" s="13"/>
      <c r="V688" s="50"/>
      <c r="W688" s="50"/>
    </row>
    <row r="689" customFormat="false" ht="15.75" hidden="false" customHeight="false" outlineLevel="0" collapsed="false">
      <c r="O689" s="13"/>
      <c r="V689" s="50"/>
      <c r="W689" s="50"/>
    </row>
    <row r="690" customFormat="false" ht="15.75" hidden="false" customHeight="false" outlineLevel="0" collapsed="false">
      <c r="O690" s="13"/>
      <c r="V690" s="50"/>
      <c r="W690" s="50"/>
    </row>
    <row r="691" customFormat="false" ht="15.75" hidden="false" customHeight="false" outlineLevel="0" collapsed="false">
      <c r="O691" s="13"/>
      <c r="V691" s="50"/>
      <c r="W691" s="50"/>
    </row>
    <row r="692" customFormat="false" ht="15.75" hidden="false" customHeight="false" outlineLevel="0" collapsed="false">
      <c r="O692" s="13"/>
      <c r="V692" s="50"/>
      <c r="W692" s="50"/>
    </row>
    <row r="693" customFormat="false" ht="15.75" hidden="false" customHeight="false" outlineLevel="0" collapsed="false">
      <c r="O693" s="13"/>
      <c r="V693" s="50"/>
      <c r="W693" s="50"/>
    </row>
    <row r="694" customFormat="false" ht="15.75" hidden="false" customHeight="false" outlineLevel="0" collapsed="false">
      <c r="O694" s="13"/>
      <c r="V694" s="50"/>
      <c r="W694" s="50"/>
    </row>
    <row r="695" customFormat="false" ht="15.75" hidden="false" customHeight="false" outlineLevel="0" collapsed="false">
      <c r="O695" s="13"/>
      <c r="V695" s="50"/>
      <c r="W695" s="50"/>
    </row>
    <row r="696" customFormat="false" ht="15.75" hidden="false" customHeight="false" outlineLevel="0" collapsed="false">
      <c r="O696" s="13"/>
      <c r="V696" s="50"/>
      <c r="W696" s="50"/>
    </row>
    <row r="697" customFormat="false" ht="15.75" hidden="false" customHeight="false" outlineLevel="0" collapsed="false">
      <c r="O697" s="13"/>
      <c r="V697" s="50"/>
      <c r="W697" s="50"/>
    </row>
    <row r="698" customFormat="false" ht="15.75" hidden="false" customHeight="false" outlineLevel="0" collapsed="false">
      <c r="O698" s="13"/>
      <c r="V698" s="50"/>
      <c r="W698" s="50"/>
    </row>
    <row r="699" customFormat="false" ht="15.75" hidden="false" customHeight="false" outlineLevel="0" collapsed="false">
      <c r="O699" s="13"/>
      <c r="V699" s="50"/>
      <c r="W699" s="50"/>
    </row>
    <row r="700" customFormat="false" ht="15.75" hidden="false" customHeight="false" outlineLevel="0" collapsed="false">
      <c r="O700" s="13"/>
      <c r="V700" s="50"/>
      <c r="W700" s="50"/>
    </row>
    <row r="701" customFormat="false" ht="15.75" hidden="false" customHeight="false" outlineLevel="0" collapsed="false">
      <c r="O701" s="13"/>
      <c r="V701" s="50"/>
      <c r="W701" s="50"/>
    </row>
    <row r="702" customFormat="false" ht="15.75" hidden="false" customHeight="false" outlineLevel="0" collapsed="false">
      <c r="O702" s="13"/>
      <c r="V702" s="50"/>
      <c r="W702" s="50"/>
    </row>
    <row r="703" customFormat="false" ht="15.75" hidden="false" customHeight="false" outlineLevel="0" collapsed="false">
      <c r="O703" s="13"/>
      <c r="Q703" s="13"/>
      <c r="V703" s="50"/>
      <c r="W703" s="50"/>
    </row>
    <row r="704" customFormat="false" ht="15.75" hidden="false" customHeight="false" outlineLevel="0" collapsed="false">
      <c r="O704" s="13"/>
      <c r="Q704" s="13"/>
      <c r="V704" s="50"/>
      <c r="W704" s="50"/>
    </row>
    <row r="705" customFormat="false" ht="15.75" hidden="false" customHeight="false" outlineLevel="0" collapsed="false">
      <c r="O705" s="13"/>
      <c r="Q705" s="13"/>
      <c r="V705" s="50"/>
      <c r="W705" s="50"/>
    </row>
    <row r="706" customFormat="false" ht="15.75" hidden="false" customHeight="false" outlineLevel="0" collapsed="false">
      <c r="O706" s="13"/>
      <c r="Q706" s="13"/>
      <c r="V706" s="50"/>
      <c r="W706" s="50"/>
    </row>
    <row r="707" customFormat="false" ht="15.75" hidden="false" customHeight="false" outlineLevel="0" collapsed="false">
      <c r="O707" s="13"/>
      <c r="Q707" s="13"/>
      <c r="V707" s="50"/>
      <c r="W707" s="50"/>
    </row>
    <row r="708" customFormat="false" ht="15.75" hidden="false" customHeight="false" outlineLevel="0" collapsed="false">
      <c r="O708" s="13"/>
      <c r="Q708" s="13"/>
      <c r="V708" s="50"/>
      <c r="W708" s="50"/>
    </row>
    <row r="709" customFormat="false" ht="15.75" hidden="false" customHeight="false" outlineLevel="0" collapsed="false">
      <c r="O709" s="13"/>
      <c r="Q709" s="13"/>
      <c r="V709" s="50"/>
      <c r="W709" s="50"/>
    </row>
    <row r="710" customFormat="false" ht="15.75" hidden="false" customHeight="false" outlineLevel="0" collapsed="false">
      <c r="O710" s="13"/>
      <c r="Q710" s="13"/>
      <c r="V710" s="50"/>
      <c r="W710" s="50"/>
    </row>
    <row r="711" customFormat="false" ht="15.75" hidden="false" customHeight="false" outlineLevel="0" collapsed="false">
      <c r="O711" s="13"/>
      <c r="Q711" s="13"/>
      <c r="V711" s="50"/>
      <c r="W711" s="50"/>
    </row>
    <row r="712" customFormat="false" ht="15.75" hidden="false" customHeight="false" outlineLevel="0" collapsed="false">
      <c r="O712" s="13"/>
      <c r="Q712" s="13"/>
      <c r="V712" s="50"/>
      <c r="W712" s="50"/>
    </row>
    <row r="713" customFormat="false" ht="15.75" hidden="false" customHeight="false" outlineLevel="0" collapsed="false">
      <c r="O713" s="13"/>
      <c r="Q713" s="13"/>
      <c r="V713" s="50"/>
      <c r="W713" s="50"/>
    </row>
    <row r="714" customFormat="false" ht="15.75" hidden="false" customHeight="false" outlineLevel="0" collapsed="false">
      <c r="O714" s="13"/>
      <c r="Q714" s="13"/>
      <c r="V714" s="50"/>
      <c r="W714" s="50"/>
    </row>
    <row r="715" customFormat="false" ht="15.75" hidden="false" customHeight="false" outlineLevel="0" collapsed="false">
      <c r="O715" s="13"/>
      <c r="Q715" s="13"/>
      <c r="V715" s="50"/>
      <c r="W715" s="50"/>
    </row>
    <row r="716" customFormat="false" ht="15.75" hidden="false" customHeight="false" outlineLevel="0" collapsed="false">
      <c r="O716" s="13"/>
      <c r="Q716" s="13"/>
      <c r="V716" s="50"/>
      <c r="W716" s="50"/>
    </row>
    <row r="717" customFormat="false" ht="15.75" hidden="false" customHeight="false" outlineLevel="0" collapsed="false">
      <c r="O717" s="13"/>
      <c r="Q717" s="13"/>
      <c r="V717" s="50"/>
      <c r="W717" s="50"/>
    </row>
    <row r="718" customFormat="false" ht="15.75" hidden="false" customHeight="false" outlineLevel="0" collapsed="false">
      <c r="O718" s="13"/>
      <c r="Q718" s="13"/>
      <c r="V718" s="50"/>
      <c r="W718" s="50"/>
    </row>
    <row r="719" customFormat="false" ht="15.75" hidden="false" customHeight="false" outlineLevel="0" collapsed="false">
      <c r="O719" s="13"/>
      <c r="Q719" s="13"/>
      <c r="V719" s="50"/>
      <c r="W719" s="50"/>
    </row>
    <row r="720" customFormat="false" ht="15.75" hidden="false" customHeight="false" outlineLevel="0" collapsed="false">
      <c r="O720" s="13"/>
      <c r="Q720" s="13"/>
      <c r="V720" s="50"/>
      <c r="W720" s="50"/>
    </row>
    <row r="721" customFormat="false" ht="15.75" hidden="false" customHeight="false" outlineLevel="0" collapsed="false">
      <c r="O721" s="13"/>
      <c r="Q721" s="13"/>
      <c r="V721" s="50"/>
      <c r="W721" s="50"/>
    </row>
    <row r="722" customFormat="false" ht="15.75" hidden="false" customHeight="false" outlineLevel="0" collapsed="false">
      <c r="O722" s="13"/>
      <c r="Q722" s="13"/>
      <c r="V722" s="50"/>
      <c r="W722" s="50"/>
    </row>
    <row r="723" customFormat="false" ht="15.75" hidden="false" customHeight="false" outlineLevel="0" collapsed="false">
      <c r="O723" s="13"/>
      <c r="Q723" s="13"/>
      <c r="V723" s="50"/>
      <c r="W723" s="50"/>
    </row>
    <row r="724" customFormat="false" ht="15.75" hidden="false" customHeight="false" outlineLevel="0" collapsed="false">
      <c r="O724" s="13"/>
      <c r="Q724" s="13"/>
      <c r="V724" s="50"/>
      <c r="W724" s="50"/>
    </row>
    <row r="725" customFormat="false" ht="15.75" hidden="false" customHeight="false" outlineLevel="0" collapsed="false">
      <c r="O725" s="13"/>
      <c r="Q725" s="13"/>
      <c r="V725" s="50"/>
      <c r="W725" s="50"/>
    </row>
    <row r="726" customFormat="false" ht="15.75" hidden="false" customHeight="false" outlineLevel="0" collapsed="false">
      <c r="O726" s="13"/>
      <c r="Q726" s="13"/>
      <c r="V726" s="50"/>
      <c r="W726" s="50"/>
    </row>
    <row r="727" customFormat="false" ht="15.75" hidden="false" customHeight="false" outlineLevel="0" collapsed="false">
      <c r="O727" s="13"/>
      <c r="Q727" s="13"/>
      <c r="V727" s="50"/>
      <c r="W727" s="50"/>
    </row>
    <row r="728" customFormat="false" ht="15.75" hidden="false" customHeight="false" outlineLevel="0" collapsed="false">
      <c r="O728" s="13"/>
      <c r="Q728" s="13"/>
      <c r="V728" s="50"/>
      <c r="W728" s="50"/>
    </row>
    <row r="729" customFormat="false" ht="15.75" hidden="false" customHeight="false" outlineLevel="0" collapsed="false">
      <c r="O729" s="13"/>
      <c r="Q729" s="13"/>
      <c r="V729" s="50"/>
      <c r="W729" s="50"/>
    </row>
    <row r="730" customFormat="false" ht="15.75" hidden="false" customHeight="false" outlineLevel="0" collapsed="false">
      <c r="O730" s="13"/>
      <c r="Q730" s="13"/>
      <c r="V730" s="50"/>
      <c r="W730" s="50"/>
    </row>
    <row r="731" customFormat="false" ht="15.75" hidden="false" customHeight="false" outlineLevel="0" collapsed="false">
      <c r="O731" s="13"/>
      <c r="Q731" s="13"/>
      <c r="V731" s="50"/>
      <c r="W731" s="50"/>
    </row>
    <row r="732" customFormat="false" ht="15.75" hidden="false" customHeight="false" outlineLevel="0" collapsed="false">
      <c r="O732" s="13"/>
      <c r="Q732" s="13"/>
      <c r="V732" s="50"/>
      <c r="W732" s="50"/>
    </row>
    <row r="733" customFormat="false" ht="15.75" hidden="false" customHeight="false" outlineLevel="0" collapsed="false">
      <c r="O733" s="13"/>
      <c r="Q733" s="13"/>
      <c r="V733" s="50"/>
      <c r="W733" s="50"/>
    </row>
    <row r="734" customFormat="false" ht="15.75" hidden="false" customHeight="false" outlineLevel="0" collapsed="false">
      <c r="O734" s="13"/>
      <c r="Q734" s="13"/>
      <c r="V734" s="50"/>
      <c r="W734" s="50"/>
    </row>
    <row r="735" customFormat="false" ht="15.75" hidden="false" customHeight="false" outlineLevel="0" collapsed="false">
      <c r="O735" s="13"/>
      <c r="Q735" s="13"/>
      <c r="V735" s="50"/>
      <c r="W735" s="50"/>
    </row>
    <row r="736" customFormat="false" ht="15.75" hidden="false" customHeight="false" outlineLevel="0" collapsed="false">
      <c r="O736" s="13"/>
      <c r="Q736" s="13"/>
      <c r="V736" s="50"/>
      <c r="W736" s="50"/>
    </row>
    <row r="737" customFormat="false" ht="15.75" hidden="false" customHeight="false" outlineLevel="0" collapsed="false">
      <c r="O737" s="13"/>
      <c r="Q737" s="13"/>
      <c r="V737" s="50"/>
      <c r="W737" s="50"/>
    </row>
    <row r="738" customFormat="false" ht="15.75" hidden="false" customHeight="false" outlineLevel="0" collapsed="false">
      <c r="O738" s="13"/>
      <c r="Q738" s="13"/>
      <c r="V738" s="50"/>
      <c r="W738" s="50"/>
    </row>
    <row r="739" customFormat="false" ht="15.75" hidden="false" customHeight="false" outlineLevel="0" collapsed="false">
      <c r="O739" s="13"/>
      <c r="Q739" s="13"/>
      <c r="V739" s="50"/>
      <c r="W739" s="50"/>
    </row>
    <row r="740" customFormat="false" ht="15.75" hidden="false" customHeight="false" outlineLevel="0" collapsed="false">
      <c r="O740" s="13"/>
      <c r="Q740" s="13"/>
      <c r="V740" s="50"/>
      <c r="W740" s="50"/>
    </row>
    <row r="741" customFormat="false" ht="15.75" hidden="false" customHeight="false" outlineLevel="0" collapsed="false">
      <c r="O741" s="13"/>
      <c r="Q741" s="13"/>
      <c r="V741" s="50"/>
      <c r="W741" s="50"/>
    </row>
    <row r="742" customFormat="false" ht="15.75" hidden="false" customHeight="false" outlineLevel="0" collapsed="false">
      <c r="O742" s="13"/>
      <c r="Q742" s="13"/>
      <c r="V742" s="50"/>
      <c r="W742" s="50"/>
    </row>
    <row r="743" customFormat="false" ht="15.75" hidden="false" customHeight="false" outlineLevel="0" collapsed="false">
      <c r="O743" s="13"/>
      <c r="Q743" s="13"/>
      <c r="V743" s="50"/>
      <c r="W743" s="50"/>
    </row>
    <row r="744" customFormat="false" ht="15.75" hidden="false" customHeight="false" outlineLevel="0" collapsed="false">
      <c r="O744" s="13"/>
      <c r="Q744" s="13"/>
      <c r="V744" s="50"/>
      <c r="W744" s="50"/>
    </row>
    <row r="745" customFormat="false" ht="15.75" hidden="false" customHeight="false" outlineLevel="0" collapsed="false">
      <c r="O745" s="13"/>
      <c r="Q745" s="13"/>
      <c r="V745" s="50"/>
      <c r="W745" s="50"/>
    </row>
    <row r="746" customFormat="false" ht="15.75" hidden="false" customHeight="false" outlineLevel="0" collapsed="false">
      <c r="O746" s="13"/>
      <c r="Q746" s="13"/>
      <c r="V746" s="50"/>
      <c r="W746" s="50"/>
    </row>
    <row r="747" customFormat="false" ht="15.75" hidden="false" customHeight="false" outlineLevel="0" collapsed="false">
      <c r="O747" s="13"/>
      <c r="Q747" s="13"/>
      <c r="V747" s="50"/>
      <c r="W747" s="50"/>
    </row>
    <row r="748" customFormat="false" ht="15.75" hidden="false" customHeight="false" outlineLevel="0" collapsed="false">
      <c r="O748" s="13"/>
      <c r="Q748" s="13"/>
      <c r="V748" s="50"/>
      <c r="W748" s="50"/>
    </row>
    <row r="749" customFormat="false" ht="15.75" hidden="false" customHeight="false" outlineLevel="0" collapsed="false">
      <c r="O749" s="13"/>
      <c r="Q749" s="13"/>
      <c r="V749" s="50"/>
      <c r="W749" s="50"/>
    </row>
    <row r="750" customFormat="false" ht="15.75" hidden="false" customHeight="false" outlineLevel="0" collapsed="false">
      <c r="O750" s="13"/>
      <c r="Q750" s="13"/>
      <c r="V750" s="50"/>
      <c r="W750" s="50"/>
    </row>
    <row r="751" customFormat="false" ht="15.75" hidden="false" customHeight="false" outlineLevel="0" collapsed="false">
      <c r="O751" s="13"/>
      <c r="Q751" s="13"/>
      <c r="V751" s="50"/>
      <c r="W751" s="50"/>
    </row>
    <row r="752" customFormat="false" ht="15.75" hidden="false" customHeight="false" outlineLevel="0" collapsed="false">
      <c r="O752" s="13"/>
      <c r="Q752" s="13"/>
      <c r="V752" s="50"/>
      <c r="W752" s="50"/>
    </row>
    <row r="753" customFormat="false" ht="15.75" hidden="false" customHeight="false" outlineLevel="0" collapsed="false">
      <c r="O753" s="13"/>
      <c r="Q753" s="13"/>
      <c r="V753" s="50"/>
      <c r="W753" s="50"/>
    </row>
    <row r="754" customFormat="false" ht="15.75" hidden="false" customHeight="false" outlineLevel="0" collapsed="false">
      <c r="O754" s="13"/>
      <c r="Q754" s="13"/>
      <c r="V754" s="50"/>
      <c r="W754" s="50"/>
    </row>
    <row r="755" customFormat="false" ht="15.75" hidden="false" customHeight="false" outlineLevel="0" collapsed="false">
      <c r="O755" s="13"/>
      <c r="Q755" s="13"/>
      <c r="V755" s="50"/>
      <c r="W755" s="50"/>
    </row>
    <row r="756" customFormat="false" ht="15.75" hidden="false" customHeight="false" outlineLevel="0" collapsed="false">
      <c r="O756" s="13"/>
      <c r="Q756" s="13"/>
      <c r="V756" s="50"/>
      <c r="W756" s="50"/>
    </row>
    <row r="757" customFormat="false" ht="15.75" hidden="false" customHeight="false" outlineLevel="0" collapsed="false">
      <c r="O757" s="13"/>
      <c r="Q757" s="13"/>
      <c r="V757" s="50"/>
      <c r="W757" s="50"/>
    </row>
    <row r="758" customFormat="false" ht="15.75" hidden="false" customHeight="false" outlineLevel="0" collapsed="false">
      <c r="O758" s="13"/>
      <c r="Q758" s="13"/>
      <c r="V758" s="50"/>
      <c r="W758" s="50"/>
    </row>
    <row r="759" customFormat="false" ht="15.75" hidden="false" customHeight="false" outlineLevel="0" collapsed="false">
      <c r="O759" s="13"/>
      <c r="Q759" s="13"/>
      <c r="V759" s="50"/>
      <c r="W759" s="50"/>
    </row>
    <row r="760" customFormat="false" ht="15.75" hidden="false" customHeight="false" outlineLevel="0" collapsed="false">
      <c r="O760" s="13"/>
      <c r="Q760" s="13"/>
      <c r="V760" s="50"/>
      <c r="W760" s="50"/>
    </row>
    <row r="761" customFormat="false" ht="15.75" hidden="false" customHeight="false" outlineLevel="0" collapsed="false">
      <c r="O761" s="13"/>
      <c r="Q761" s="13"/>
      <c r="V761" s="50"/>
      <c r="W761" s="50"/>
    </row>
    <row r="762" customFormat="false" ht="15.75" hidden="false" customHeight="false" outlineLevel="0" collapsed="false">
      <c r="O762" s="13"/>
      <c r="Q762" s="13"/>
      <c r="V762" s="50"/>
      <c r="W762" s="50"/>
    </row>
    <row r="763" customFormat="false" ht="15.75" hidden="false" customHeight="false" outlineLevel="0" collapsed="false">
      <c r="O763" s="13"/>
      <c r="Q763" s="13"/>
      <c r="V763" s="50"/>
      <c r="W763" s="50"/>
    </row>
    <row r="764" customFormat="false" ht="15.75" hidden="false" customHeight="false" outlineLevel="0" collapsed="false">
      <c r="O764" s="13"/>
      <c r="Q764" s="13"/>
      <c r="V764" s="50"/>
      <c r="W764" s="50"/>
    </row>
    <row r="765" customFormat="false" ht="15.75" hidden="false" customHeight="false" outlineLevel="0" collapsed="false">
      <c r="O765" s="13"/>
      <c r="Q765" s="13"/>
      <c r="V765" s="50"/>
      <c r="W765" s="50"/>
    </row>
    <row r="766" customFormat="false" ht="15.75" hidden="false" customHeight="false" outlineLevel="0" collapsed="false">
      <c r="O766" s="13"/>
      <c r="Q766" s="13"/>
      <c r="V766" s="50"/>
      <c r="W766" s="50"/>
    </row>
    <row r="767" customFormat="false" ht="15.75" hidden="false" customHeight="false" outlineLevel="0" collapsed="false">
      <c r="O767" s="13"/>
      <c r="Q767" s="13"/>
      <c r="V767" s="50"/>
      <c r="W767" s="50"/>
    </row>
    <row r="768" customFormat="false" ht="15.75" hidden="false" customHeight="false" outlineLevel="0" collapsed="false">
      <c r="O768" s="13"/>
      <c r="Q768" s="13"/>
      <c r="V768" s="50"/>
      <c r="W768" s="50"/>
    </row>
    <row r="769" customFormat="false" ht="15.75" hidden="false" customHeight="false" outlineLevel="0" collapsed="false">
      <c r="O769" s="13"/>
      <c r="Q769" s="13"/>
      <c r="V769" s="50"/>
      <c r="W769" s="50"/>
    </row>
    <row r="770" customFormat="false" ht="15.75" hidden="false" customHeight="false" outlineLevel="0" collapsed="false">
      <c r="O770" s="13"/>
      <c r="Q770" s="13"/>
      <c r="V770" s="50"/>
      <c r="W770" s="50"/>
    </row>
    <row r="771" customFormat="false" ht="15.75" hidden="false" customHeight="false" outlineLevel="0" collapsed="false">
      <c r="O771" s="13"/>
      <c r="Q771" s="13"/>
      <c r="V771" s="50"/>
      <c r="W771" s="50"/>
    </row>
    <row r="772" customFormat="false" ht="15.75" hidden="false" customHeight="false" outlineLevel="0" collapsed="false">
      <c r="O772" s="13"/>
      <c r="Q772" s="13"/>
      <c r="V772" s="50"/>
      <c r="W772" s="50"/>
    </row>
    <row r="773" customFormat="false" ht="15.75" hidden="false" customHeight="false" outlineLevel="0" collapsed="false">
      <c r="O773" s="13"/>
      <c r="Q773" s="13"/>
      <c r="V773" s="50"/>
      <c r="W773" s="50"/>
    </row>
    <row r="774" customFormat="false" ht="15.75" hidden="false" customHeight="false" outlineLevel="0" collapsed="false">
      <c r="O774" s="13"/>
      <c r="Q774" s="13"/>
      <c r="V774" s="50"/>
      <c r="W774" s="50"/>
    </row>
    <row r="775" customFormat="false" ht="15.75" hidden="false" customHeight="false" outlineLevel="0" collapsed="false">
      <c r="O775" s="13"/>
      <c r="Q775" s="13"/>
      <c r="V775" s="50"/>
      <c r="W775" s="50"/>
    </row>
    <row r="776" customFormat="false" ht="15.75" hidden="false" customHeight="false" outlineLevel="0" collapsed="false">
      <c r="O776" s="13"/>
      <c r="Q776" s="13"/>
      <c r="V776" s="50"/>
      <c r="W776" s="50"/>
    </row>
    <row r="777" customFormat="false" ht="15.75" hidden="false" customHeight="false" outlineLevel="0" collapsed="false">
      <c r="O777" s="13"/>
      <c r="Q777" s="13"/>
      <c r="V777" s="50"/>
      <c r="W777" s="50"/>
    </row>
    <row r="778" customFormat="false" ht="15.75" hidden="false" customHeight="false" outlineLevel="0" collapsed="false">
      <c r="O778" s="13"/>
      <c r="Q778" s="13"/>
      <c r="V778" s="50"/>
      <c r="W778" s="50"/>
    </row>
    <row r="779" customFormat="false" ht="15.75" hidden="false" customHeight="false" outlineLevel="0" collapsed="false">
      <c r="O779" s="13"/>
      <c r="Q779" s="13"/>
      <c r="V779" s="50"/>
      <c r="W779" s="50"/>
    </row>
    <row r="780" customFormat="false" ht="15.75" hidden="false" customHeight="false" outlineLevel="0" collapsed="false">
      <c r="O780" s="13"/>
      <c r="Q780" s="13"/>
      <c r="V780" s="50"/>
      <c r="W780" s="50"/>
    </row>
    <row r="781" customFormat="false" ht="15.75" hidden="false" customHeight="false" outlineLevel="0" collapsed="false">
      <c r="O781" s="13"/>
      <c r="Q781" s="13"/>
      <c r="V781" s="50"/>
      <c r="W781" s="50"/>
    </row>
    <row r="782" customFormat="false" ht="15.75" hidden="false" customHeight="false" outlineLevel="0" collapsed="false">
      <c r="O782" s="13"/>
      <c r="Q782" s="13"/>
      <c r="V782" s="50"/>
      <c r="W782" s="50"/>
    </row>
    <row r="783" customFormat="false" ht="15.75" hidden="false" customHeight="false" outlineLevel="0" collapsed="false">
      <c r="O783" s="13"/>
      <c r="Q783" s="13"/>
      <c r="V783" s="50"/>
      <c r="W783" s="50"/>
    </row>
    <row r="784" customFormat="false" ht="15.75" hidden="false" customHeight="false" outlineLevel="0" collapsed="false">
      <c r="O784" s="13"/>
      <c r="Q784" s="13"/>
      <c r="V784" s="50"/>
      <c r="W784" s="50"/>
    </row>
    <row r="785" customFormat="false" ht="15.75" hidden="false" customHeight="false" outlineLevel="0" collapsed="false">
      <c r="O785" s="13"/>
      <c r="Q785" s="13"/>
      <c r="V785" s="50"/>
      <c r="W785" s="50"/>
    </row>
    <row r="786" customFormat="false" ht="15.75" hidden="false" customHeight="false" outlineLevel="0" collapsed="false">
      <c r="O786" s="13"/>
      <c r="Q786" s="13"/>
      <c r="V786" s="50"/>
      <c r="W786" s="50"/>
    </row>
    <row r="787" customFormat="false" ht="15.75" hidden="false" customHeight="false" outlineLevel="0" collapsed="false">
      <c r="O787" s="13"/>
      <c r="V787" s="50"/>
      <c r="W787" s="50"/>
    </row>
    <row r="788" customFormat="false" ht="15.75" hidden="false" customHeight="false" outlineLevel="0" collapsed="false">
      <c r="O788" s="13"/>
      <c r="V788" s="50"/>
      <c r="W788" s="50"/>
    </row>
    <row r="789" customFormat="false" ht="15.75" hidden="false" customHeight="false" outlineLevel="0" collapsed="false">
      <c r="O789" s="13"/>
      <c r="V789" s="50"/>
      <c r="W789" s="50"/>
    </row>
    <row r="790" customFormat="false" ht="15.75" hidden="false" customHeight="false" outlineLevel="0" collapsed="false">
      <c r="O790" s="13"/>
      <c r="V790" s="50"/>
      <c r="W790" s="50"/>
    </row>
    <row r="791" customFormat="false" ht="15.75" hidden="false" customHeight="false" outlineLevel="0" collapsed="false">
      <c r="O791" s="13"/>
      <c r="V791" s="50"/>
      <c r="W791" s="50"/>
    </row>
    <row r="792" customFormat="false" ht="15.75" hidden="false" customHeight="false" outlineLevel="0" collapsed="false">
      <c r="O792" s="13"/>
      <c r="V792" s="50"/>
      <c r="W792" s="50"/>
    </row>
    <row r="793" customFormat="false" ht="15.75" hidden="false" customHeight="false" outlineLevel="0" collapsed="false">
      <c r="O793" s="13"/>
      <c r="V793" s="50"/>
      <c r="W793" s="50"/>
    </row>
    <row r="794" customFormat="false" ht="15.75" hidden="false" customHeight="false" outlineLevel="0" collapsed="false">
      <c r="O794" s="13"/>
      <c r="V794" s="50"/>
      <c r="W794" s="50"/>
    </row>
    <row r="795" customFormat="false" ht="15.75" hidden="false" customHeight="false" outlineLevel="0" collapsed="false">
      <c r="O795" s="13"/>
      <c r="V795" s="50"/>
      <c r="W795" s="50"/>
    </row>
    <row r="796" customFormat="false" ht="15.75" hidden="false" customHeight="false" outlineLevel="0" collapsed="false">
      <c r="O796" s="13"/>
      <c r="V796" s="50"/>
      <c r="W796" s="50"/>
    </row>
    <row r="797" customFormat="false" ht="15.75" hidden="false" customHeight="false" outlineLevel="0" collapsed="false">
      <c r="O797" s="13"/>
      <c r="V797" s="50"/>
      <c r="W797" s="50"/>
    </row>
    <row r="798" customFormat="false" ht="15.75" hidden="false" customHeight="false" outlineLevel="0" collapsed="false">
      <c r="O798" s="13"/>
      <c r="V798" s="50"/>
      <c r="W798" s="50"/>
    </row>
    <row r="799" customFormat="false" ht="15.75" hidden="false" customHeight="false" outlineLevel="0" collapsed="false">
      <c r="O799" s="13"/>
      <c r="V799" s="50"/>
      <c r="W799" s="50"/>
    </row>
    <row r="800" customFormat="false" ht="15.75" hidden="false" customHeight="false" outlineLevel="0" collapsed="false">
      <c r="O800" s="13"/>
      <c r="V800" s="50"/>
      <c r="W800" s="50"/>
    </row>
    <row r="801" customFormat="false" ht="15.75" hidden="false" customHeight="false" outlineLevel="0" collapsed="false">
      <c r="O801" s="13"/>
      <c r="V801" s="50"/>
      <c r="W801" s="50"/>
    </row>
    <row r="802" customFormat="false" ht="15.75" hidden="false" customHeight="false" outlineLevel="0" collapsed="false">
      <c r="O802" s="13"/>
      <c r="V802" s="50"/>
      <c r="W802" s="50"/>
    </row>
    <row r="803" customFormat="false" ht="15.75" hidden="false" customHeight="false" outlineLevel="0" collapsed="false">
      <c r="O803" s="13"/>
      <c r="V803" s="50"/>
      <c r="W803" s="50"/>
    </row>
    <row r="804" customFormat="false" ht="15.75" hidden="false" customHeight="false" outlineLevel="0" collapsed="false">
      <c r="O804" s="13"/>
      <c r="V804" s="50"/>
      <c r="W804" s="50"/>
    </row>
    <row r="805" customFormat="false" ht="15.75" hidden="false" customHeight="false" outlineLevel="0" collapsed="false">
      <c r="O805" s="13"/>
      <c r="V805" s="50"/>
      <c r="W805" s="50"/>
    </row>
    <row r="806" customFormat="false" ht="15.75" hidden="false" customHeight="false" outlineLevel="0" collapsed="false">
      <c r="O806" s="13"/>
      <c r="V806" s="50"/>
      <c r="W806" s="50"/>
    </row>
    <row r="807" customFormat="false" ht="15.75" hidden="false" customHeight="false" outlineLevel="0" collapsed="false">
      <c r="O807" s="13"/>
      <c r="V807" s="50"/>
      <c r="W807" s="50"/>
    </row>
    <row r="808" customFormat="false" ht="15.75" hidden="false" customHeight="false" outlineLevel="0" collapsed="false">
      <c r="O808" s="13"/>
      <c r="V808" s="50"/>
      <c r="W808" s="50"/>
    </row>
    <row r="809" customFormat="false" ht="15.75" hidden="false" customHeight="false" outlineLevel="0" collapsed="false">
      <c r="O809" s="13"/>
      <c r="V809" s="50"/>
      <c r="W809" s="50"/>
    </row>
    <row r="810" customFormat="false" ht="15.75" hidden="false" customHeight="false" outlineLevel="0" collapsed="false">
      <c r="O810" s="13"/>
      <c r="V810" s="50"/>
      <c r="W810" s="50"/>
    </row>
    <row r="811" customFormat="false" ht="15.75" hidden="false" customHeight="false" outlineLevel="0" collapsed="false">
      <c r="O811" s="13"/>
      <c r="V811" s="50"/>
      <c r="W811" s="50"/>
    </row>
    <row r="812" customFormat="false" ht="15.75" hidden="false" customHeight="false" outlineLevel="0" collapsed="false">
      <c r="O812" s="13"/>
      <c r="V812" s="50"/>
      <c r="W812" s="50"/>
    </row>
    <row r="813" customFormat="false" ht="15.75" hidden="false" customHeight="false" outlineLevel="0" collapsed="false">
      <c r="O813" s="13"/>
      <c r="V813" s="50"/>
      <c r="W813" s="50"/>
    </row>
    <row r="814" customFormat="false" ht="15.75" hidden="false" customHeight="false" outlineLevel="0" collapsed="false">
      <c r="O814" s="13"/>
      <c r="V814" s="50"/>
      <c r="W814" s="50"/>
    </row>
    <row r="815" customFormat="false" ht="15.75" hidden="false" customHeight="false" outlineLevel="0" collapsed="false">
      <c r="O815" s="13"/>
      <c r="Q815" s="13"/>
      <c r="V815" s="50"/>
      <c r="W815" s="50"/>
    </row>
    <row r="816" customFormat="false" ht="15.75" hidden="false" customHeight="false" outlineLevel="0" collapsed="false">
      <c r="O816" s="13"/>
      <c r="Q816" s="13"/>
      <c r="V816" s="50"/>
      <c r="W816" s="50"/>
    </row>
    <row r="817" customFormat="false" ht="15.75" hidden="false" customHeight="false" outlineLevel="0" collapsed="false">
      <c r="O817" s="13"/>
      <c r="Q817" s="13"/>
      <c r="V817" s="50"/>
      <c r="W817" s="50"/>
    </row>
    <row r="818" customFormat="false" ht="15.75" hidden="false" customHeight="false" outlineLevel="0" collapsed="false">
      <c r="O818" s="13"/>
      <c r="Q818" s="13"/>
      <c r="V818" s="50"/>
      <c r="W818" s="50"/>
    </row>
    <row r="819" customFormat="false" ht="15.75" hidden="false" customHeight="false" outlineLevel="0" collapsed="false">
      <c r="O819" s="13"/>
      <c r="Q819" s="13"/>
      <c r="V819" s="50"/>
      <c r="W819" s="50"/>
    </row>
    <row r="820" customFormat="false" ht="15.75" hidden="false" customHeight="false" outlineLevel="0" collapsed="false">
      <c r="O820" s="13"/>
      <c r="Q820" s="13"/>
      <c r="V820" s="50"/>
      <c r="W820" s="50"/>
    </row>
    <row r="821" customFormat="false" ht="15.75" hidden="false" customHeight="false" outlineLevel="0" collapsed="false">
      <c r="O821" s="13"/>
      <c r="Q821" s="13"/>
      <c r="V821" s="50"/>
      <c r="W821" s="50"/>
    </row>
    <row r="822" customFormat="false" ht="15.75" hidden="false" customHeight="false" outlineLevel="0" collapsed="false">
      <c r="O822" s="13"/>
      <c r="Q822" s="13"/>
      <c r="V822" s="50"/>
      <c r="W822" s="50"/>
    </row>
    <row r="823" customFormat="false" ht="15.75" hidden="false" customHeight="false" outlineLevel="0" collapsed="false">
      <c r="O823" s="13"/>
      <c r="Q823" s="13"/>
      <c r="V823" s="50"/>
      <c r="W823" s="50"/>
    </row>
    <row r="824" customFormat="false" ht="15.75" hidden="false" customHeight="false" outlineLevel="0" collapsed="false">
      <c r="O824" s="13"/>
      <c r="Q824" s="13"/>
      <c r="V824" s="50"/>
      <c r="W824" s="50"/>
    </row>
    <row r="825" customFormat="false" ht="15.75" hidden="false" customHeight="false" outlineLevel="0" collapsed="false">
      <c r="O825" s="13"/>
      <c r="Q825" s="13"/>
      <c r="V825" s="50"/>
      <c r="W825" s="50"/>
    </row>
    <row r="826" customFormat="false" ht="15.75" hidden="false" customHeight="false" outlineLevel="0" collapsed="false">
      <c r="O826" s="13"/>
      <c r="Q826" s="13"/>
      <c r="V826" s="50"/>
      <c r="W826" s="50"/>
    </row>
    <row r="827" customFormat="false" ht="15.75" hidden="false" customHeight="false" outlineLevel="0" collapsed="false">
      <c r="O827" s="13"/>
      <c r="Q827" s="13"/>
      <c r="V827" s="50"/>
      <c r="W827" s="50"/>
    </row>
    <row r="828" customFormat="false" ht="15.75" hidden="false" customHeight="false" outlineLevel="0" collapsed="false">
      <c r="O828" s="13"/>
      <c r="Q828" s="13"/>
      <c r="V828" s="50"/>
      <c r="W828" s="50"/>
    </row>
    <row r="829" customFormat="false" ht="15.75" hidden="false" customHeight="false" outlineLevel="0" collapsed="false">
      <c r="O829" s="13"/>
      <c r="Q829" s="13"/>
      <c r="V829" s="50"/>
      <c r="W829" s="50"/>
    </row>
    <row r="830" customFormat="false" ht="15.75" hidden="false" customHeight="false" outlineLevel="0" collapsed="false">
      <c r="O830" s="13"/>
      <c r="Q830" s="13"/>
      <c r="V830" s="50"/>
      <c r="W830" s="50"/>
    </row>
    <row r="831" customFormat="false" ht="15.75" hidden="false" customHeight="false" outlineLevel="0" collapsed="false">
      <c r="O831" s="13"/>
      <c r="Q831" s="13"/>
      <c r="V831" s="50"/>
      <c r="W831" s="50"/>
    </row>
    <row r="832" customFormat="false" ht="15.75" hidden="false" customHeight="false" outlineLevel="0" collapsed="false">
      <c r="O832" s="13"/>
      <c r="Q832" s="13"/>
      <c r="V832" s="50"/>
      <c r="W832" s="50"/>
    </row>
    <row r="833" customFormat="false" ht="15.75" hidden="false" customHeight="false" outlineLevel="0" collapsed="false">
      <c r="O833" s="13"/>
      <c r="Q833" s="13"/>
      <c r="V833" s="50"/>
      <c r="W833" s="50"/>
    </row>
    <row r="834" customFormat="false" ht="15.75" hidden="false" customHeight="false" outlineLevel="0" collapsed="false">
      <c r="O834" s="13"/>
      <c r="Q834" s="13"/>
      <c r="V834" s="50"/>
      <c r="W834" s="50"/>
    </row>
    <row r="835" customFormat="false" ht="15.75" hidden="false" customHeight="false" outlineLevel="0" collapsed="false">
      <c r="O835" s="13"/>
      <c r="Q835" s="13"/>
      <c r="V835" s="50"/>
      <c r="W835" s="50"/>
    </row>
    <row r="836" customFormat="false" ht="15.75" hidden="false" customHeight="false" outlineLevel="0" collapsed="false">
      <c r="O836" s="13"/>
      <c r="Q836" s="13"/>
      <c r="V836" s="50"/>
      <c r="W836" s="50"/>
    </row>
    <row r="837" customFormat="false" ht="15.75" hidden="false" customHeight="false" outlineLevel="0" collapsed="false">
      <c r="O837" s="13"/>
      <c r="Q837" s="13"/>
      <c r="V837" s="50"/>
      <c r="W837" s="50"/>
    </row>
    <row r="838" customFormat="false" ht="15.75" hidden="false" customHeight="false" outlineLevel="0" collapsed="false">
      <c r="O838" s="13"/>
      <c r="Q838" s="13"/>
      <c r="V838" s="50"/>
      <c r="W838" s="50"/>
    </row>
    <row r="839" customFormat="false" ht="15.75" hidden="false" customHeight="false" outlineLevel="0" collapsed="false">
      <c r="O839" s="13"/>
      <c r="Q839" s="13"/>
      <c r="V839" s="50"/>
      <c r="W839" s="50"/>
    </row>
    <row r="840" customFormat="false" ht="15.75" hidden="false" customHeight="false" outlineLevel="0" collapsed="false">
      <c r="O840" s="13"/>
      <c r="Q840" s="13"/>
      <c r="V840" s="50"/>
      <c r="W840" s="50"/>
    </row>
    <row r="841" customFormat="false" ht="15.75" hidden="false" customHeight="false" outlineLevel="0" collapsed="false">
      <c r="O841" s="13"/>
      <c r="Q841" s="13"/>
      <c r="V841" s="50"/>
      <c r="W841" s="50"/>
    </row>
    <row r="842" customFormat="false" ht="15.75" hidden="false" customHeight="false" outlineLevel="0" collapsed="false">
      <c r="O842" s="13"/>
      <c r="Q842" s="13"/>
      <c r="V842" s="50"/>
      <c r="W842" s="50"/>
    </row>
    <row r="843" customFormat="false" ht="15.75" hidden="false" customHeight="false" outlineLevel="0" collapsed="false">
      <c r="Q843" s="13"/>
      <c r="V843" s="50"/>
      <c r="W843" s="50"/>
    </row>
    <row r="844" customFormat="false" ht="15.75" hidden="false" customHeight="false" outlineLevel="0" collapsed="false">
      <c r="Q844" s="13"/>
      <c r="V844" s="50"/>
      <c r="W844" s="50"/>
    </row>
    <row r="845" customFormat="false" ht="15.75" hidden="false" customHeight="false" outlineLevel="0" collapsed="false">
      <c r="Q845" s="13"/>
      <c r="V845" s="50"/>
      <c r="W845" s="50"/>
    </row>
    <row r="846" customFormat="false" ht="15.75" hidden="false" customHeight="false" outlineLevel="0" collapsed="false">
      <c r="Q846" s="13"/>
      <c r="V846" s="50"/>
      <c r="W846" s="50"/>
    </row>
    <row r="847" customFormat="false" ht="15.75" hidden="false" customHeight="false" outlineLevel="0" collapsed="false">
      <c r="Q847" s="13"/>
      <c r="V847" s="50"/>
      <c r="W847" s="50"/>
    </row>
    <row r="848" customFormat="false" ht="15.75" hidden="false" customHeight="false" outlineLevel="0" collapsed="false">
      <c r="Q848" s="13"/>
      <c r="V848" s="50"/>
      <c r="W848" s="50"/>
    </row>
    <row r="849" customFormat="false" ht="15.75" hidden="false" customHeight="false" outlineLevel="0" collapsed="false">
      <c r="Q849" s="13"/>
      <c r="V849" s="50"/>
      <c r="W849" s="50"/>
    </row>
    <row r="850" customFormat="false" ht="15.75" hidden="false" customHeight="false" outlineLevel="0" collapsed="false">
      <c r="Q850" s="13"/>
      <c r="V850" s="50"/>
      <c r="W850" s="50"/>
    </row>
    <row r="851" customFormat="false" ht="15.75" hidden="false" customHeight="false" outlineLevel="0" collapsed="false">
      <c r="Q851" s="13"/>
      <c r="V851" s="50"/>
      <c r="W851" s="50"/>
    </row>
    <row r="852" customFormat="false" ht="15.75" hidden="false" customHeight="false" outlineLevel="0" collapsed="false">
      <c r="Q852" s="13"/>
      <c r="V852" s="50"/>
      <c r="W852" s="50"/>
    </row>
    <row r="853" customFormat="false" ht="15.75" hidden="false" customHeight="false" outlineLevel="0" collapsed="false">
      <c r="Q853" s="13"/>
      <c r="V853" s="50"/>
      <c r="W853" s="50"/>
    </row>
    <row r="854" customFormat="false" ht="15.75" hidden="false" customHeight="false" outlineLevel="0" collapsed="false">
      <c r="Q854" s="13"/>
      <c r="V854" s="50"/>
      <c r="W854" s="50"/>
    </row>
    <row r="855" customFormat="false" ht="15.75" hidden="false" customHeight="false" outlineLevel="0" collapsed="false">
      <c r="Q855" s="13"/>
      <c r="V855" s="50"/>
      <c r="W855" s="50"/>
    </row>
    <row r="856" customFormat="false" ht="15.75" hidden="false" customHeight="false" outlineLevel="0" collapsed="false">
      <c r="Q856" s="13"/>
      <c r="V856" s="50"/>
      <c r="W856" s="50"/>
    </row>
    <row r="857" customFormat="false" ht="15.75" hidden="false" customHeight="false" outlineLevel="0" collapsed="false">
      <c r="Q857" s="13"/>
      <c r="V857" s="50"/>
      <c r="W857" s="50"/>
    </row>
    <row r="858" customFormat="false" ht="15.75" hidden="false" customHeight="false" outlineLevel="0" collapsed="false">
      <c r="Q858" s="13"/>
      <c r="V858" s="50"/>
      <c r="W858" s="50"/>
    </row>
    <row r="859" customFormat="false" ht="15.75" hidden="false" customHeight="false" outlineLevel="0" collapsed="false">
      <c r="Q859" s="13"/>
      <c r="V859" s="50"/>
      <c r="W859" s="50"/>
    </row>
    <row r="860" customFormat="false" ht="15.75" hidden="false" customHeight="false" outlineLevel="0" collapsed="false">
      <c r="Q860" s="13"/>
      <c r="V860" s="50"/>
      <c r="W860" s="50"/>
    </row>
    <row r="861" customFormat="false" ht="15.75" hidden="false" customHeight="false" outlineLevel="0" collapsed="false">
      <c r="Q861" s="13"/>
      <c r="V861" s="50"/>
      <c r="W861" s="50"/>
    </row>
    <row r="862" customFormat="false" ht="15.75" hidden="false" customHeight="false" outlineLevel="0" collapsed="false">
      <c r="Q862" s="13"/>
      <c r="V862" s="50"/>
      <c r="W862" s="50"/>
    </row>
    <row r="863" customFormat="false" ht="15.75" hidden="false" customHeight="false" outlineLevel="0" collapsed="false">
      <c r="Q863" s="13"/>
      <c r="V863" s="50"/>
      <c r="W863" s="50"/>
    </row>
    <row r="864" customFormat="false" ht="15.75" hidden="false" customHeight="false" outlineLevel="0" collapsed="false">
      <c r="Q864" s="13"/>
      <c r="V864" s="50"/>
      <c r="W864" s="50"/>
    </row>
    <row r="865" customFormat="false" ht="15.75" hidden="false" customHeight="false" outlineLevel="0" collapsed="false">
      <c r="Q865" s="13"/>
      <c r="V865" s="50"/>
      <c r="W865" s="50"/>
    </row>
    <row r="866" customFormat="false" ht="15.75" hidden="false" customHeight="false" outlineLevel="0" collapsed="false">
      <c r="Q866" s="13"/>
      <c r="V866" s="50"/>
      <c r="W866" s="50"/>
    </row>
    <row r="867" customFormat="false" ht="15.75" hidden="false" customHeight="false" outlineLevel="0" collapsed="false">
      <c r="Q867" s="13"/>
      <c r="V867" s="50"/>
      <c r="W867" s="50"/>
    </row>
    <row r="868" customFormat="false" ht="15.75" hidden="false" customHeight="false" outlineLevel="0" collapsed="false">
      <c r="Q868" s="13"/>
      <c r="V868" s="50"/>
      <c r="W868" s="50"/>
    </row>
    <row r="869" customFormat="false" ht="15.75" hidden="false" customHeight="false" outlineLevel="0" collapsed="false">
      <c r="Q869" s="13"/>
      <c r="V869" s="50"/>
      <c r="W869" s="50"/>
    </row>
    <row r="870" customFormat="false" ht="15.75" hidden="false" customHeight="false" outlineLevel="0" collapsed="false">
      <c r="Q870" s="13"/>
      <c r="V870" s="50"/>
      <c r="W870" s="50"/>
    </row>
    <row r="871" customFormat="false" ht="15.75" hidden="false" customHeight="false" outlineLevel="0" collapsed="false">
      <c r="Q871" s="13"/>
      <c r="V871" s="50"/>
      <c r="W871" s="50"/>
    </row>
    <row r="872" customFormat="false" ht="15.75" hidden="false" customHeight="false" outlineLevel="0" collapsed="false">
      <c r="Q872" s="13"/>
      <c r="V872" s="50"/>
      <c r="W872" s="50"/>
    </row>
    <row r="873" customFormat="false" ht="15.75" hidden="false" customHeight="false" outlineLevel="0" collapsed="false">
      <c r="Q873" s="13"/>
      <c r="V873" s="50"/>
      <c r="W873" s="50"/>
    </row>
    <row r="874" customFormat="false" ht="15.75" hidden="false" customHeight="false" outlineLevel="0" collapsed="false">
      <c r="Q874" s="13"/>
      <c r="V874" s="50"/>
      <c r="W874" s="50"/>
    </row>
    <row r="875" customFormat="false" ht="15.75" hidden="false" customHeight="false" outlineLevel="0" collapsed="false">
      <c r="Q875" s="13"/>
      <c r="V875" s="50"/>
      <c r="W875" s="50"/>
    </row>
    <row r="876" customFormat="false" ht="15.75" hidden="false" customHeight="false" outlineLevel="0" collapsed="false">
      <c r="Q876" s="13"/>
      <c r="V876" s="50"/>
      <c r="W876" s="50"/>
    </row>
    <row r="877" customFormat="false" ht="15.75" hidden="false" customHeight="false" outlineLevel="0" collapsed="false">
      <c r="Q877" s="13"/>
      <c r="V877" s="50"/>
      <c r="W877" s="50"/>
    </row>
    <row r="878" customFormat="false" ht="15.75" hidden="false" customHeight="false" outlineLevel="0" collapsed="false">
      <c r="Q878" s="13"/>
      <c r="V878" s="50"/>
      <c r="W878" s="50"/>
    </row>
    <row r="879" customFormat="false" ht="15.75" hidden="false" customHeight="false" outlineLevel="0" collapsed="false">
      <c r="Q879" s="13"/>
      <c r="V879" s="50"/>
      <c r="W879" s="50"/>
    </row>
    <row r="880" customFormat="false" ht="15.75" hidden="false" customHeight="false" outlineLevel="0" collapsed="false">
      <c r="Q880" s="13"/>
      <c r="V880" s="50"/>
      <c r="W880" s="50"/>
    </row>
    <row r="881" customFormat="false" ht="15.75" hidden="false" customHeight="false" outlineLevel="0" collapsed="false">
      <c r="Q881" s="13"/>
      <c r="V881" s="50"/>
      <c r="W881" s="50"/>
    </row>
    <row r="882" customFormat="false" ht="15.75" hidden="false" customHeight="false" outlineLevel="0" collapsed="false">
      <c r="Q882" s="13"/>
      <c r="V882" s="50"/>
      <c r="W882" s="50"/>
    </row>
    <row r="883" customFormat="false" ht="15.75" hidden="false" customHeight="false" outlineLevel="0" collapsed="false">
      <c r="Q883" s="13"/>
      <c r="V883" s="50"/>
      <c r="W883" s="50"/>
    </row>
    <row r="884" customFormat="false" ht="15.75" hidden="false" customHeight="false" outlineLevel="0" collapsed="false">
      <c r="Q884" s="13"/>
      <c r="V884" s="50"/>
      <c r="W884" s="50"/>
    </row>
    <row r="885" customFormat="false" ht="15.75" hidden="false" customHeight="false" outlineLevel="0" collapsed="false">
      <c r="Q885" s="13"/>
      <c r="V885" s="50"/>
      <c r="W885" s="50"/>
    </row>
    <row r="886" customFormat="false" ht="15.75" hidden="false" customHeight="false" outlineLevel="0" collapsed="false">
      <c r="Q886" s="13"/>
      <c r="V886" s="50"/>
      <c r="W886" s="50"/>
    </row>
    <row r="887" customFormat="false" ht="15.75" hidden="false" customHeight="false" outlineLevel="0" collapsed="false">
      <c r="Q887" s="13"/>
      <c r="V887" s="50"/>
      <c r="W887" s="50"/>
    </row>
    <row r="888" customFormat="false" ht="15.75" hidden="false" customHeight="false" outlineLevel="0" collapsed="false">
      <c r="Q888" s="13"/>
      <c r="V888" s="50"/>
      <c r="W888" s="50"/>
    </row>
    <row r="889" customFormat="false" ht="15.75" hidden="false" customHeight="false" outlineLevel="0" collapsed="false">
      <c r="Q889" s="13"/>
      <c r="V889" s="50"/>
      <c r="W889" s="50"/>
    </row>
    <row r="890" customFormat="false" ht="15.75" hidden="false" customHeight="false" outlineLevel="0" collapsed="false">
      <c r="Q890" s="13"/>
      <c r="V890" s="50"/>
      <c r="W890" s="50"/>
    </row>
    <row r="891" customFormat="false" ht="15.75" hidden="false" customHeight="false" outlineLevel="0" collapsed="false">
      <c r="Q891" s="13"/>
      <c r="V891" s="50"/>
      <c r="W891" s="50"/>
    </row>
    <row r="892" customFormat="false" ht="15.75" hidden="false" customHeight="false" outlineLevel="0" collapsed="false">
      <c r="Q892" s="13"/>
      <c r="V892" s="50"/>
      <c r="W892" s="50"/>
    </row>
    <row r="893" customFormat="false" ht="15.75" hidden="false" customHeight="false" outlineLevel="0" collapsed="false">
      <c r="Q893" s="13"/>
      <c r="V893" s="50"/>
      <c r="W893" s="50"/>
    </row>
    <row r="894" customFormat="false" ht="15.75" hidden="false" customHeight="false" outlineLevel="0" collapsed="false">
      <c r="Q894" s="13"/>
      <c r="V894" s="50"/>
      <c r="W894" s="50"/>
    </row>
    <row r="895" customFormat="false" ht="15.75" hidden="false" customHeight="false" outlineLevel="0" collapsed="false">
      <c r="Q895" s="13"/>
      <c r="V895" s="50"/>
      <c r="W895" s="50"/>
    </row>
    <row r="896" customFormat="false" ht="15.75" hidden="false" customHeight="false" outlineLevel="0" collapsed="false">
      <c r="Q896" s="13"/>
      <c r="V896" s="50"/>
      <c r="W896" s="50"/>
    </row>
    <row r="897" customFormat="false" ht="15.75" hidden="false" customHeight="false" outlineLevel="0" collapsed="false">
      <c r="Q897" s="13"/>
      <c r="V897" s="50"/>
      <c r="W897" s="50"/>
    </row>
    <row r="898" customFormat="false" ht="15.75" hidden="false" customHeight="false" outlineLevel="0" collapsed="false">
      <c r="Q898" s="13"/>
      <c r="V898" s="50"/>
      <c r="W898" s="50"/>
    </row>
    <row r="899" customFormat="false" ht="15.75" hidden="false" customHeight="false" outlineLevel="0" collapsed="false">
      <c r="V899" s="50"/>
      <c r="W899" s="50"/>
    </row>
    <row r="900" customFormat="false" ht="15.75" hidden="false" customHeight="false" outlineLevel="0" collapsed="false">
      <c r="V900" s="50"/>
      <c r="W900" s="50"/>
    </row>
    <row r="901" customFormat="false" ht="15.75" hidden="false" customHeight="false" outlineLevel="0" collapsed="false">
      <c r="V901" s="50"/>
      <c r="W901" s="50"/>
    </row>
    <row r="902" customFormat="false" ht="15.75" hidden="false" customHeight="false" outlineLevel="0" collapsed="false">
      <c r="V902" s="50"/>
      <c r="W902" s="50"/>
    </row>
    <row r="903" customFormat="false" ht="15.75" hidden="false" customHeight="false" outlineLevel="0" collapsed="false">
      <c r="V903" s="50"/>
      <c r="W903" s="50"/>
    </row>
    <row r="904" customFormat="false" ht="15.75" hidden="false" customHeight="false" outlineLevel="0" collapsed="false">
      <c r="V904" s="50"/>
      <c r="W904" s="50"/>
    </row>
    <row r="905" customFormat="false" ht="15.75" hidden="false" customHeight="false" outlineLevel="0" collapsed="false">
      <c r="V905" s="50"/>
      <c r="W905" s="50"/>
    </row>
    <row r="906" customFormat="false" ht="15.75" hidden="false" customHeight="false" outlineLevel="0" collapsed="false">
      <c r="V906" s="50"/>
      <c r="W906" s="50"/>
    </row>
    <row r="907" customFormat="false" ht="15.75" hidden="false" customHeight="false" outlineLevel="0" collapsed="false">
      <c r="V907" s="50"/>
      <c r="W907" s="50"/>
    </row>
    <row r="908" customFormat="false" ht="15.75" hidden="false" customHeight="false" outlineLevel="0" collapsed="false">
      <c r="V908" s="50"/>
      <c r="W908" s="50"/>
    </row>
    <row r="909" customFormat="false" ht="15.75" hidden="false" customHeight="false" outlineLevel="0" collapsed="false">
      <c r="V909" s="50"/>
      <c r="W909" s="50"/>
    </row>
    <row r="910" customFormat="false" ht="15.75" hidden="false" customHeight="false" outlineLevel="0" collapsed="false">
      <c r="V910" s="50"/>
      <c r="W910" s="50"/>
    </row>
    <row r="911" customFormat="false" ht="15.75" hidden="false" customHeight="false" outlineLevel="0" collapsed="false">
      <c r="V911" s="50"/>
      <c r="W911" s="50"/>
    </row>
    <row r="912" customFormat="false" ht="15.75" hidden="false" customHeight="false" outlineLevel="0" collapsed="false">
      <c r="V912" s="50"/>
      <c r="W912" s="50"/>
    </row>
    <row r="913" customFormat="false" ht="15.75" hidden="false" customHeight="false" outlineLevel="0" collapsed="false">
      <c r="V913" s="50"/>
      <c r="W913" s="50"/>
    </row>
    <row r="914" customFormat="false" ht="15.75" hidden="false" customHeight="false" outlineLevel="0" collapsed="false">
      <c r="V914" s="50"/>
      <c r="W914" s="50"/>
    </row>
    <row r="915" customFormat="false" ht="15.75" hidden="false" customHeight="false" outlineLevel="0" collapsed="false">
      <c r="V915" s="50"/>
      <c r="W915" s="50"/>
    </row>
    <row r="916" customFormat="false" ht="15.75" hidden="false" customHeight="false" outlineLevel="0" collapsed="false">
      <c r="V916" s="50"/>
      <c r="W916" s="50"/>
    </row>
    <row r="917" customFormat="false" ht="15.75" hidden="false" customHeight="false" outlineLevel="0" collapsed="false">
      <c r="V917" s="50"/>
      <c r="W917" s="50"/>
    </row>
    <row r="918" customFormat="false" ht="15.75" hidden="false" customHeight="false" outlineLevel="0" collapsed="false">
      <c r="V918" s="50"/>
      <c r="W918" s="50"/>
    </row>
    <row r="919" customFormat="false" ht="15.75" hidden="false" customHeight="false" outlineLevel="0" collapsed="false">
      <c r="V919" s="50"/>
      <c r="W919" s="50"/>
    </row>
    <row r="920" customFormat="false" ht="15.75" hidden="false" customHeight="false" outlineLevel="0" collapsed="false">
      <c r="V920" s="50"/>
      <c r="W920" s="50"/>
    </row>
    <row r="921" customFormat="false" ht="15.75" hidden="false" customHeight="false" outlineLevel="0" collapsed="false">
      <c r="V921" s="50"/>
      <c r="W921" s="50"/>
    </row>
    <row r="922" customFormat="false" ht="15.75" hidden="false" customHeight="false" outlineLevel="0" collapsed="false">
      <c r="V922" s="50"/>
      <c r="W922" s="50"/>
    </row>
    <row r="923" customFormat="false" ht="15.75" hidden="false" customHeight="false" outlineLevel="0" collapsed="false">
      <c r="V923" s="50"/>
      <c r="W923" s="50"/>
    </row>
    <row r="924" customFormat="false" ht="15.75" hidden="false" customHeight="false" outlineLevel="0" collapsed="false">
      <c r="V924" s="50"/>
      <c r="W924" s="50"/>
    </row>
    <row r="925" customFormat="false" ht="15.75" hidden="false" customHeight="false" outlineLevel="0" collapsed="false">
      <c r="V925" s="50"/>
      <c r="W925" s="50"/>
    </row>
    <row r="926" customFormat="false" ht="15.75" hidden="false" customHeight="false" outlineLevel="0" collapsed="false">
      <c r="V926" s="50"/>
      <c r="W926" s="50"/>
    </row>
    <row r="927" customFormat="false" ht="15.75" hidden="false" customHeight="false" outlineLevel="0" collapsed="false">
      <c r="Q927" s="13"/>
      <c r="V927" s="50"/>
      <c r="W927" s="50"/>
    </row>
    <row r="928" customFormat="false" ht="15.75" hidden="false" customHeight="false" outlineLevel="0" collapsed="false">
      <c r="Q928" s="13"/>
      <c r="V928" s="50"/>
      <c r="W928" s="50"/>
    </row>
    <row r="929" customFormat="false" ht="15.75" hidden="false" customHeight="false" outlineLevel="0" collapsed="false">
      <c r="Q929" s="13"/>
      <c r="V929" s="50"/>
      <c r="W929" s="50"/>
    </row>
    <row r="930" customFormat="false" ht="15.75" hidden="false" customHeight="false" outlineLevel="0" collapsed="false">
      <c r="Q930" s="13"/>
      <c r="V930" s="50"/>
      <c r="W930" s="50"/>
    </row>
    <row r="931" customFormat="false" ht="15.75" hidden="false" customHeight="false" outlineLevel="0" collapsed="false">
      <c r="Q931" s="13"/>
      <c r="V931" s="50"/>
      <c r="W931" s="50"/>
    </row>
    <row r="932" customFormat="false" ht="15.75" hidden="false" customHeight="false" outlineLevel="0" collapsed="false">
      <c r="Q932" s="13"/>
      <c r="V932" s="50"/>
      <c r="W932" s="50"/>
    </row>
    <row r="933" customFormat="false" ht="15.75" hidden="false" customHeight="false" outlineLevel="0" collapsed="false">
      <c r="Q933" s="13"/>
      <c r="V933" s="50"/>
      <c r="W933" s="50"/>
    </row>
    <row r="934" customFormat="false" ht="15.75" hidden="false" customHeight="false" outlineLevel="0" collapsed="false">
      <c r="Q934" s="13"/>
      <c r="V934" s="50"/>
      <c r="W934" s="50"/>
    </row>
    <row r="935" customFormat="false" ht="15.75" hidden="false" customHeight="false" outlineLevel="0" collapsed="false">
      <c r="Q935" s="13"/>
      <c r="V935" s="50"/>
      <c r="W935" s="50"/>
    </row>
    <row r="936" customFormat="false" ht="15.75" hidden="false" customHeight="false" outlineLevel="0" collapsed="false">
      <c r="Q936" s="13"/>
      <c r="V936" s="50"/>
      <c r="W936" s="50"/>
    </row>
    <row r="937" customFormat="false" ht="15.75" hidden="false" customHeight="false" outlineLevel="0" collapsed="false">
      <c r="Q937" s="13"/>
      <c r="V937" s="50"/>
      <c r="W937" s="50"/>
    </row>
    <row r="938" customFormat="false" ht="15.75" hidden="false" customHeight="false" outlineLevel="0" collapsed="false">
      <c r="Q938" s="13"/>
      <c r="V938" s="50"/>
      <c r="W938" s="50"/>
    </row>
    <row r="939" customFormat="false" ht="15.75" hidden="false" customHeight="false" outlineLevel="0" collapsed="false">
      <c r="Q939" s="13"/>
      <c r="V939" s="50"/>
      <c r="W939" s="50"/>
    </row>
    <row r="940" customFormat="false" ht="15.75" hidden="false" customHeight="false" outlineLevel="0" collapsed="false">
      <c r="Q940" s="13"/>
      <c r="V940" s="50"/>
      <c r="W940" s="50"/>
    </row>
    <row r="941" customFormat="false" ht="15.75" hidden="false" customHeight="false" outlineLevel="0" collapsed="false">
      <c r="Q941" s="13"/>
      <c r="V941" s="50"/>
      <c r="W941" s="50"/>
    </row>
    <row r="942" customFormat="false" ht="15.75" hidden="false" customHeight="false" outlineLevel="0" collapsed="false">
      <c r="Q942" s="13"/>
      <c r="V942" s="50"/>
      <c r="W942" s="50"/>
    </row>
    <row r="943" customFormat="false" ht="15.75" hidden="false" customHeight="false" outlineLevel="0" collapsed="false">
      <c r="Q943" s="13"/>
      <c r="V943" s="50"/>
      <c r="W943" s="50"/>
    </row>
    <row r="944" customFormat="false" ht="15.75" hidden="false" customHeight="false" outlineLevel="0" collapsed="false">
      <c r="Q944" s="13"/>
      <c r="V944" s="50"/>
      <c r="W944" s="50"/>
    </row>
    <row r="945" customFormat="false" ht="15.75" hidden="false" customHeight="false" outlineLevel="0" collapsed="false">
      <c r="Q945" s="13"/>
      <c r="V945" s="50"/>
      <c r="W945" s="50"/>
    </row>
    <row r="946" customFormat="false" ht="15.75" hidden="false" customHeight="false" outlineLevel="0" collapsed="false">
      <c r="Q946" s="13"/>
      <c r="V946" s="50"/>
      <c r="W946" s="50"/>
    </row>
    <row r="947" customFormat="false" ht="15.75" hidden="false" customHeight="false" outlineLevel="0" collapsed="false">
      <c r="Q947" s="13"/>
      <c r="V947" s="50"/>
      <c r="W947" s="50"/>
    </row>
    <row r="948" customFormat="false" ht="15.75" hidden="false" customHeight="false" outlineLevel="0" collapsed="false">
      <c r="Q948" s="13"/>
      <c r="V948" s="50"/>
      <c r="W948" s="50"/>
    </row>
    <row r="949" customFormat="false" ht="15.75" hidden="false" customHeight="false" outlineLevel="0" collapsed="false">
      <c r="Q949" s="13"/>
      <c r="V949" s="50"/>
      <c r="W949" s="50"/>
    </row>
    <row r="950" customFormat="false" ht="15.75" hidden="false" customHeight="false" outlineLevel="0" collapsed="false">
      <c r="Q950" s="13"/>
      <c r="V950" s="50"/>
      <c r="W950" s="50"/>
    </row>
    <row r="951" customFormat="false" ht="15.75" hidden="false" customHeight="false" outlineLevel="0" collapsed="false">
      <c r="Q951" s="13"/>
      <c r="V951" s="50"/>
      <c r="W951" s="50"/>
    </row>
    <row r="952" customFormat="false" ht="15.75" hidden="false" customHeight="false" outlineLevel="0" collapsed="false">
      <c r="Q952" s="13"/>
      <c r="V952" s="50"/>
      <c r="W952" s="50"/>
    </row>
    <row r="953" customFormat="false" ht="15.75" hidden="false" customHeight="false" outlineLevel="0" collapsed="false">
      <c r="Q953" s="13"/>
      <c r="V953" s="50"/>
      <c r="W953" s="50"/>
    </row>
    <row r="954" customFormat="false" ht="15.75" hidden="false" customHeight="false" outlineLevel="0" collapsed="false">
      <c r="Q954" s="13"/>
      <c r="V954" s="50"/>
      <c r="W954" s="50"/>
    </row>
    <row r="955" customFormat="false" ht="15.75" hidden="false" customHeight="false" outlineLevel="0" collapsed="false">
      <c r="Q955" s="13"/>
      <c r="V955" s="50"/>
      <c r="W955" s="50"/>
    </row>
    <row r="956" customFormat="false" ht="15.75" hidden="false" customHeight="false" outlineLevel="0" collapsed="false">
      <c r="Q956" s="13"/>
      <c r="V956" s="50"/>
      <c r="W956" s="50"/>
    </row>
    <row r="957" customFormat="false" ht="15.75" hidden="false" customHeight="false" outlineLevel="0" collapsed="false">
      <c r="Q957" s="13"/>
      <c r="V957" s="50"/>
      <c r="W957" s="50"/>
    </row>
    <row r="958" customFormat="false" ht="15.75" hidden="false" customHeight="false" outlineLevel="0" collapsed="false">
      <c r="Q958" s="13"/>
      <c r="V958" s="50"/>
      <c r="W958" s="50"/>
    </row>
    <row r="959" customFormat="false" ht="15.75" hidden="false" customHeight="false" outlineLevel="0" collapsed="false">
      <c r="Q959" s="13"/>
      <c r="V959" s="50"/>
      <c r="W959" s="50"/>
    </row>
    <row r="960" customFormat="false" ht="15.75" hidden="false" customHeight="false" outlineLevel="0" collapsed="false">
      <c r="Q960" s="13"/>
      <c r="V960" s="50"/>
      <c r="W960" s="50"/>
    </row>
    <row r="961" customFormat="false" ht="15.75" hidden="false" customHeight="false" outlineLevel="0" collapsed="false">
      <c r="Q961" s="13"/>
      <c r="V961" s="50"/>
      <c r="W961" s="50"/>
    </row>
    <row r="962" customFormat="false" ht="15.75" hidden="false" customHeight="false" outlineLevel="0" collapsed="false">
      <c r="Q962" s="13"/>
      <c r="V962" s="50"/>
      <c r="W962" s="50"/>
    </row>
    <row r="963" customFormat="false" ht="15.75" hidden="false" customHeight="false" outlineLevel="0" collapsed="false">
      <c r="Q963" s="13"/>
      <c r="V963" s="50"/>
      <c r="W963" s="50"/>
    </row>
    <row r="964" customFormat="false" ht="15.75" hidden="false" customHeight="false" outlineLevel="0" collapsed="false">
      <c r="Q964" s="13"/>
      <c r="V964" s="50"/>
      <c r="W964" s="50"/>
    </row>
    <row r="965" customFormat="false" ht="15.75" hidden="false" customHeight="false" outlineLevel="0" collapsed="false">
      <c r="Q965" s="13"/>
      <c r="V965" s="50"/>
      <c r="W965" s="50"/>
    </row>
    <row r="966" customFormat="false" ht="15.75" hidden="false" customHeight="false" outlineLevel="0" collapsed="false">
      <c r="Q966" s="13"/>
      <c r="V966" s="50"/>
      <c r="W966" s="50"/>
    </row>
    <row r="967" customFormat="false" ht="15.75" hidden="false" customHeight="false" outlineLevel="0" collapsed="false">
      <c r="Q967" s="13"/>
      <c r="V967" s="50"/>
      <c r="W967" s="50"/>
    </row>
    <row r="968" customFormat="false" ht="15.75" hidden="false" customHeight="false" outlineLevel="0" collapsed="false">
      <c r="Q968" s="13"/>
      <c r="V968" s="50"/>
      <c r="W968" s="50"/>
    </row>
    <row r="969" customFormat="false" ht="15.75" hidden="false" customHeight="false" outlineLevel="0" collapsed="false">
      <c r="Q969" s="13"/>
      <c r="V969" s="50"/>
      <c r="W969" s="50"/>
    </row>
    <row r="970" customFormat="false" ht="15.75" hidden="false" customHeight="false" outlineLevel="0" collapsed="false">
      <c r="Q970" s="13"/>
      <c r="V970" s="50"/>
      <c r="W970" s="50"/>
    </row>
    <row r="971" customFormat="false" ht="15.75" hidden="false" customHeight="false" outlineLevel="0" collapsed="false">
      <c r="Q971" s="13"/>
      <c r="V971" s="50"/>
      <c r="W971" s="50"/>
    </row>
    <row r="972" customFormat="false" ht="15.75" hidden="false" customHeight="false" outlineLevel="0" collapsed="false">
      <c r="Q972" s="13"/>
      <c r="V972" s="50"/>
      <c r="W972" s="50"/>
    </row>
    <row r="973" customFormat="false" ht="15.75" hidden="false" customHeight="false" outlineLevel="0" collapsed="false">
      <c r="Q973" s="13"/>
      <c r="V973" s="50"/>
      <c r="W973" s="50"/>
    </row>
    <row r="974" customFormat="false" ht="15.75" hidden="false" customHeight="false" outlineLevel="0" collapsed="false">
      <c r="Q974" s="13"/>
      <c r="V974" s="50"/>
      <c r="W974" s="50"/>
    </row>
    <row r="975" customFormat="false" ht="15.75" hidden="false" customHeight="false" outlineLevel="0" collapsed="false">
      <c r="Q975" s="13"/>
      <c r="V975" s="50"/>
      <c r="W975" s="50"/>
    </row>
    <row r="976" customFormat="false" ht="15.75" hidden="false" customHeight="false" outlineLevel="0" collapsed="false">
      <c r="Q976" s="13"/>
      <c r="V976" s="50"/>
      <c r="W976" s="50"/>
    </row>
    <row r="977" customFormat="false" ht="15.75" hidden="false" customHeight="false" outlineLevel="0" collapsed="false">
      <c r="Q977" s="13"/>
      <c r="V977" s="50"/>
      <c r="W977" s="50"/>
    </row>
    <row r="978" customFormat="false" ht="15.75" hidden="false" customHeight="false" outlineLevel="0" collapsed="false">
      <c r="Q978" s="13"/>
      <c r="V978" s="50"/>
      <c r="W978" s="50"/>
    </row>
    <row r="979" customFormat="false" ht="15.75" hidden="false" customHeight="false" outlineLevel="0" collapsed="false">
      <c r="Q979" s="13"/>
      <c r="V979" s="50"/>
      <c r="W979" s="50"/>
    </row>
    <row r="980" customFormat="false" ht="15.75" hidden="false" customHeight="false" outlineLevel="0" collapsed="false">
      <c r="Q980" s="13"/>
      <c r="V980" s="50"/>
      <c r="W980" s="50"/>
    </row>
    <row r="981" customFormat="false" ht="15.75" hidden="false" customHeight="false" outlineLevel="0" collapsed="false">
      <c r="Q981" s="13"/>
      <c r="V981" s="50"/>
      <c r="W981" s="50"/>
    </row>
    <row r="982" customFormat="false" ht="15.75" hidden="false" customHeight="false" outlineLevel="0" collapsed="false">
      <c r="Q982" s="13"/>
      <c r="V982" s="50"/>
      <c r="W982" s="50"/>
    </row>
    <row r="983" customFormat="false" ht="15.75" hidden="false" customHeight="false" outlineLevel="0" collapsed="false">
      <c r="Q983" s="13"/>
      <c r="V983" s="50"/>
      <c r="W983" s="50"/>
    </row>
    <row r="984" customFormat="false" ht="15.75" hidden="false" customHeight="false" outlineLevel="0" collapsed="false">
      <c r="Q984" s="13"/>
      <c r="V984" s="50"/>
      <c r="W984" s="50"/>
    </row>
    <row r="985" customFormat="false" ht="15.75" hidden="false" customHeight="false" outlineLevel="0" collapsed="false">
      <c r="Q985" s="13"/>
      <c r="V985" s="50"/>
      <c r="W985" s="50"/>
    </row>
    <row r="986" customFormat="false" ht="15.75" hidden="false" customHeight="false" outlineLevel="0" collapsed="false">
      <c r="Q986" s="13"/>
      <c r="V986" s="50"/>
      <c r="W986" s="50"/>
    </row>
    <row r="987" customFormat="false" ht="15.75" hidden="false" customHeight="false" outlineLevel="0" collapsed="false">
      <c r="Q987" s="13"/>
      <c r="V987" s="50"/>
      <c r="W987" s="50"/>
    </row>
    <row r="988" customFormat="false" ht="15.75" hidden="false" customHeight="false" outlineLevel="0" collapsed="false">
      <c r="Q988" s="13"/>
      <c r="V988" s="50"/>
      <c r="W988" s="50"/>
    </row>
    <row r="989" customFormat="false" ht="15.75" hidden="false" customHeight="false" outlineLevel="0" collapsed="false">
      <c r="Q989" s="13"/>
      <c r="V989" s="50"/>
      <c r="W989" s="50"/>
    </row>
    <row r="990" customFormat="false" ht="15.75" hidden="false" customHeight="false" outlineLevel="0" collapsed="false">
      <c r="Q990" s="13"/>
      <c r="V990" s="50"/>
      <c r="W990" s="50"/>
    </row>
    <row r="991" customFormat="false" ht="15.75" hidden="false" customHeight="false" outlineLevel="0" collapsed="false">
      <c r="Q991" s="13"/>
      <c r="V991" s="50"/>
      <c r="W991" s="50"/>
    </row>
    <row r="992" customFormat="false" ht="15.75" hidden="false" customHeight="false" outlineLevel="0" collapsed="false">
      <c r="Q992" s="13"/>
      <c r="V992" s="50"/>
      <c r="W992" s="50"/>
    </row>
    <row r="993" customFormat="false" ht="15.75" hidden="false" customHeight="false" outlineLevel="0" collapsed="false">
      <c r="Q993" s="13"/>
      <c r="V993" s="50"/>
      <c r="W993" s="50"/>
    </row>
    <row r="994" customFormat="false" ht="15.75" hidden="false" customHeight="false" outlineLevel="0" collapsed="false">
      <c r="Q994" s="13"/>
      <c r="V994" s="50"/>
      <c r="W994" s="50"/>
    </row>
    <row r="995" customFormat="false" ht="15.75" hidden="false" customHeight="false" outlineLevel="0" collapsed="false">
      <c r="Q995" s="13"/>
      <c r="V995" s="50"/>
      <c r="W995" s="50"/>
    </row>
    <row r="996" customFormat="false" ht="15.75" hidden="false" customHeight="false" outlineLevel="0" collapsed="false">
      <c r="Q996" s="13"/>
      <c r="V996" s="50"/>
      <c r="W996" s="50"/>
    </row>
    <row r="997" customFormat="false" ht="15.75" hidden="false" customHeight="false" outlineLevel="0" collapsed="false">
      <c r="Q997" s="13"/>
      <c r="V997" s="50"/>
      <c r="W997" s="50"/>
    </row>
    <row r="998" customFormat="false" ht="15.75" hidden="false" customHeight="false" outlineLevel="0" collapsed="false">
      <c r="Q998" s="13"/>
      <c r="V998" s="50"/>
      <c r="W998" s="50"/>
    </row>
    <row r="999" customFormat="false" ht="15.75" hidden="false" customHeight="false" outlineLevel="0" collapsed="false">
      <c r="Q999" s="13"/>
      <c r="V999" s="50"/>
      <c r="W999" s="50"/>
    </row>
    <row r="1000" customFormat="false" ht="15.75" hidden="false" customHeight="false" outlineLevel="0" collapsed="false">
      <c r="Q1000" s="13"/>
      <c r="V1000" s="50"/>
      <c r="W1000" s="50"/>
    </row>
    <row r="1001" customFormat="false" ht="15.75" hidden="false" customHeight="false" outlineLevel="0" collapsed="false">
      <c r="Q1001" s="13"/>
      <c r="V1001" s="50"/>
      <c r="W1001" s="50"/>
    </row>
    <row r="1002" customFormat="false" ht="15.75" hidden="false" customHeight="false" outlineLevel="0" collapsed="false">
      <c r="Q1002" s="13"/>
      <c r="V1002" s="50"/>
      <c r="W1002" s="50"/>
    </row>
    <row r="1003" customFormat="false" ht="15.75" hidden="false" customHeight="false" outlineLevel="0" collapsed="false">
      <c r="Q1003" s="13"/>
      <c r="V1003" s="50"/>
      <c r="W1003" s="50"/>
    </row>
    <row r="1004" customFormat="false" ht="15.75" hidden="false" customHeight="false" outlineLevel="0" collapsed="false">
      <c r="Q1004" s="13"/>
      <c r="V1004" s="50"/>
      <c r="W1004" s="50"/>
    </row>
    <row r="1005" customFormat="false" ht="15.75" hidden="false" customHeight="false" outlineLevel="0" collapsed="false">
      <c r="Q1005" s="13"/>
      <c r="V1005" s="50"/>
      <c r="W1005" s="50"/>
    </row>
    <row r="1006" customFormat="false" ht="15.75" hidden="false" customHeight="false" outlineLevel="0" collapsed="false">
      <c r="Q1006" s="13"/>
      <c r="V1006" s="50"/>
      <c r="W1006" s="50"/>
    </row>
    <row r="1007" customFormat="false" ht="15.75" hidden="false" customHeight="false" outlineLevel="0" collapsed="false">
      <c r="Q1007" s="13"/>
      <c r="V1007" s="50"/>
      <c r="W1007" s="50"/>
    </row>
    <row r="1008" customFormat="false" ht="15.75" hidden="false" customHeight="false" outlineLevel="0" collapsed="false">
      <c r="Q1008" s="13"/>
      <c r="V1008" s="50"/>
      <c r="W1008" s="50"/>
    </row>
    <row r="1009" customFormat="false" ht="15.75" hidden="false" customHeight="false" outlineLevel="0" collapsed="false">
      <c r="Q1009" s="13"/>
      <c r="V1009" s="50"/>
      <c r="W1009" s="50"/>
    </row>
    <row r="1010" customFormat="false" ht="15.75" hidden="false" customHeight="false" outlineLevel="0" collapsed="false">
      <c r="Q1010" s="13"/>
      <c r="V1010" s="50"/>
      <c r="W1010" s="50"/>
    </row>
    <row r="1011" customFormat="false" ht="15.75" hidden="false" customHeight="false" outlineLevel="0" collapsed="false">
      <c r="V1011" s="50"/>
      <c r="W1011" s="50"/>
    </row>
    <row r="1012" customFormat="false" ht="15.75" hidden="false" customHeight="false" outlineLevel="0" collapsed="false">
      <c r="V1012" s="50"/>
      <c r="W1012" s="50"/>
    </row>
    <row r="1013" customFormat="false" ht="15.75" hidden="false" customHeight="false" outlineLevel="0" collapsed="false">
      <c r="V1013" s="50"/>
      <c r="W1013" s="50"/>
    </row>
    <row r="1014" customFormat="false" ht="15.75" hidden="false" customHeight="false" outlineLevel="0" collapsed="false">
      <c r="V1014" s="50"/>
      <c r="W1014" s="50"/>
    </row>
    <row r="1015" customFormat="false" ht="15.75" hidden="false" customHeight="false" outlineLevel="0" collapsed="false">
      <c r="V1015" s="50"/>
      <c r="W1015" s="50"/>
    </row>
    <row r="1016" customFormat="false" ht="15.75" hidden="false" customHeight="false" outlineLevel="0" collapsed="false">
      <c r="V1016" s="50"/>
      <c r="W1016" s="50"/>
    </row>
    <row r="1017" customFormat="false" ht="15.75" hidden="false" customHeight="false" outlineLevel="0" collapsed="false">
      <c r="V1017" s="50"/>
      <c r="W1017" s="50"/>
    </row>
    <row r="1018" customFormat="false" ht="15.75" hidden="false" customHeight="false" outlineLevel="0" collapsed="false">
      <c r="V1018" s="50"/>
      <c r="W1018" s="50"/>
    </row>
    <row r="1019" customFormat="false" ht="15.75" hidden="false" customHeight="false" outlineLevel="0" collapsed="false">
      <c r="V1019" s="50"/>
      <c r="W1019" s="50"/>
    </row>
    <row r="1020" customFormat="false" ht="15.75" hidden="false" customHeight="false" outlineLevel="0" collapsed="false">
      <c r="V1020" s="50"/>
      <c r="W1020" s="50"/>
    </row>
    <row r="1021" customFormat="false" ht="15.75" hidden="false" customHeight="false" outlineLevel="0" collapsed="false">
      <c r="V1021" s="50"/>
      <c r="W1021" s="50"/>
    </row>
    <row r="1022" customFormat="false" ht="15.75" hidden="false" customHeight="false" outlineLevel="0" collapsed="false">
      <c r="V1022" s="50"/>
      <c r="W1022" s="50"/>
    </row>
    <row r="1023" customFormat="false" ht="15.75" hidden="false" customHeight="false" outlineLevel="0" collapsed="false">
      <c r="V1023" s="50"/>
      <c r="W1023" s="50"/>
    </row>
    <row r="1024" customFormat="false" ht="15.75" hidden="false" customHeight="false" outlineLevel="0" collapsed="false">
      <c r="V1024" s="50"/>
      <c r="W1024" s="50"/>
    </row>
    <row r="1048576" customFormat="false" ht="15.75" hidden="false" customHeight="true" outlineLevel="0" collapsed="false"/>
  </sheetData>
  <mergeCells count="8">
    <mergeCell ref="A2:A4"/>
    <mergeCell ref="A5:A7"/>
    <mergeCell ref="A8:A10"/>
    <mergeCell ref="A11:A13"/>
    <mergeCell ref="A14:A16"/>
    <mergeCell ref="A17:A19"/>
    <mergeCell ref="A20:A22"/>
    <mergeCell ref="A24:B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es-PY</dc:language>
  <cp:lastModifiedBy/>
  <dcterms:modified xsi:type="dcterms:W3CDTF">2021-05-22T11:20:01Z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