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ichel\Desktop\Bruno\"/>
    </mc:Choice>
  </mc:AlternateContent>
  <xr:revisionPtr revIDLastSave="0" documentId="13_ncr:1_{D3D32D9A-0650-4CC3-A252-5835FFDEF1CE}" xr6:coauthVersionLast="46" xr6:coauthVersionMax="46" xr10:uidLastSave="{00000000-0000-0000-0000-000000000000}"/>
  <bookViews>
    <workbookView xWindow="28680" yWindow="-120" windowWidth="24240" windowHeight="13740" activeTab="10" xr2:uid="{00000000-000D-0000-FFFF-FFFF00000000}"/>
  </bookViews>
  <sheets>
    <sheet name="ADCS" sheetId="1" r:id="rId1"/>
    <sheet name="COM_kit" sheetId="2" r:id="rId2"/>
    <sheet name="EPS_kit" sheetId="3" r:id="rId3"/>
    <sheet name="OBC" sheetId="4" r:id="rId4"/>
    <sheet name="PL" sheetId="5" r:id="rId5"/>
    <sheet name="Notaciones PL" sheetId="8" r:id="rId6"/>
    <sheet name="STR" sheetId="6" r:id="rId7"/>
    <sheet name="Notaciones STR" sheetId="11" r:id="rId8"/>
    <sheet name="rent" sheetId="7" r:id="rId9"/>
    <sheet name="Notaciones rent" sheetId="10" r:id="rId10"/>
    <sheet name="proveedores" sheetId="9" r:id="rId11"/>
  </sheets>
  <calcPr calcId="191029"/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I22" i="7"/>
  <c r="H22" i="7"/>
  <c r="G22" i="7"/>
  <c r="C22" i="7"/>
  <c r="I21" i="7"/>
  <c r="H21" i="7"/>
  <c r="G21" i="7"/>
  <c r="C21" i="7"/>
  <c r="I20" i="7"/>
  <c r="C20" i="7"/>
  <c r="I19" i="7"/>
  <c r="H19" i="7"/>
  <c r="G19" i="7"/>
  <c r="E19" i="7"/>
  <c r="I18" i="7"/>
  <c r="H18" i="7"/>
  <c r="G18" i="7"/>
  <c r="E18" i="7"/>
  <c r="I17" i="7"/>
  <c r="E17" i="7"/>
  <c r="I16" i="7"/>
  <c r="F16" i="7"/>
  <c r="I15" i="7"/>
  <c r="F15" i="7"/>
  <c r="I14" i="7"/>
  <c r="F14" i="7"/>
  <c r="I13" i="7"/>
  <c r="F13" i="7"/>
  <c r="D13" i="7"/>
  <c r="C13" i="7"/>
  <c r="I12" i="7"/>
  <c r="F12" i="7"/>
  <c r="D12" i="7"/>
  <c r="C12" i="7"/>
  <c r="I11" i="7"/>
  <c r="F11" i="7"/>
  <c r="D11" i="7"/>
  <c r="C11" i="7"/>
  <c r="I10" i="7"/>
  <c r="H10" i="7"/>
  <c r="F10" i="7"/>
  <c r="E10" i="7"/>
  <c r="C10" i="7"/>
  <c r="I9" i="7"/>
  <c r="H9" i="7"/>
  <c r="F9" i="7"/>
  <c r="E9" i="7"/>
  <c r="C9" i="7"/>
  <c r="I8" i="7"/>
  <c r="F8" i="7"/>
  <c r="E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F5" i="7"/>
  <c r="E5" i="7"/>
  <c r="D5" i="7"/>
  <c r="C5" i="7"/>
  <c r="H4" i="7"/>
  <c r="F4" i="7"/>
  <c r="H3" i="7"/>
  <c r="F3" i="7"/>
  <c r="F2" i="7"/>
  <c r="D1" i="7"/>
  <c r="E1" i="7" s="1"/>
  <c r="F1" i="7" s="1"/>
  <c r="G1" i="7" s="1"/>
  <c r="H1" i="7" s="1"/>
  <c r="I1" i="7" s="1"/>
  <c r="C7" i="6"/>
  <c r="C6" i="6"/>
  <c r="C5" i="6"/>
  <c r="C4" i="6"/>
  <c r="C3" i="6"/>
  <c r="C2" i="6"/>
  <c r="C9" i="6" s="1"/>
  <c r="H10" i="5"/>
  <c r="H9" i="5"/>
  <c r="H8" i="5"/>
  <c r="C8" i="5"/>
  <c r="H7" i="5"/>
  <c r="C7" i="5"/>
  <c r="H6" i="5"/>
  <c r="C6" i="5"/>
  <c r="H5" i="5"/>
  <c r="C5" i="5"/>
  <c r="C4" i="5"/>
  <c r="C3" i="5"/>
  <c r="C2" i="5"/>
  <c r="C2" i="4"/>
  <c r="C5" i="3"/>
  <c r="C4" i="3"/>
  <c r="C3" i="3"/>
  <c r="A3" i="3"/>
  <c r="A4" i="3" s="1"/>
  <c r="A5" i="3" s="1"/>
  <c r="A6" i="3" s="1"/>
  <c r="C2" i="3"/>
  <c r="C2" i="2"/>
  <c r="C3" i="1"/>
  <c r="C2" i="1"/>
  <c r="C8" i="6" l="1"/>
</calcChain>
</file>

<file path=xl/sharedStrings.xml><?xml version="1.0" encoding="utf-8"?>
<sst xmlns="http://schemas.openxmlformats.org/spreadsheetml/2006/main" count="225" uniqueCount="105">
  <si>
    <t>id</t>
  </si>
  <si>
    <t>nombre</t>
  </si>
  <si>
    <t>costo</t>
  </si>
  <si>
    <t>masa</t>
  </si>
  <si>
    <t>vol</t>
  </si>
  <si>
    <t>confiabilidad</t>
  </si>
  <si>
    <t>potencia</t>
  </si>
  <si>
    <t>origen</t>
  </si>
  <si>
    <t>eurtousd</t>
  </si>
  <si>
    <t>iMTQ Magnetorquer Board</t>
  </si>
  <si>
    <t>https://www.isispace.nl/</t>
  </si>
  <si>
    <t>IADCS-100</t>
  </si>
  <si>
    <t>http://www.berlin-space-tech.com/</t>
  </si>
  <si>
    <t>kit isis</t>
  </si>
  <si>
    <t>PULSAR-TMTC</t>
  </si>
  <si>
    <t>http://www.aacmicrotec.com/</t>
  </si>
  <si>
    <t>PULSAR-DATA</t>
  </si>
  <si>
    <t>volumen</t>
  </si>
  <si>
    <t>isis eps a</t>
  </si>
  <si>
    <t>isis eps b</t>
  </si>
  <si>
    <t>isis eps c</t>
  </si>
  <si>
    <t>modular eps</t>
  </si>
  <si>
    <t>starbuck-nano-photon</t>
  </si>
  <si>
    <t>ISIS On Board Computer</t>
  </si>
  <si>
    <t>KRYTEN-M3</t>
  </si>
  <si>
    <t>SIRIUS OBC LEON3FT</t>
  </si>
  <si>
    <t>SIRIUS TCM LEON3FT</t>
  </si>
  <si>
    <t>http://www.spacemicro.com/</t>
  </si>
  <si>
    <t>gsd</t>
  </si>
  <si>
    <t>pixel</t>
  </si>
  <si>
    <t>foco</t>
  </si>
  <si>
    <t>x1</t>
  </si>
  <si>
    <t>x2</t>
  </si>
  <si>
    <t>x3</t>
  </si>
  <si>
    <t>x4</t>
  </si>
  <si>
    <t>x5</t>
  </si>
  <si>
    <t>x6</t>
  </si>
  <si>
    <t>x7</t>
  </si>
  <si>
    <t>https://gomspace.com/</t>
  </si>
  <si>
    <t>gecko</t>
  </si>
  <si>
    <t>https://dragonflyaerospace.com/</t>
  </si>
  <si>
    <t>chameleon</t>
  </si>
  <si>
    <t>mantis</t>
  </si>
  <si>
    <t>piCAM-FM</t>
  </si>
  <si>
    <t>http://www.skyfoxlabs.com/</t>
  </si>
  <si>
    <t>caiman</t>
  </si>
  <si>
    <t>TriScape100</t>
  </si>
  <si>
    <t>https://simera-sense.com</t>
  </si>
  <si>
    <t>HyperScape100</t>
  </si>
  <si>
    <t>http://kairo.space/</t>
  </si>
  <si>
    <t>https://www.cosine.nl/</t>
  </si>
  <si>
    <t>ThermoVision A10</t>
  </si>
  <si>
    <t>paper</t>
  </si>
  <si>
    <t>Tau 320</t>
  </si>
  <si>
    <t>Vacio</t>
  </si>
  <si>
    <t>number</t>
  </si>
  <si>
    <t>form factor</t>
  </si>
  <si>
    <t>conversion eur/usd</t>
  </si>
  <si>
    <t>UV</t>
  </si>
  <si>
    <t>LR</t>
  </si>
  <si>
    <t>MR</t>
  </si>
  <si>
    <t>HR</t>
  </si>
  <si>
    <t>VIS</t>
  </si>
  <si>
    <t>NIR</t>
  </si>
  <si>
    <t>SWIR</t>
  </si>
  <si>
    <t>MWIR</t>
  </si>
  <si>
    <t>TIR</t>
  </si>
  <si>
    <t>MW</t>
  </si>
  <si>
    <t>Estandar</t>
  </si>
  <si>
    <t>rangos espectrales</t>
  </si>
  <si>
    <t>masa min</t>
  </si>
  <si>
    <t>masa max</t>
  </si>
  <si>
    <t>vol max</t>
  </si>
  <si>
    <t>mision</t>
  </si>
  <si>
    <t>agricultura</t>
  </si>
  <si>
    <t>rrnn/mineria</t>
  </si>
  <si>
    <t>forestal</t>
  </si>
  <si>
    <t>emergencias</t>
  </si>
  <si>
    <t>gobierno</t>
  </si>
  <si>
    <t>hidro</t>
  </si>
  <si>
    <t>meteorologia</t>
  </si>
  <si>
    <t>proveedor</t>
  </si>
  <si>
    <t>http://tyvak.com/</t>
  </si>
  <si>
    <t>x</t>
  </si>
  <si>
    <t>http://www.cubesatkit.com/</t>
  </si>
  <si>
    <t>http://www.stras-space.com/</t>
  </si>
  <si>
    <t>http://www.sequoiaspace.com/</t>
  </si>
  <si>
    <t>http://bluecanyontech.com/</t>
  </si>
  <si>
    <t>http://www.spaceflight.com/</t>
  </si>
  <si>
    <t>http://www.cubesatpro.com/index.php</t>
  </si>
  <si>
    <t>http://www.rocket.com/cubesat</t>
  </si>
  <si>
    <t>http://www.tethers.com/</t>
  </si>
  <si>
    <t>http://www.astrodev.com/public_html2/</t>
  </si>
  <si>
    <t>http://www.gaussteam.com/</t>
  </si>
  <si>
    <t>http://www.ssbv.com/</t>
  </si>
  <si>
    <t>http://www.solar-mems.com/en/</t>
  </si>
  <si>
    <t>http://www.cuaerospace.com/</t>
  </si>
  <si>
    <t>http://www.gumush.com.tr/</t>
  </si>
  <si>
    <t>http://www.planetarysystemscorp.com/</t>
  </si>
  <si>
    <t>http://www.busek.com/</t>
  </si>
  <si>
    <t>http://n-avionics.com/</t>
  </si>
  <si>
    <t>http://www.cubesat-propulsion.com/</t>
  </si>
  <si>
    <t>http://www.iq-wireless.com/en/sa-radio-technology</t>
  </si>
  <si>
    <t>http://www.helicomtech.com/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</si>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</sst>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"/>
    <numFmt numFmtId="166" formatCode="#,##0.0000"/>
    <numFmt numFmtId="167" formatCode="0.0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0" xfId="0" applyFont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3" borderId="6" xfId="0" applyFont="1" applyFill="1" applyBorder="1" applyAlignment="1"/>
    <xf numFmtId="0" fontId="2" fillId="3" borderId="7" xfId="0" applyFont="1" applyFill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3" borderId="13" xfId="0" applyFont="1" applyFill="1" applyBorder="1" applyAlignment="1"/>
    <xf numFmtId="0" fontId="2" fillId="3" borderId="14" xfId="0" applyFont="1" applyFill="1" applyBorder="1" applyAlignment="1"/>
    <xf numFmtId="0" fontId="2" fillId="3" borderId="15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/>
    <xf numFmtId="0" fontId="2" fillId="3" borderId="10" xfId="0" applyFont="1" applyFill="1" applyBorder="1" applyAlignment="1"/>
    <xf numFmtId="0" fontId="2" fillId="3" borderId="11" xfId="0" applyFont="1" applyFill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4" xfId="0" applyFont="1" applyBorder="1"/>
    <xf numFmtId="0" fontId="2" fillId="0" borderId="15" xfId="0" applyFont="1" applyBorder="1" applyAlignment="1"/>
    <xf numFmtId="0" fontId="2" fillId="0" borderId="10" xfId="0" applyFont="1" applyBorder="1"/>
    <xf numFmtId="0" fontId="3" fillId="0" borderId="10" xfId="0" applyFont="1" applyBorder="1" applyAlignment="1"/>
    <xf numFmtId="0" fontId="3" fillId="3" borderId="14" xfId="0" applyFont="1" applyFill="1" applyBorder="1" applyAlignment="1"/>
    <xf numFmtId="0" fontId="3" fillId="0" borderId="14" xfId="0" applyFont="1" applyBorder="1" applyAlignme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/>
    <xf numFmtId="0" fontId="3" fillId="0" borderId="8" xfId="0" applyFont="1" applyBorder="1"/>
    <xf numFmtId="0" fontId="3" fillId="0" borderId="12" xfId="0" applyFont="1" applyBorder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3" fontId="1" fillId="0" borderId="16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5" fillId="0" borderId="16" xfId="0" applyFont="1" applyBorder="1" applyAlignment="1"/>
    <xf numFmtId="0" fontId="10" fillId="4" borderId="16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2" fillId="0" borderId="16" xfId="0" applyFont="1" applyBorder="1" applyAlignment="1"/>
    <xf numFmtId="166" fontId="1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4" fontId="1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1" fillId="5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right"/>
    </xf>
    <xf numFmtId="0" fontId="2" fillId="5" borderId="16" xfId="0" applyFont="1" applyFill="1" applyBorder="1" applyAlignment="1">
      <alignment horizontal="center"/>
    </xf>
    <xf numFmtId="4" fontId="1" fillId="5" borderId="16" xfId="0" applyNumberFormat="1" applyFont="1" applyFill="1" applyBorder="1" applyAlignment="1">
      <alignment horizontal="center"/>
    </xf>
    <xf numFmtId="3" fontId="1" fillId="5" borderId="16" xfId="0" applyNumberFormat="1" applyFont="1" applyFill="1" applyBorder="1" applyAlignment="1">
      <alignment horizontal="center"/>
    </xf>
    <xf numFmtId="0" fontId="6" fillId="5" borderId="16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right"/>
    </xf>
    <xf numFmtId="0" fontId="0" fillId="5" borderId="0" xfId="0" applyFont="1" applyFill="1" applyAlignment="1"/>
    <xf numFmtId="0" fontId="5" fillId="5" borderId="16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center"/>
    </xf>
    <xf numFmtId="0" fontId="5" fillId="5" borderId="16" xfId="0" applyFont="1" applyFill="1" applyBorder="1" applyAlignment="1"/>
    <xf numFmtId="0" fontId="2" fillId="5" borderId="16" xfId="0" applyFont="1" applyFill="1" applyBorder="1" applyAlignment="1"/>
    <xf numFmtId="165" fontId="1" fillId="5" borderId="16" xfId="0" applyNumberFormat="1" applyFont="1" applyFill="1" applyBorder="1" applyAlignment="1">
      <alignment horizontal="center"/>
    </xf>
    <xf numFmtId="0" fontId="1" fillId="5" borderId="16" xfId="0" applyFont="1" applyFill="1" applyBorder="1" applyAlignment="1">
      <alignment horizontal="left"/>
    </xf>
    <xf numFmtId="166" fontId="1" fillId="5" borderId="16" xfId="0" applyNumberFormat="1" applyFont="1" applyFill="1" applyBorder="1" applyAlignment="1">
      <alignment horizontal="center"/>
    </xf>
    <xf numFmtId="0" fontId="4" fillId="5" borderId="16" xfId="0" applyFont="1" applyFill="1" applyBorder="1" applyAlignment="1">
      <alignment horizontal="left"/>
    </xf>
    <xf numFmtId="0" fontId="0" fillId="0" borderId="0" xfId="0" applyFont="1" applyFill="1" applyAlignment="1"/>
    <xf numFmtId="167" fontId="2" fillId="5" borderId="16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4" fillId="0" borderId="16" xfId="0" applyFont="1" applyBorder="1" applyAlignment="1">
      <alignment horizontal="center"/>
    </xf>
    <xf numFmtId="0" fontId="4" fillId="5" borderId="1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rlin-space-tech.com/" TargetMode="External"/><Relationship Id="rId1" Type="http://schemas.openxmlformats.org/officeDocument/2006/relationships/hyperlink" Target="https://www.isispace.n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quoiaspace.com/" TargetMode="External"/><Relationship Id="rId13" Type="http://schemas.openxmlformats.org/officeDocument/2006/relationships/hyperlink" Target="http://www.berlin-space-tech.com/" TargetMode="External"/><Relationship Id="rId18" Type="http://schemas.openxmlformats.org/officeDocument/2006/relationships/hyperlink" Target="http://www.ssbv.com/" TargetMode="External"/><Relationship Id="rId26" Type="http://schemas.openxmlformats.org/officeDocument/2006/relationships/hyperlink" Target="http://www.cubesat-propulsion.com/" TargetMode="External"/><Relationship Id="rId3" Type="http://schemas.openxmlformats.org/officeDocument/2006/relationships/hyperlink" Target="https://dragonflyaerospace.com/" TargetMode="External"/><Relationship Id="rId21" Type="http://schemas.openxmlformats.org/officeDocument/2006/relationships/hyperlink" Target="http://www.skyfoxlabs.com/" TargetMode="External"/><Relationship Id="rId7" Type="http://schemas.openxmlformats.org/officeDocument/2006/relationships/hyperlink" Target="http://www.spacemicro.com/" TargetMode="External"/><Relationship Id="rId12" Type="http://schemas.openxmlformats.org/officeDocument/2006/relationships/hyperlink" Target="http://www.rocket.com/cubesat" TargetMode="External"/><Relationship Id="rId17" Type="http://schemas.openxmlformats.org/officeDocument/2006/relationships/hyperlink" Target="http://www.gaussteam.com/" TargetMode="External"/><Relationship Id="rId25" Type="http://schemas.openxmlformats.org/officeDocument/2006/relationships/hyperlink" Target="http://n-avionics.com/" TargetMode="External"/><Relationship Id="rId2" Type="http://schemas.openxmlformats.org/officeDocument/2006/relationships/hyperlink" Target="https://gomspace.com/" TargetMode="External"/><Relationship Id="rId16" Type="http://schemas.openxmlformats.org/officeDocument/2006/relationships/hyperlink" Target="http://www.astrodev.com/public_html2/" TargetMode="External"/><Relationship Id="rId20" Type="http://schemas.openxmlformats.org/officeDocument/2006/relationships/hyperlink" Target="http://www.cuaerospace.com/" TargetMode="External"/><Relationship Id="rId29" Type="http://schemas.openxmlformats.org/officeDocument/2006/relationships/hyperlink" Target="https://simera-sense.com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://www.stras-space.com/" TargetMode="External"/><Relationship Id="rId11" Type="http://schemas.openxmlformats.org/officeDocument/2006/relationships/hyperlink" Target="http://www.cubesatpro.com/index.php" TargetMode="External"/><Relationship Id="rId24" Type="http://schemas.openxmlformats.org/officeDocument/2006/relationships/hyperlink" Target="http://www.busek.com/" TargetMode="External"/><Relationship Id="rId5" Type="http://schemas.openxmlformats.org/officeDocument/2006/relationships/hyperlink" Target="http://www.cubesatkit.com/" TargetMode="External"/><Relationship Id="rId15" Type="http://schemas.openxmlformats.org/officeDocument/2006/relationships/hyperlink" Target="http://www.tethers.com/" TargetMode="External"/><Relationship Id="rId23" Type="http://schemas.openxmlformats.org/officeDocument/2006/relationships/hyperlink" Target="http://www.planetarysystemscorp.com/" TargetMode="External"/><Relationship Id="rId28" Type="http://schemas.openxmlformats.org/officeDocument/2006/relationships/hyperlink" Target="http://www.helicomtech.com/" TargetMode="External"/><Relationship Id="rId10" Type="http://schemas.openxmlformats.org/officeDocument/2006/relationships/hyperlink" Target="http://www.spaceflight.com/" TargetMode="External"/><Relationship Id="rId19" Type="http://schemas.openxmlformats.org/officeDocument/2006/relationships/hyperlink" Target="http://www.solar-mems.com/en/" TargetMode="External"/><Relationship Id="rId31" Type="http://schemas.openxmlformats.org/officeDocument/2006/relationships/hyperlink" Target="https://www.cosine.nl/" TargetMode="External"/><Relationship Id="rId4" Type="http://schemas.openxmlformats.org/officeDocument/2006/relationships/hyperlink" Target="http://tyvak.com/" TargetMode="External"/><Relationship Id="rId9" Type="http://schemas.openxmlformats.org/officeDocument/2006/relationships/hyperlink" Target="http://bluecanyontech.com/" TargetMode="External"/><Relationship Id="rId14" Type="http://schemas.openxmlformats.org/officeDocument/2006/relationships/hyperlink" Target="http://www.aacmicrotec.com/" TargetMode="External"/><Relationship Id="rId22" Type="http://schemas.openxmlformats.org/officeDocument/2006/relationships/hyperlink" Target="http://www.gumush.com.tr/" TargetMode="External"/><Relationship Id="rId27" Type="http://schemas.openxmlformats.org/officeDocument/2006/relationships/hyperlink" Target="http://www.iq-wireless.com/en/sa-radio-technology" TargetMode="External"/><Relationship Id="rId30" Type="http://schemas.openxmlformats.org/officeDocument/2006/relationships/hyperlink" Target="http://kairo.spac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acmicrotec.com/" TargetMode="External"/><Relationship Id="rId2" Type="http://schemas.openxmlformats.org/officeDocument/2006/relationships/hyperlink" Target="http://www.aacmicrotec.com/" TargetMode="External"/><Relationship Id="rId1" Type="http://schemas.openxmlformats.org/officeDocument/2006/relationships/hyperlink" Target="https://www.isispace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ispace.nl/" TargetMode="External"/><Relationship Id="rId2" Type="http://schemas.openxmlformats.org/officeDocument/2006/relationships/hyperlink" Target="https://www.isispace.nl/" TargetMode="External"/><Relationship Id="rId1" Type="http://schemas.openxmlformats.org/officeDocument/2006/relationships/hyperlink" Target="https://www.isispace.nl/" TargetMode="External"/><Relationship Id="rId5" Type="http://schemas.openxmlformats.org/officeDocument/2006/relationships/hyperlink" Target="http://www.aacmicrotec.com/" TargetMode="External"/><Relationship Id="rId4" Type="http://schemas.openxmlformats.org/officeDocument/2006/relationships/hyperlink" Target="https://www.isispace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acmicrotec.com/" TargetMode="External"/><Relationship Id="rId2" Type="http://schemas.openxmlformats.org/officeDocument/2006/relationships/hyperlink" Target="http://www.aacmicrotec.com/" TargetMode="External"/><Relationship Id="rId1" Type="http://schemas.openxmlformats.org/officeDocument/2006/relationships/hyperlink" Target="https://www.isispace.nl/" TargetMode="External"/><Relationship Id="rId4" Type="http://schemas.openxmlformats.org/officeDocument/2006/relationships/hyperlink" Target="http://www.aacmicrotec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flyaerospace.com/" TargetMode="External"/><Relationship Id="rId7" Type="http://schemas.openxmlformats.org/officeDocument/2006/relationships/hyperlink" Target="https://simera-sense.com/" TargetMode="External"/><Relationship Id="rId2" Type="http://schemas.openxmlformats.org/officeDocument/2006/relationships/hyperlink" Target="https://dragonflyaerospace.com/" TargetMode="External"/><Relationship Id="rId1" Type="http://schemas.openxmlformats.org/officeDocument/2006/relationships/hyperlink" Target="https://dragonflyaerospace.com/" TargetMode="External"/><Relationship Id="rId6" Type="http://schemas.openxmlformats.org/officeDocument/2006/relationships/hyperlink" Target="https://simera-sense.com/" TargetMode="External"/><Relationship Id="rId5" Type="http://schemas.openxmlformats.org/officeDocument/2006/relationships/hyperlink" Target="https://dragonflyaerospace.com/" TargetMode="External"/><Relationship Id="rId4" Type="http://schemas.openxmlformats.org/officeDocument/2006/relationships/hyperlink" Target="http://www.skyfoxlab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space.nl/" TargetMode="External"/><Relationship Id="rId3" Type="http://schemas.openxmlformats.org/officeDocument/2006/relationships/hyperlink" Target="https://www.isispace.nl/" TargetMode="External"/><Relationship Id="rId7" Type="http://schemas.openxmlformats.org/officeDocument/2006/relationships/hyperlink" Target="https://www.isispace.nl/" TargetMode="External"/><Relationship Id="rId2" Type="http://schemas.openxmlformats.org/officeDocument/2006/relationships/hyperlink" Target="https://www.isispace.nl/" TargetMode="External"/><Relationship Id="rId1" Type="http://schemas.openxmlformats.org/officeDocument/2006/relationships/hyperlink" Target="https://www.isispace.nl/" TargetMode="External"/><Relationship Id="rId6" Type="http://schemas.openxmlformats.org/officeDocument/2006/relationships/hyperlink" Target="https://www.isispace.nl/" TargetMode="External"/><Relationship Id="rId5" Type="http://schemas.openxmlformats.org/officeDocument/2006/relationships/hyperlink" Target="https://www.isispace.nl/" TargetMode="External"/><Relationship Id="rId4" Type="http://schemas.openxmlformats.org/officeDocument/2006/relationships/hyperlink" Target="https://www.isispace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workbookViewId="0">
      <selection activeCell="I3" sqref="A3:I3"/>
    </sheetView>
  </sheetViews>
  <sheetFormatPr baseColWidth="10" defaultColWidth="14.42578125" defaultRowHeight="15.75" customHeight="1" x14ac:dyDescent="0.2"/>
  <cols>
    <col min="2" max="2" width="25.28515625" customWidth="1"/>
    <col min="8" max="8" width="29.7109375" customWidth="1"/>
  </cols>
  <sheetData>
    <row r="1" spans="1:9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</row>
    <row r="2" spans="1:9" x14ac:dyDescent="0.2">
      <c r="A2" s="63">
        <v>1</v>
      </c>
      <c r="B2" s="60" t="s">
        <v>9</v>
      </c>
      <c r="C2" s="63">
        <f>8000*I2</f>
        <v>9600</v>
      </c>
      <c r="D2" s="64">
        <v>0.19600000000000001</v>
      </c>
      <c r="E2" s="63">
        <v>0.17</v>
      </c>
      <c r="F2" s="65">
        <v>0.98</v>
      </c>
      <c r="G2" s="63">
        <v>1.2</v>
      </c>
      <c r="H2" s="66" t="s">
        <v>10</v>
      </c>
      <c r="I2" s="62">
        <v>1.2</v>
      </c>
    </row>
    <row r="3" spans="1:9" x14ac:dyDescent="0.2">
      <c r="A3" s="81">
        <v>2</v>
      </c>
      <c r="B3" s="91" t="s">
        <v>11</v>
      </c>
      <c r="C3" s="83">
        <f>100000*I3</f>
        <v>120000</v>
      </c>
      <c r="D3" s="92">
        <v>0.4</v>
      </c>
      <c r="E3" s="92">
        <v>0.32</v>
      </c>
      <c r="F3" s="92">
        <v>0.98</v>
      </c>
      <c r="G3" s="92">
        <v>1.1499999999999999</v>
      </c>
      <c r="H3" s="93" t="s">
        <v>12</v>
      </c>
      <c r="I3" s="82">
        <v>1.2</v>
      </c>
    </row>
    <row r="4" spans="1:9" x14ac:dyDescent="0.2">
      <c r="A4" s="3"/>
      <c r="B4" s="2"/>
      <c r="C4" s="2"/>
      <c r="D4" s="2"/>
      <c r="E4" s="2"/>
      <c r="F4" s="2"/>
      <c r="G4" s="2"/>
      <c r="H4" s="2"/>
      <c r="I4" s="3"/>
    </row>
    <row r="5" spans="1:9" x14ac:dyDescent="0.2">
      <c r="A5" s="3"/>
      <c r="B5" s="2"/>
      <c r="C5" s="2"/>
      <c r="D5" s="2"/>
      <c r="E5" s="2"/>
      <c r="F5" s="2"/>
      <c r="G5" s="2"/>
      <c r="H5" s="2"/>
      <c r="I5" s="3"/>
    </row>
    <row r="6" spans="1:9" x14ac:dyDescent="0.2">
      <c r="A6" s="3"/>
      <c r="B6" s="2"/>
      <c r="C6" s="2"/>
      <c r="D6" s="2"/>
      <c r="E6" s="2"/>
      <c r="F6" s="2"/>
      <c r="G6" s="2"/>
      <c r="H6" s="2"/>
      <c r="I6" s="3"/>
    </row>
    <row r="7" spans="1:9" x14ac:dyDescent="0.2">
      <c r="A7" s="3"/>
      <c r="B7" s="2"/>
      <c r="C7" s="2"/>
      <c r="D7" s="2"/>
      <c r="E7" s="2"/>
      <c r="F7" s="2"/>
      <c r="G7" s="2"/>
      <c r="H7" s="2"/>
      <c r="I7" s="3"/>
    </row>
    <row r="8" spans="1:9" x14ac:dyDescent="0.2">
      <c r="A8" s="3"/>
      <c r="B8" s="2"/>
      <c r="C8" s="2"/>
      <c r="D8" s="2"/>
      <c r="E8" s="2"/>
      <c r="F8" s="2"/>
      <c r="G8" s="2"/>
      <c r="H8" s="2"/>
      <c r="I8" s="3"/>
    </row>
    <row r="9" spans="1:9" x14ac:dyDescent="0.2">
      <c r="A9" s="3"/>
      <c r="B9" s="2"/>
      <c r="C9" s="2"/>
      <c r="D9" s="2"/>
      <c r="E9" s="2"/>
      <c r="F9" s="2"/>
      <c r="G9" s="2"/>
      <c r="H9" s="2"/>
      <c r="I9" s="3"/>
    </row>
    <row r="10" spans="1:9" x14ac:dyDescent="0.2">
      <c r="A10" s="3"/>
      <c r="B10" s="2"/>
      <c r="C10" s="2"/>
      <c r="D10" s="2"/>
      <c r="E10" s="2"/>
      <c r="F10" s="2"/>
      <c r="G10" s="2"/>
      <c r="H10" s="2"/>
      <c r="I10" s="3"/>
    </row>
    <row r="11" spans="1:9" x14ac:dyDescent="0.2">
      <c r="A11" s="3"/>
      <c r="B11" s="2"/>
      <c r="C11" s="2"/>
      <c r="D11" s="2"/>
      <c r="E11" s="2"/>
      <c r="F11" s="2"/>
      <c r="G11" s="2"/>
      <c r="H11" s="2"/>
      <c r="I11" s="3"/>
    </row>
    <row r="12" spans="1:9" x14ac:dyDescent="0.2">
      <c r="A12" s="3"/>
      <c r="B12" s="2"/>
      <c r="C12" s="2"/>
      <c r="D12" s="2"/>
      <c r="E12" s="2"/>
      <c r="F12" s="2"/>
      <c r="G12" s="2"/>
      <c r="H12" s="2"/>
      <c r="I12" s="3"/>
    </row>
    <row r="13" spans="1:9" x14ac:dyDescent="0.2">
      <c r="A13" s="3"/>
      <c r="B13" s="2"/>
      <c r="C13" s="2"/>
      <c r="D13" s="2"/>
      <c r="E13" s="2"/>
      <c r="F13" s="2"/>
      <c r="G13" s="2"/>
      <c r="H13" s="2"/>
      <c r="I13" s="3"/>
    </row>
    <row r="14" spans="1:9" x14ac:dyDescent="0.2">
      <c r="A14" s="3"/>
      <c r="B14" s="2"/>
      <c r="C14" s="2"/>
      <c r="D14" s="2"/>
      <c r="E14" s="2"/>
      <c r="F14" s="2"/>
      <c r="G14" s="2"/>
      <c r="H14" s="2"/>
      <c r="I14" s="3"/>
    </row>
    <row r="15" spans="1:9" x14ac:dyDescent="0.2">
      <c r="A15" s="3"/>
      <c r="B15" s="2"/>
      <c r="C15" s="2"/>
      <c r="D15" s="2"/>
      <c r="E15" s="2"/>
      <c r="F15" s="2"/>
      <c r="G15" s="2"/>
      <c r="H15" s="2"/>
      <c r="I15" s="3"/>
    </row>
    <row r="16" spans="1:9" x14ac:dyDescent="0.2">
      <c r="A16" s="3"/>
      <c r="B16" s="2"/>
      <c r="C16" s="2"/>
      <c r="D16" s="2"/>
      <c r="E16" s="2"/>
      <c r="F16" s="2"/>
      <c r="G16" s="2"/>
      <c r="H16" s="2"/>
      <c r="I16" s="3"/>
    </row>
    <row r="17" spans="1:9" x14ac:dyDescent="0.2">
      <c r="A17" s="3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3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3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3"/>
      <c r="B20" s="2"/>
      <c r="C20" s="2"/>
      <c r="D20" s="2"/>
      <c r="E20" s="2"/>
      <c r="F20" s="2"/>
      <c r="G20" s="2"/>
      <c r="H20" s="2"/>
      <c r="I20" s="2"/>
    </row>
  </sheetData>
  <conditionalFormatting sqref="D2">
    <cfRule type="notContainsBlanks" dxfId="0" priority="1">
      <formula>LEN(TRIM(D2))&gt;0</formula>
    </cfRule>
  </conditionalFormatting>
  <hyperlinks>
    <hyperlink ref="H2" r:id="rId1" xr:uid="{00000000-0004-0000-0000-000000000000}"/>
    <hyperlink ref="H3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2C3E-C6D9-498B-A5DC-C0697F14C04F}">
  <dimension ref="A1:B8"/>
  <sheetViews>
    <sheetView workbookViewId="0">
      <selection sqref="A1:B1"/>
    </sheetView>
  </sheetViews>
  <sheetFormatPr baseColWidth="10" defaultRowHeight="12.75" x14ac:dyDescent="0.2"/>
  <sheetData>
    <row r="1" spans="1:2" x14ac:dyDescent="0.2">
      <c r="A1" s="70" t="s">
        <v>0</v>
      </c>
      <c r="B1" s="70" t="s">
        <v>73</v>
      </c>
    </row>
    <row r="2" spans="1:2" x14ac:dyDescent="0.2">
      <c r="A2" s="67">
        <v>1</v>
      </c>
      <c r="B2" s="67" t="s">
        <v>74</v>
      </c>
    </row>
    <row r="3" spans="1:2" x14ac:dyDescent="0.2">
      <c r="A3" s="83">
        <f>A2+1</f>
        <v>2</v>
      </c>
      <c r="B3" s="83" t="s">
        <v>75</v>
      </c>
    </row>
    <row r="4" spans="1:2" x14ac:dyDescent="0.2">
      <c r="A4" s="67">
        <f>A3+1</f>
        <v>3</v>
      </c>
      <c r="B4" s="67" t="s">
        <v>76</v>
      </c>
    </row>
    <row r="5" spans="1:2" x14ac:dyDescent="0.2">
      <c r="A5" s="83">
        <f>A4+1</f>
        <v>4</v>
      </c>
      <c r="B5" s="83" t="s">
        <v>77</v>
      </c>
    </row>
    <row r="6" spans="1:2" x14ac:dyDescent="0.2">
      <c r="A6" s="67">
        <f>A5+1</f>
        <v>5</v>
      </c>
      <c r="B6" s="67" t="s">
        <v>78</v>
      </c>
    </row>
    <row r="7" spans="1:2" x14ac:dyDescent="0.2">
      <c r="A7" s="83">
        <f>A6+1</f>
        <v>6</v>
      </c>
      <c r="B7" s="83" t="s">
        <v>79</v>
      </c>
    </row>
    <row r="8" spans="1:2" x14ac:dyDescent="0.2">
      <c r="A8" s="67">
        <f>A7+1</f>
        <v>7</v>
      </c>
      <c r="B8" s="67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33"/>
  <sheetViews>
    <sheetView tabSelected="1" workbookViewId="0"/>
  </sheetViews>
  <sheetFormatPr baseColWidth="10" defaultColWidth="14.42578125" defaultRowHeight="15.75" customHeight="1" x14ac:dyDescent="0.2"/>
  <cols>
    <col min="1" max="1" width="43.42578125" customWidth="1"/>
  </cols>
  <sheetData>
    <row r="1" spans="1:2" x14ac:dyDescent="0.2">
      <c r="A1" s="8" t="s">
        <v>81</v>
      </c>
      <c r="B1" s="8" t="s">
        <v>5</v>
      </c>
    </row>
    <row r="2" spans="1:2" x14ac:dyDescent="0.2">
      <c r="A2" s="5" t="s">
        <v>10</v>
      </c>
      <c r="B2" s="8">
        <v>0.98</v>
      </c>
    </row>
    <row r="3" spans="1:2" x14ac:dyDescent="0.2">
      <c r="A3" s="47" t="s">
        <v>38</v>
      </c>
      <c r="B3" s="8">
        <v>0.98</v>
      </c>
    </row>
    <row r="4" spans="1:2" x14ac:dyDescent="0.2">
      <c r="A4" s="47" t="s">
        <v>40</v>
      </c>
      <c r="B4" s="8">
        <v>0.98</v>
      </c>
    </row>
    <row r="5" spans="1:2" x14ac:dyDescent="0.2">
      <c r="A5" s="7" t="s">
        <v>82</v>
      </c>
      <c r="B5" s="8" t="s">
        <v>83</v>
      </c>
    </row>
    <row r="6" spans="1:2" x14ac:dyDescent="0.2">
      <c r="A6" s="48" t="s">
        <v>84</v>
      </c>
      <c r="B6" s="8" t="s">
        <v>83</v>
      </c>
    </row>
    <row r="7" spans="1:2" x14ac:dyDescent="0.2">
      <c r="A7" s="7" t="s">
        <v>85</v>
      </c>
      <c r="B7" s="8" t="s">
        <v>83</v>
      </c>
    </row>
    <row r="8" spans="1:2" x14ac:dyDescent="0.2">
      <c r="A8" s="7" t="s">
        <v>27</v>
      </c>
      <c r="B8" s="8">
        <v>0.9</v>
      </c>
    </row>
    <row r="9" spans="1:2" x14ac:dyDescent="0.2">
      <c r="A9" s="7" t="s">
        <v>86</v>
      </c>
      <c r="B9" s="8" t="s">
        <v>83</v>
      </c>
    </row>
    <row r="10" spans="1:2" x14ac:dyDescent="0.2">
      <c r="A10" s="7" t="s">
        <v>87</v>
      </c>
      <c r="B10" s="8">
        <v>0.92</v>
      </c>
    </row>
    <row r="11" spans="1:2" x14ac:dyDescent="0.2">
      <c r="A11" s="7" t="s">
        <v>88</v>
      </c>
      <c r="B11" s="8" t="s">
        <v>83</v>
      </c>
    </row>
    <row r="12" spans="1:2" x14ac:dyDescent="0.2">
      <c r="A12" s="7" t="s">
        <v>89</v>
      </c>
      <c r="B12" s="8" t="s">
        <v>83</v>
      </c>
    </row>
    <row r="13" spans="1:2" x14ac:dyDescent="0.2">
      <c r="A13" s="7" t="s">
        <v>90</v>
      </c>
      <c r="B13" s="8" t="s">
        <v>83</v>
      </c>
    </row>
    <row r="14" spans="1:2" x14ac:dyDescent="0.2">
      <c r="A14" s="7" t="s">
        <v>12</v>
      </c>
      <c r="B14" s="8">
        <v>0.98</v>
      </c>
    </row>
    <row r="15" spans="1:2" x14ac:dyDescent="0.2">
      <c r="A15" s="7" t="s">
        <v>15</v>
      </c>
      <c r="B15" s="8">
        <v>0.995</v>
      </c>
    </row>
    <row r="16" spans="1:2" x14ac:dyDescent="0.2">
      <c r="A16" s="7" t="s">
        <v>91</v>
      </c>
      <c r="B16" s="8" t="s">
        <v>83</v>
      </c>
    </row>
    <row r="17" spans="1:2" x14ac:dyDescent="0.2">
      <c r="A17" s="7" t="s">
        <v>92</v>
      </c>
      <c r="B17" s="8" t="s">
        <v>83</v>
      </c>
    </row>
    <row r="18" spans="1:2" x14ac:dyDescent="0.2">
      <c r="A18" s="7" t="s">
        <v>93</v>
      </c>
      <c r="B18" s="8">
        <v>0.97</v>
      </c>
    </row>
    <row r="19" spans="1:2" x14ac:dyDescent="0.2">
      <c r="A19" s="7" t="s">
        <v>94</v>
      </c>
      <c r="B19" s="8">
        <v>0.96</v>
      </c>
    </row>
    <row r="20" spans="1:2" x14ac:dyDescent="0.2">
      <c r="A20" s="7" t="s">
        <v>95</v>
      </c>
      <c r="B20" s="8" t="s">
        <v>83</v>
      </c>
    </row>
    <row r="21" spans="1:2" x14ac:dyDescent="0.2">
      <c r="A21" s="7" t="s">
        <v>96</v>
      </c>
      <c r="B21" s="8" t="s">
        <v>83</v>
      </c>
    </row>
    <row r="22" spans="1:2" x14ac:dyDescent="0.2">
      <c r="A22" s="7" t="s">
        <v>44</v>
      </c>
      <c r="B22" s="8">
        <v>0.98</v>
      </c>
    </row>
    <row r="23" spans="1:2" x14ac:dyDescent="0.2">
      <c r="A23" s="7" t="s">
        <v>97</v>
      </c>
      <c r="B23" s="8">
        <v>0.95</v>
      </c>
    </row>
    <row r="24" spans="1:2" x14ac:dyDescent="0.2">
      <c r="A24" s="7" t="s">
        <v>98</v>
      </c>
      <c r="B24" s="8" t="s">
        <v>83</v>
      </c>
    </row>
    <row r="25" spans="1:2" x14ac:dyDescent="0.2">
      <c r="A25" s="7" t="s">
        <v>99</v>
      </c>
      <c r="B25" s="8" t="s">
        <v>83</v>
      </c>
    </row>
    <row r="26" spans="1:2" x14ac:dyDescent="0.2">
      <c r="A26" s="7" t="s">
        <v>100</v>
      </c>
      <c r="B26" s="8" t="s">
        <v>83</v>
      </c>
    </row>
    <row r="27" spans="1:2" x14ac:dyDescent="0.2">
      <c r="A27" s="7" t="s">
        <v>101</v>
      </c>
      <c r="B27" s="8" t="s">
        <v>83</v>
      </c>
    </row>
    <row r="28" spans="1:2" x14ac:dyDescent="0.2">
      <c r="A28" s="7" t="s">
        <v>102</v>
      </c>
      <c r="B28" s="8" t="s">
        <v>83</v>
      </c>
    </row>
    <row r="29" spans="1:2" x14ac:dyDescent="0.2">
      <c r="A29" s="7" t="s">
        <v>103</v>
      </c>
      <c r="B29" s="8" t="s">
        <v>83</v>
      </c>
    </row>
    <row r="30" spans="1:2" x14ac:dyDescent="0.2">
      <c r="A30" s="7" t="s">
        <v>47</v>
      </c>
      <c r="B30" s="8">
        <v>0.98499999999999999</v>
      </c>
    </row>
    <row r="31" spans="1:2" x14ac:dyDescent="0.2">
      <c r="A31" s="7" t="s">
        <v>49</v>
      </c>
      <c r="B31" s="8">
        <v>0.97</v>
      </c>
    </row>
    <row r="32" spans="1:2" x14ac:dyDescent="0.2">
      <c r="A32" s="7" t="s">
        <v>50</v>
      </c>
      <c r="B32" s="8">
        <v>0.98</v>
      </c>
    </row>
    <row r="33" spans="1:2" x14ac:dyDescent="0.2">
      <c r="A33" s="8" t="s">
        <v>104</v>
      </c>
      <c r="B33" s="8">
        <v>0.9</v>
      </c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A5" r:id="rId4" xr:uid="{00000000-0004-0000-0800-000003000000}"/>
    <hyperlink ref="A6" r:id="rId5" xr:uid="{00000000-0004-0000-0800-000004000000}"/>
    <hyperlink ref="A7" r:id="rId6" xr:uid="{00000000-0004-0000-0800-000005000000}"/>
    <hyperlink ref="A8" r:id="rId7" xr:uid="{00000000-0004-0000-0800-000006000000}"/>
    <hyperlink ref="A9" r:id="rId8" xr:uid="{00000000-0004-0000-0800-000007000000}"/>
    <hyperlink ref="A10" r:id="rId9" xr:uid="{00000000-0004-0000-0800-000008000000}"/>
    <hyperlink ref="A11" r:id="rId10" xr:uid="{00000000-0004-0000-0800-000009000000}"/>
    <hyperlink ref="A12" r:id="rId11" xr:uid="{00000000-0004-0000-0800-00000A000000}"/>
    <hyperlink ref="A13" r:id="rId12" xr:uid="{00000000-0004-0000-0800-00000B000000}"/>
    <hyperlink ref="A14" r:id="rId13" xr:uid="{00000000-0004-0000-0800-00000C000000}"/>
    <hyperlink ref="A15" r:id="rId14" xr:uid="{00000000-0004-0000-0800-00000D000000}"/>
    <hyperlink ref="A16" r:id="rId15" xr:uid="{00000000-0004-0000-0800-00000E000000}"/>
    <hyperlink ref="A17" r:id="rId16" xr:uid="{00000000-0004-0000-0800-00000F000000}"/>
    <hyperlink ref="A18" r:id="rId17" xr:uid="{00000000-0004-0000-0800-000010000000}"/>
    <hyperlink ref="A19" r:id="rId18" xr:uid="{00000000-0004-0000-0800-000011000000}"/>
    <hyperlink ref="A20" r:id="rId19" xr:uid="{00000000-0004-0000-0800-000012000000}"/>
    <hyperlink ref="A21" r:id="rId20" xr:uid="{00000000-0004-0000-0800-000013000000}"/>
    <hyperlink ref="A22" r:id="rId21" xr:uid="{00000000-0004-0000-0800-000014000000}"/>
    <hyperlink ref="A23" r:id="rId22" xr:uid="{00000000-0004-0000-0800-000015000000}"/>
    <hyperlink ref="A24" r:id="rId23" xr:uid="{00000000-0004-0000-0800-000016000000}"/>
    <hyperlink ref="A25" r:id="rId24" xr:uid="{00000000-0004-0000-0800-000017000000}"/>
    <hyperlink ref="A26" r:id="rId25" xr:uid="{00000000-0004-0000-0800-000018000000}"/>
    <hyperlink ref="A27" r:id="rId26" xr:uid="{00000000-0004-0000-0800-000019000000}"/>
    <hyperlink ref="A28" r:id="rId27" xr:uid="{00000000-0004-0000-0800-00001A000000}"/>
    <hyperlink ref="A29" r:id="rId28" xr:uid="{00000000-0004-0000-0800-00001B000000}"/>
    <hyperlink ref="A30" r:id="rId29" xr:uid="{00000000-0004-0000-0800-00001C000000}"/>
    <hyperlink ref="A31" r:id="rId30" xr:uid="{00000000-0004-0000-0800-00001D000000}"/>
    <hyperlink ref="A32" r:id="rId31" xr:uid="{00000000-0004-0000-08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"/>
  <sheetViews>
    <sheetView workbookViewId="0">
      <selection activeCell="A3" sqref="A3:I3"/>
    </sheetView>
  </sheetViews>
  <sheetFormatPr baseColWidth="10" defaultColWidth="14.42578125" defaultRowHeight="15.75" customHeight="1" x14ac:dyDescent="0.2"/>
  <cols>
    <col min="8" max="8" width="25.42578125" customWidth="1"/>
  </cols>
  <sheetData>
    <row r="1" spans="1:9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</row>
    <row r="2" spans="1:9" x14ac:dyDescent="0.2">
      <c r="A2" s="63">
        <v>1</v>
      </c>
      <c r="B2" s="60" t="s">
        <v>13</v>
      </c>
      <c r="C2" s="63">
        <f>9900*I2</f>
        <v>11880</v>
      </c>
      <c r="D2" s="71">
        <v>0.16400000000000001</v>
      </c>
      <c r="E2" s="63">
        <v>0.18</v>
      </c>
      <c r="F2" s="67">
        <v>0.98</v>
      </c>
      <c r="G2" s="63">
        <v>5.8</v>
      </c>
      <c r="H2" s="66" t="s">
        <v>10</v>
      </c>
      <c r="I2" s="62">
        <v>1.2</v>
      </c>
    </row>
    <row r="3" spans="1:9" x14ac:dyDescent="0.2">
      <c r="A3" s="81">
        <v>2</v>
      </c>
      <c r="B3" s="94" t="s">
        <v>14</v>
      </c>
      <c r="C3" s="81">
        <v>10823</v>
      </c>
      <c r="D3" s="95">
        <v>0.1</v>
      </c>
      <c r="E3" s="81">
        <v>0.1651</v>
      </c>
      <c r="F3" s="83">
        <v>0.995</v>
      </c>
      <c r="G3" s="81">
        <v>4.25</v>
      </c>
      <c r="H3" s="93" t="s">
        <v>15</v>
      </c>
      <c r="I3" s="82">
        <v>1.2</v>
      </c>
    </row>
    <row r="4" spans="1:9" x14ac:dyDescent="0.2">
      <c r="A4" s="63">
        <v>3</v>
      </c>
      <c r="B4" s="72" t="s">
        <v>16</v>
      </c>
      <c r="C4" s="63">
        <v>17174</v>
      </c>
      <c r="D4" s="71">
        <v>0.1</v>
      </c>
      <c r="E4" s="63">
        <v>0.1741</v>
      </c>
      <c r="F4" s="67">
        <v>0.995</v>
      </c>
      <c r="G4" s="63">
        <v>5</v>
      </c>
      <c r="H4" s="68" t="s">
        <v>15</v>
      </c>
      <c r="I4" s="62">
        <v>1.2</v>
      </c>
    </row>
    <row r="5" spans="1:9" x14ac:dyDescent="0.2">
      <c r="A5" s="3"/>
      <c r="B5" s="1"/>
      <c r="C5" s="4"/>
      <c r="D5" s="4"/>
      <c r="E5" s="4"/>
      <c r="F5" s="15"/>
      <c r="G5" s="3"/>
      <c r="H5" s="13"/>
      <c r="I5" s="3"/>
    </row>
    <row r="6" spans="1:9" x14ac:dyDescent="0.2">
      <c r="A6" s="3"/>
      <c r="B6" s="1"/>
      <c r="C6" s="2"/>
      <c r="D6" s="10"/>
      <c r="E6" s="3"/>
      <c r="F6" s="2"/>
      <c r="G6" s="3"/>
      <c r="H6" s="13"/>
      <c r="I6" s="3"/>
    </row>
    <row r="7" spans="1:9" x14ac:dyDescent="0.2">
      <c r="A7" s="3"/>
      <c r="B7" s="2"/>
      <c r="C7" s="2"/>
      <c r="D7" s="2"/>
      <c r="E7" s="11"/>
      <c r="F7" s="2"/>
      <c r="G7" s="2"/>
      <c r="H7" s="2"/>
      <c r="I7" s="3"/>
    </row>
    <row r="8" spans="1:9" x14ac:dyDescent="0.2">
      <c r="A8" s="3"/>
      <c r="B8" s="2"/>
      <c r="C8" s="2"/>
      <c r="D8" s="2"/>
      <c r="E8" s="11"/>
      <c r="F8" s="2"/>
      <c r="G8" s="2"/>
      <c r="H8" s="2"/>
      <c r="I8" s="3"/>
    </row>
    <row r="9" spans="1:9" x14ac:dyDescent="0.2">
      <c r="A9" s="3"/>
      <c r="B9" s="2"/>
      <c r="C9" s="2"/>
      <c r="D9" s="2"/>
      <c r="E9" s="11"/>
      <c r="F9" s="2"/>
      <c r="G9" s="2"/>
      <c r="H9" s="2"/>
      <c r="I9" s="3"/>
    </row>
    <row r="10" spans="1:9" x14ac:dyDescent="0.2">
      <c r="A10" s="3"/>
      <c r="B10" s="2"/>
      <c r="C10" s="2"/>
      <c r="D10" s="2"/>
      <c r="E10" s="11"/>
      <c r="F10" s="2"/>
      <c r="G10" s="2"/>
      <c r="H10" s="2"/>
      <c r="I10" s="3"/>
    </row>
    <row r="11" spans="1:9" x14ac:dyDescent="0.2">
      <c r="A11" s="3"/>
      <c r="B11" s="2"/>
      <c r="C11" s="2"/>
      <c r="D11" s="2"/>
      <c r="E11" s="11"/>
      <c r="F11" s="2"/>
      <c r="G11" s="2"/>
      <c r="H11" s="2"/>
      <c r="I11" s="3"/>
    </row>
    <row r="12" spans="1:9" x14ac:dyDescent="0.2">
      <c r="A12" s="3"/>
      <c r="B12" s="2"/>
      <c r="C12" s="2"/>
      <c r="D12" s="2"/>
      <c r="E12" s="11"/>
      <c r="F12" s="2"/>
      <c r="G12" s="2"/>
      <c r="H12" s="2"/>
      <c r="I12" s="3"/>
    </row>
    <row r="13" spans="1:9" x14ac:dyDescent="0.2">
      <c r="A13" s="3"/>
      <c r="B13" s="2"/>
      <c r="C13" s="2"/>
      <c r="D13" s="2"/>
      <c r="E13" s="11"/>
      <c r="F13" s="2"/>
      <c r="G13" s="2"/>
      <c r="H13" s="2"/>
      <c r="I13" s="3"/>
    </row>
    <row r="14" spans="1:9" x14ac:dyDescent="0.2">
      <c r="A14" s="3"/>
      <c r="B14" s="2"/>
      <c r="C14" s="2"/>
      <c r="D14" s="2"/>
      <c r="E14" s="11"/>
      <c r="F14" s="2"/>
      <c r="G14" s="2"/>
      <c r="H14" s="2"/>
      <c r="I14" s="3"/>
    </row>
    <row r="15" spans="1:9" x14ac:dyDescent="0.2">
      <c r="A15" s="3"/>
      <c r="B15" s="2"/>
      <c r="C15" s="2"/>
      <c r="D15" s="2"/>
      <c r="E15" s="11"/>
      <c r="F15" s="2"/>
      <c r="G15" s="2"/>
      <c r="H15" s="2"/>
      <c r="I15" s="3"/>
    </row>
    <row r="16" spans="1:9" x14ac:dyDescent="0.2">
      <c r="A16" s="3"/>
      <c r="B16" s="2"/>
      <c r="C16" s="2"/>
      <c r="D16" s="2"/>
      <c r="E16" s="11"/>
      <c r="F16" s="2"/>
      <c r="G16" s="2"/>
      <c r="H16" s="2"/>
      <c r="I16" s="3"/>
    </row>
    <row r="17" spans="1:9" x14ac:dyDescent="0.2">
      <c r="A17" s="3"/>
      <c r="B17" s="2"/>
      <c r="C17" s="2"/>
      <c r="D17" s="2"/>
      <c r="E17" s="11"/>
      <c r="F17" s="2"/>
      <c r="G17" s="2"/>
      <c r="H17" s="2"/>
      <c r="I17" s="3"/>
    </row>
    <row r="18" spans="1:9" x14ac:dyDescent="0.2">
      <c r="I18" s="3"/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F17"/>
  <sheetViews>
    <sheetView workbookViewId="0">
      <selection activeCell="F21" sqref="F21"/>
    </sheetView>
  </sheetViews>
  <sheetFormatPr baseColWidth="10" defaultColWidth="14.42578125" defaultRowHeight="15.75" customHeight="1" x14ac:dyDescent="0.2"/>
  <cols>
    <col min="2" max="2" width="19.7109375" customWidth="1"/>
    <col min="8" max="8" width="25.42578125" customWidth="1"/>
  </cols>
  <sheetData>
    <row r="1" spans="1:162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17</v>
      </c>
      <c r="F1" s="69" t="s">
        <v>5</v>
      </c>
      <c r="G1" s="69" t="s">
        <v>6</v>
      </c>
      <c r="H1" s="69" t="s">
        <v>7</v>
      </c>
      <c r="I1" s="69" t="s">
        <v>8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</row>
    <row r="2" spans="1:162" x14ac:dyDescent="0.2">
      <c r="A2" s="63">
        <v>1</v>
      </c>
      <c r="B2" s="60" t="s">
        <v>18</v>
      </c>
      <c r="C2" s="67">
        <f>4600*I2</f>
        <v>5520</v>
      </c>
      <c r="D2" s="73">
        <v>0.184</v>
      </c>
      <c r="E2" s="63">
        <v>0.26</v>
      </c>
      <c r="F2" s="67">
        <v>0.98</v>
      </c>
      <c r="G2" s="63">
        <v>32</v>
      </c>
      <c r="H2" s="66" t="s">
        <v>10</v>
      </c>
      <c r="I2" s="62">
        <v>1.2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</row>
    <row r="3" spans="1:162" s="88" customFormat="1" x14ac:dyDescent="0.2">
      <c r="A3" s="83">
        <f t="shared" ref="A3:A6" si="0">A2+1</f>
        <v>2</v>
      </c>
      <c r="B3" s="96" t="s">
        <v>19</v>
      </c>
      <c r="C3" s="83">
        <f>8000*I3</f>
        <v>9600</v>
      </c>
      <c r="D3" s="97">
        <v>0.31</v>
      </c>
      <c r="E3" s="81">
        <v>0.21</v>
      </c>
      <c r="F3" s="83">
        <v>0.98</v>
      </c>
      <c r="G3" s="81">
        <v>64</v>
      </c>
      <c r="H3" s="98" t="s">
        <v>10</v>
      </c>
      <c r="I3" s="82">
        <v>1.2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99"/>
      <c r="DX3" s="99"/>
      <c r="DY3" s="99"/>
      <c r="DZ3" s="99"/>
      <c r="EA3" s="99"/>
      <c r="EB3" s="99"/>
      <c r="EC3" s="99"/>
      <c r="ED3" s="99"/>
      <c r="EE3" s="99"/>
      <c r="EF3" s="99"/>
      <c r="EG3" s="99"/>
      <c r="EH3" s="99"/>
      <c r="EI3" s="99"/>
      <c r="EJ3" s="99"/>
      <c r="EK3" s="99"/>
      <c r="EL3" s="99"/>
      <c r="EM3" s="99"/>
      <c r="EN3" s="99"/>
      <c r="EO3" s="99"/>
      <c r="EP3" s="99"/>
      <c r="EQ3" s="99"/>
      <c r="ER3" s="99"/>
      <c r="ES3" s="99"/>
      <c r="ET3" s="99"/>
      <c r="EU3" s="99"/>
      <c r="EV3" s="99"/>
      <c r="EW3" s="99"/>
      <c r="EX3" s="99"/>
      <c r="EY3" s="99"/>
      <c r="EZ3" s="99"/>
      <c r="FA3" s="99"/>
      <c r="FB3" s="99"/>
      <c r="FC3" s="99"/>
      <c r="FD3" s="99"/>
      <c r="FE3" s="99"/>
      <c r="FF3" s="99"/>
    </row>
    <row r="4" spans="1:162" x14ac:dyDescent="0.2">
      <c r="A4" s="67">
        <f t="shared" si="0"/>
        <v>3</v>
      </c>
      <c r="B4" s="60" t="s">
        <v>20</v>
      </c>
      <c r="C4" s="67">
        <f>10000*I4</f>
        <v>12000</v>
      </c>
      <c r="D4" s="73">
        <v>0.36</v>
      </c>
      <c r="E4" s="63">
        <v>0.21</v>
      </c>
      <c r="F4" s="67">
        <v>0.98</v>
      </c>
      <c r="G4" s="63">
        <v>64</v>
      </c>
      <c r="H4" s="66" t="s">
        <v>10</v>
      </c>
      <c r="I4" s="62">
        <v>1.2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</row>
    <row r="5" spans="1:162" s="88" customFormat="1" x14ac:dyDescent="0.2">
      <c r="A5" s="83">
        <f t="shared" si="0"/>
        <v>4</v>
      </c>
      <c r="B5" s="96" t="s">
        <v>21</v>
      </c>
      <c r="C5" s="83">
        <f>19800*I5</f>
        <v>23760</v>
      </c>
      <c r="D5" s="97">
        <v>0.41610000000000003</v>
      </c>
      <c r="E5" s="81">
        <v>0.54</v>
      </c>
      <c r="F5" s="83">
        <v>0.98</v>
      </c>
      <c r="G5" s="81">
        <v>39</v>
      </c>
      <c r="H5" s="98" t="s">
        <v>10</v>
      </c>
      <c r="I5" s="82">
        <v>1.2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</row>
    <row r="6" spans="1:162" x14ac:dyDescent="0.2">
      <c r="A6" s="67">
        <f t="shared" si="0"/>
        <v>5</v>
      </c>
      <c r="B6" s="72" t="s">
        <v>22</v>
      </c>
      <c r="C6" s="67">
        <v>10934</v>
      </c>
      <c r="D6" s="74">
        <v>0.221</v>
      </c>
      <c r="E6" s="67">
        <v>0.16200000000000001</v>
      </c>
      <c r="F6" s="67">
        <v>0.995</v>
      </c>
      <c r="G6" s="67">
        <v>60</v>
      </c>
      <c r="H6" s="68" t="s">
        <v>15</v>
      </c>
      <c r="I6" s="62">
        <v>1.2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</row>
    <row r="7" spans="1:162" x14ac:dyDescent="0.2">
      <c r="A7" s="12"/>
      <c r="C7" s="54"/>
      <c r="D7" s="54"/>
      <c r="E7" s="54"/>
      <c r="F7" s="54"/>
      <c r="G7" s="54"/>
      <c r="I7" s="3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</row>
    <row r="8" spans="1:162" x14ac:dyDescent="0.2">
      <c r="A8" s="12"/>
      <c r="I8" s="3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</row>
    <row r="9" spans="1:162" x14ac:dyDescent="0.2">
      <c r="A9" s="12"/>
      <c r="I9" s="3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</row>
    <row r="10" spans="1:162" x14ac:dyDescent="0.2">
      <c r="A10" s="12"/>
      <c r="I10" s="3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</row>
    <row r="11" spans="1:162" x14ac:dyDescent="0.2">
      <c r="A11" s="12"/>
      <c r="I11" s="3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</row>
    <row r="12" spans="1:162" x14ac:dyDescent="0.2">
      <c r="A12" s="12"/>
      <c r="I12" s="3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</row>
    <row r="13" spans="1:162" x14ac:dyDescent="0.2">
      <c r="A13" s="12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</row>
    <row r="14" spans="1:162" x14ac:dyDescent="0.2">
      <c r="D14" s="2"/>
    </row>
    <row r="15" spans="1:162" x14ac:dyDescent="0.2">
      <c r="D15" s="2"/>
    </row>
    <row r="16" spans="1:162" x14ac:dyDescent="0.2">
      <c r="D16" s="2"/>
    </row>
    <row r="17" spans="4:4" x14ac:dyDescent="0.2">
      <c r="D17" s="2"/>
    </row>
  </sheetData>
  <hyperlinks>
    <hyperlink ref="H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2"/>
  <sheetViews>
    <sheetView workbookViewId="0">
      <selection activeCell="I5" activeCellId="1" sqref="A3:I3 A5:I5"/>
    </sheetView>
  </sheetViews>
  <sheetFormatPr baseColWidth="10" defaultColWidth="14.42578125" defaultRowHeight="15.75" customHeight="1" x14ac:dyDescent="0.2"/>
  <cols>
    <col min="2" max="2" width="23.28515625" customWidth="1"/>
    <col min="8" max="8" width="25.42578125" customWidth="1"/>
  </cols>
  <sheetData>
    <row r="1" spans="1:9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</row>
    <row r="2" spans="1:9" x14ac:dyDescent="0.2">
      <c r="A2" s="63">
        <v>1</v>
      </c>
      <c r="B2" s="60" t="s">
        <v>23</v>
      </c>
      <c r="C2" s="63">
        <f>4400*I2</f>
        <v>5280</v>
      </c>
      <c r="D2" s="67">
        <v>9.4E-2</v>
      </c>
      <c r="E2" s="73">
        <v>0.124</v>
      </c>
      <c r="F2" s="67">
        <v>0.98</v>
      </c>
      <c r="G2" s="63">
        <v>0.4</v>
      </c>
      <c r="H2" s="66" t="s">
        <v>10</v>
      </c>
      <c r="I2" s="62">
        <v>1.2</v>
      </c>
    </row>
    <row r="3" spans="1:9" x14ac:dyDescent="0.2">
      <c r="A3" s="81">
        <v>2</v>
      </c>
      <c r="B3" s="94" t="s">
        <v>24</v>
      </c>
      <c r="C3" s="83">
        <v>8624</v>
      </c>
      <c r="D3" s="83">
        <v>6.1899999999999997E-2</v>
      </c>
      <c r="E3" s="83">
        <v>5.5100000000000003E-2</v>
      </c>
      <c r="F3" s="83">
        <v>0.995</v>
      </c>
      <c r="G3" s="83">
        <v>0.6</v>
      </c>
      <c r="H3" s="93" t="s">
        <v>15</v>
      </c>
      <c r="I3" s="82">
        <v>1.2</v>
      </c>
    </row>
    <row r="4" spans="1:9" x14ac:dyDescent="0.2">
      <c r="A4" s="63">
        <v>3</v>
      </c>
      <c r="B4" s="72" t="s">
        <v>25</v>
      </c>
      <c r="C4" s="67">
        <v>23285</v>
      </c>
      <c r="D4" s="67">
        <v>0.13</v>
      </c>
      <c r="E4" s="67">
        <v>5.5100000000000003E-2</v>
      </c>
      <c r="F4" s="67">
        <v>0.995</v>
      </c>
      <c r="G4" s="67">
        <v>1.3</v>
      </c>
      <c r="H4" s="68" t="s">
        <v>15</v>
      </c>
      <c r="I4" s="62">
        <v>1.2</v>
      </c>
    </row>
    <row r="5" spans="1:9" x14ac:dyDescent="0.2">
      <c r="A5" s="81">
        <v>4</v>
      </c>
      <c r="B5" s="94" t="s">
        <v>26</v>
      </c>
      <c r="C5" s="83">
        <v>32340</v>
      </c>
      <c r="D5" s="83">
        <v>0.13</v>
      </c>
      <c r="E5" s="100">
        <v>0.17199999999999999</v>
      </c>
      <c r="F5" s="83">
        <v>0.995</v>
      </c>
      <c r="G5" s="83">
        <v>1.3</v>
      </c>
      <c r="H5" s="93" t="s">
        <v>15</v>
      </c>
      <c r="I5" s="82">
        <v>1.2</v>
      </c>
    </row>
    <row r="6" spans="1:9" x14ac:dyDescent="0.2">
      <c r="A6" s="3"/>
      <c r="C6" s="54"/>
      <c r="D6" s="54"/>
      <c r="E6" s="54"/>
      <c r="F6" s="54"/>
      <c r="G6" s="54"/>
      <c r="I6" s="2"/>
    </row>
    <row r="7" spans="1:9" x14ac:dyDescent="0.2">
      <c r="A7" s="3"/>
      <c r="B7" s="2"/>
      <c r="C7" s="15"/>
      <c r="D7" s="15"/>
      <c r="E7" s="15"/>
      <c r="F7" s="15"/>
      <c r="G7" s="15"/>
      <c r="H7" s="2"/>
      <c r="I7" s="2"/>
    </row>
    <row r="8" spans="1:9" x14ac:dyDescent="0.2">
      <c r="A8" s="3"/>
      <c r="B8" s="2"/>
      <c r="C8" s="2"/>
      <c r="D8" s="2"/>
      <c r="E8" s="2"/>
      <c r="F8" s="2"/>
      <c r="G8" s="2"/>
      <c r="H8" s="2"/>
      <c r="I8" s="2"/>
    </row>
    <row r="9" spans="1:9" x14ac:dyDescent="0.2">
      <c r="A9" s="3"/>
      <c r="B9" s="2"/>
      <c r="C9" s="2"/>
      <c r="D9" s="2"/>
      <c r="E9" s="2"/>
      <c r="F9" s="2"/>
      <c r="G9" s="2"/>
      <c r="H9" s="2"/>
      <c r="I9" s="2"/>
    </row>
    <row r="10" spans="1:9" x14ac:dyDescent="0.2">
      <c r="A10" s="3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3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3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3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3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3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3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3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3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3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3"/>
      <c r="B20" s="2"/>
      <c r="C20" s="2"/>
      <c r="D20" s="2"/>
      <c r="E20" s="2"/>
      <c r="F20" s="2"/>
      <c r="G20" s="2"/>
      <c r="H20" s="2"/>
      <c r="I20" s="2"/>
    </row>
    <row r="22" spans="1:9" x14ac:dyDescent="0.2">
      <c r="B22" s="6"/>
      <c r="C22" s="2"/>
      <c r="D22" s="6"/>
      <c r="E22" s="6"/>
      <c r="F22" s="6"/>
      <c r="G22" s="6"/>
      <c r="H22" s="7"/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994"/>
  <sheetViews>
    <sheetView workbookViewId="0">
      <selection activeCell="R17" sqref="R17:R18"/>
    </sheetView>
  </sheetViews>
  <sheetFormatPr baseColWidth="10" defaultColWidth="14.42578125" defaultRowHeight="15.75" customHeight="1" x14ac:dyDescent="0.2"/>
  <cols>
    <col min="2" max="2" width="16.7109375" customWidth="1"/>
    <col min="3" max="4" width="14.42578125" style="54"/>
    <col min="5" max="5" width="11.85546875" style="54" customWidth="1"/>
    <col min="6" max="10" width="14.42578125" style="54"/>
    <col min="11" max="17" width="8.5703125" style="54" customWidth="1"/>
    <col min="18" max="18" width="28.28515625" customWidth="1"/>
  </cols>
  <sheetData>
    <row r="1" spans="1:30" s="99" customFormat="1" x14ac:dyDescent="0.2">
      <c r="A1" s="69" t="s">
        <v>0</v>
      </c>
      <c r="B1" s="69" t="s">
        <v>1</v>
      </c>
      <c r="C1" s="69" t="s">
        <v>2</v>
      </c>
      <c r="D1" s="69" t="s">
        <v>3</v>
      </c>
      <c r="E1" s="69" t="s">
        <v>17</v>
      </c>
      <c r="F1" s="69" t="s">
        <v>5</v>
      </c>
      <c r="G1" s="69" t="s">
        <v>6</v>
      </c>
      <c r="H1" s="69" t="s">
        <v>28</v>
      </c>
      <c r="I1" s="69" t="s">
        <v>29</v>
      </c>
      <c r="J1" s="69" t="s">
        <v>30</v>
      </c>
      <c r="K1" s="69" t="s">
        <v>31</v>
      </c>
      <c r="L1" s="69" t="s">
        <v>32</v>
      </c>
      <c r="M1" s="69" t="s">
        <v>33</v>
      </c>
      <c r="N1" s="69" t="s">
        <v>34</v>
      </c>
      <c r="O1" s="69" t="s">
        <v>35</v>
      </c>
      <c r="P1" s="69" t="s">
        <v>36</v>
      </c>
      <c r="Q1" s="69" t="s">
        <v>37</v>
      </c>
      <c r="R1" s="69" t="s">
        <v>7</v>
      </c>
      <c r="S1" s="70" t="s">
        <v>8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0" s="99" customFormat="1" x14ac:dyDescent="0.2">
      <c r="A2" s="63">
        <v>4</v>
      </c>
      <c r="B2" s="62" t="s">
        <v>39</v>
      </c>
      <c r="C2" s="67">
        <f>(24500+1900)*S2</f>
        <v>31680</v>
      </c>
      <c r="D2" s="79">
        <v>0.4</v>
      </c>
      <c r="E2" s="79">
        <v>0.65</v>
      </c>
      <c r="F2" s="67">
        <v>0.98</v>
      </c>
      <c r="G2" s="79">
        <v>2.7</v>
      </c>
      <c r="H2" s="56">
        <v>26.52</v>
      </c>
      <c r="I2" s="79">
        <v>0</v>
      </c>
      <c r="J2" s="79">
        <v>0</v>
      </c>
      <c r="K2" s="57">
        <v>0</v>
      </c>
      <c r="L2" s="57">
        <v>1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76" t="s">
        <v>40</v>
      </c>
      <c r="S2" s="75">
        <v>1.2</v>
      </c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s="99" customFormat="1" x14ac:dyDescent="0.2">
      <c r="A3" s="81">
        <v>5</v>
      </c>
      <c r="B3" s="82" t="s">
        <v>41</v>
      </c>
      <c r="C3" s="83">
        <f>(185000+1900)*S3</f>
        <v>224280</v>
      </c>
      <c r="D3" s="84">
        <v>1.6</v>
      </c>
      <c r="E3" s="84">
        <v>2.15</v>
      </c>
      <c r="F3" s="83">
        <v>0.98</v>
      </c>
      <c r="G3" s="84">
        <v>7</v>
      </c>
      <c r="H3" s="81">
        <v>6.8</v>
      </c>
      <c r="I3" s="84">
        <v>0</v>
      </c>
      <c r="J3" s="84">
        <v>0</v>
      </c>
      <c r="K3" s="85">
        <v>0</v>
      </c>
      <c r="L3" s="85">
        <v>1</v>
      </c>
      <c r="M3" s="85">
        <v>1</v>
      </c>
      <c r="N3" s="85">
        <v>0</v>
      </c>
      <c r="O3" s="85">
        <v>0</v>
      </c>
      <c r="P3" s="85">
        <v>0</v>
      </c>
      <c r="Q3" s="85">
        <v>0</v>
      </c>
      <c r="R3" s="86" t="s">
        <v>40</v>
      </c>
      <c r="S3" s="87">
        <v>1.2</v>
      </c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s="99" customFormat="1" x14ac:dyDescent="0.2">
      <c r="A4" s="63">
        <v>6</v>
      </c>
      <c r="B4" s="62" t="s">
        <v>42</v>
      </c>
      <c r="C4" s="67">
        <f>(55000+1900)*S4</f>
        <v>68280</v>
      </c>
      <c r="D4" s="79">
        <v>0.5</v>
      </c>
      <c r="E4" s="79">
        <v>0.65</v>
      </c>
      <c r="F4" s="67">
        <v>0.98</v>
      </c>
      <c r="G4" s="79">
        <v>4.5</v>
      </c>
      <c r="H4" s="56">
        <v>21.76</v>
      </c>
      <c r="I4" s="79">
        <v>0</v>
      </c>
      <c r="J4" s="79">
        <v>0</v>
      </c>
      <c r="K4" s="58">
        <v>0</v>
      </c>
      <c r="L4" s="57">
        <v>1</v>
      </c>
      <c r="M4" s="57">
        <v>1</v>
      </c>
      <c r="N4" s="57">
        <v>0</v>
      </c>
      <c r="O4" s="57">
        <v>0</v>
      </c>
      <c r="P4" s="57">
        <v>0</v>
      </c>
      <c r="Q4" s="57">
        <v>0</v>
      </c>
      <c r="R4" s="76" t="s">
        <v>40</v>
      </c>
      <c r="S4" s="75">
        <v>1.2</v>
      </c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s="99" customFormat="1" x14ac:dyDescent="0.2">
      <c r="A5" s="81">
        <v>7</v>
      </c>
      <c r="B5" s="87" t="s">
        <v>43</v>
      </c>
      <c r="C5" s="83">
        <f>3290*S4</f>
        <v>3948</v>
      </c>
      <c r="D5" s="83">
        <v>0.1</v>
      </c>
      <c r="E5" s="83">
        <v>0.19</v>
      </c>
      <c r="F5" s="83">
        <v>0.98</v>
      </c>
      <c r="G5" s="83">
        <v>0.29699999999999999</v>
      </c>
      <c r="H5" s="81">
        <f>300*340/530</f>
        <v>192.45283018867926</v>
      </c>
      <c r="I5" s="83">
        <v>0</v>
      </c>
      <c r="J5" s="83">
        <v>0</v>
      </c>
      <c r="K5" s="85">
        <v>0</v>
      </c>
      <c r="L5" s="83">
        <v>1</v>
      </c>
      <c r="M5" s="83">
        <v>0</v>
      </c>
      <c r="N5" s="83">
        <v>0</v>
      </c>
      <c r="O5" s="83">
        <v>0</v>
      </c>
      <c r="P5" s="83">
        <v>0</v>
      </c>
      <c r="Q5" s="83">
        <v>0</v>
      </c>
      <c r="R5" s="89" t="s">
        <v>44</v>
      </c>
      <c r="S5" s="87">
        <v>1.2</v>
      </c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s="99" customFormat="1" x14ac:dyDescent="0.2">
      <c r="A6" s="63">
        <v>8</v>
      </c>
      <c r="B6" s="75" t="s">
        <v>45</v>
      </c>
      <c r="C6" s="67">
        <f>(115000+1900)*S6</f>
        <v>140280</v>
      </c>
      <c r="D6" s="67">
        <v>1.8</v>
      </c>
      <c r="E6" s="67">
        <v>2.65</v>
      </c>
      <c r="F6" s="67">
        <v>0.98</v>
      </c>
      <c r="G6" s="67">
        <v>10</v>
      </c>
      <c r="H6" s="56">
        <f>10*340/500</f>
        <v>6.8</v>
      </c>
      <c r="I6" s="67">
        <v>0</v>
      </c>
      <c r="J6" s="67">
        <v>0</v>
      </c>
      <c r="K6" s="58">
        <v>1</v>
      </c>
      <c r="L6" s="58">
        <v>1</v>
      </c>
      <c r="M6" s="58">
        <v>1</v>
      </c>
      <c r="N6" s="58">
        <v>1</v>
      </c>
      <c r="O6" s="58">
        <v>0</v>
      </c>
      <c r="P6" s="58">
        <v>0</v>
      </c>
      <c r="Q6" s="58">
        <v>0</v>
      </c>
      <c r="R6" s="76" t="s">
        <v>40</v>
      </c>
      <c r="S6" s="75">
        <v>1.2</v>
      </c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s="99" customFormat="1" x14ac:dyDescent="0.2">
      <c r="A7" s="81">
        <v>9</v>
      </c>
      <c r="B7" s="87" t="s">
        <v>46</v>
      </c>
      <c r="C7" s="83">
        <f>40000*S7</f>
        <v>48000</v>
      </c>
      <c r="D7" s="83">
        <v>1.1000000000000001</v>
      </c>
      <c r="E7" s="83">
        <v>1.76</v>
      </c>
      <c r="F7" s="83">
        <v>0.98499999999999999</v>
      </c>
      <c r="G7" s="83">
        <v>6</v>
      </c>
      <c r="H7" s="83">
        <f t="shared" ref="H7:H8" si="0">340000*(I7/J7)*0.000001/0.001</f>
        <v>3.2241379310344827</v>
      </c>
      <c r="I7" s="83">
        <v>5.5</v>
      </c>
      <c r="J7" s="83">
        <v>580</v>
      </c>
      <c r="K7" s="83">
        <v>0</v>
      </c>
      <c r="L7" s="83">
        <v>1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9" t="s">
        <v>47</v>
      </c>
      <c r="S7" s="87">
        <v>1.2</v>
      </c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1:30" s="99" customFormat="1" x14ac:dyDescent="0.2">
      <c r="A8" s="63">
        <v>10</v>
      </c>
      <c r="B8" s="75" t="s">
        <v>48</v>
      </c>
      <c r="C8" s="67">
        <f>152000*S8</f>
        <v>182400</v>
      </c>
      <c r="D8" s="67">
        <v>1.2</v>
      </c>
      <c r="E8" s="67">
        <v>1.76</v>
      </c>
      <c r="F8" s="67">
        <v>0.98499999999999999</v>
      </c>
      <c r="G8" s="67">
        <v>5.5</v>
      </c>
      <c r="H8" s="67">
        <f t="shared" si="0"/>
        <v>3.2241379310344827</v>
      </c>
      <c r="I8" s="80">
        <v>5.5</v>
      </c>
      <c r="J8" s="80">
        <v>580</v>
      </c>
      <c r="K8" s="58">
        <v>0</v>
      </c>
      <c r="L8" s="58">
        <v>1</v>
      </c>
      <c r="M8" s="58">
        <v>1</v>
      </c>
      <c r="N8" s="58">
        <v>0</v>
      </c>
      <c r="O8" s="58">
        <v>0</v>
      </c>
      <c r="P8" s="58">
        <v>0</v>
      </c>
      <c r="Q8" s="58">
        <v>0</v>
      </c>
      <c r="R8" s="77" t="s">
        <v>47</v>
      </c>
      <c r="S8" s="75">
        <v>1.2</v>
      </c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s="99" customFormat="1" x14ac:dyDescent="0.2">
      <c r="A9" s="81">
        <v>14</v>
      </c>
      <c r="B9" s="87" t="s">
        <v>51</v>
      </c>
      <c r="C9" s="83">
        <v>400</v>
      </c>
      <c r="D9" s="83">
        <v>0.12</v>
      </c>
      <c r="E9" s="83">
        <v>0.48259999999999997</v>
      </c>
      <c r="F9" s="83">
        <v>0.9</v>
      </c>
      <c r="G9" s="83">
        <v>1.5</v>
      </c>
      <c r="H9" s="83">
        <f t="shared" ref="H9:H10" si="1">340000*I9*0.000001/(J9*0.001)</f>
        <v>578</v>
      </c>
      <c r="I9" s="83">
        <v>51</v>
      </c>
      <c r="J9" s="83">
        <v>30</v>
      </c>
      <c r="K9" s="83">
        <v>0</v>
      </c>
      <c r="L9" s="90">
        <v>0</v>
      </c>
      <c r="M9" s="83">
        <v>0</v>
      </c>
      <c r="N9" s="83">
        <v>0</v>
      </c>
      <c r="O9" s="83">
        <v>0</v>
      </c>
      <c r="P9" s="83">
        <v>1</v>
      </c>
      <c r="Q9" s="83">
        <v>0</v>
      </c>
      <c r="R9" s="91" t="s">
        <v>52</v>
      </c>
      <c r="S9" s="87">
        <v>1.2</v>
      </c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</row>
    <row r="10" spans="1:30" s="99" customFormat="1" x14ac:dyDescent="0.2">
      <c r="A10" s="63">
        <v>15</v>
      </c>
      <c r="B10" s="75" t="s">
        <v>53</v>
      </c>
      <c r="C10" s="67">
        <v>1300</v>
      </c>
      <c r="D10" s="67">
        <v>0.47899999999999998</v>
      </c>
      <c r="E10" s="67">
        <v>0.29210000000000003</v>
      </c>
      <c r="F10" s="67">
        <v>0.9</v>
      </c>
      <c r="G10" s="67">
        <v>1</v>
      </c>
      <c r="H10" s="67">
        <f t="shared" si="1"/>
        <v>57.79999999999999</v>
      </c>
      <c r="I10" s="67">
        <v>17</v>
      </c>
      <c r="J10" s="67">
        <v>100</v>
      </c>
      <c r="K10" s="58">
        <v>0</v>
      </c>
      <c r="L10" s="59">
        <v>0</v>
      </c>
      <c r="M10" s="58">
        <v>0</v>
      </c>
      <c r="N10" s="58">
        <v>0</v>
      </c>
      <c r="O10" s="58">
        <v>0</v>
      </c>
      <c r="P10" s="58">
        <v>1</v>
      </c>
      <c r="Q10" s="58">
        <v>0</v>
      </c>
      <c r="R10" s="61" t="s">
        <v>52</v>
      </c>
      <c r="S10" s="75">
        <v>1.2</v>
      </c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</row>
    <row r="11" spans="1:30" s="99" customFormat="1" x14ac:dyDescent="0.2">
      <c r="A11" s="81">
        <v>16</v>
      </c>
      <c r="B11" s="83" t="s">
        <v>54</v>
      </c>
      <c r="C11" s="83">
        <v>0</v>
      </c>
      <c r="D11" s="83">
        <v>0</v>
      </c>
      <c r="E11" s="83">
        <v>0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90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/>
      <c r="S11" s="83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 spans="1:30" s="99" customFormat="1" x14ac:dyDescent="0.2">
      <c r="A12" s="9"/>
      <c r="B12" s="14"/>
      <c r="C12" s="15"/>
      <c r="D12" s="15"/>
      <c r="E12" s="15"/>
      <c r="F12" s="15"/>
      <c r="G12" s="15"/>
      <c r="H12" s="78"/>
      <c r="I12" s="78"/>
      <c r="J12" s="15"/>
      <c r="K12" s="15"/>
      <c r="L12" s="78"/>
      <c r="M12" s="15"/>
      <c r="N12" s="15"/>
      <c r="O12" s="15"/>
      <c r="P12" s="15"/>
      <c r="Q12" s="15"/>
      <c r="R12" s="12"/>
      <c r="S12" s="12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</row>
    <row r="13" spans="1:30" s="99" customFormat="1" x14ac:dyDescent="0.2">
      <c r="A13" s="9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2"/>
      <c r="S13" s="12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</row>
    <row r="14" spans="1:30" s="99" customFormat="1" x14ac:dyDescent="0.2">
      <c r="A14" s="9"/>
      <c r="B14" s="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2"/>
      <c r="S14" s="12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</row>
    <row r="15" spans="1:30" s="99" customFormat="1" x14ac:dyDescent="0.2">
      <c r="A15" s="9"/>
      <c r="B15" s="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2"/>
      <c r="S15" s="12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</row>
    <row r="16" spans="1:30" s="99" customFormat="1" x14ac:dyDescent="0.2">
      <c r="A16" s="9"/>
      <c r="B16" s="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"/>
      <c r="S16" s="12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</row>
    <row r="17" spans="1:30" s="99" customFormat="1" x14ac:dyDescent="0.2">
      <c r="A17" s="12"/>
      <c r="B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2"/>
      <c r="S17" s="12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</row>
    <row r="18" spans="1:30" s="99" customFormat="1" x14ac:dyDescent="0.2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2"/>
      <c r="S18" s="12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</row>
    <row r="19" spans="1:30" s="99" customFormat="1" x14ac:dyDescent="0.2">
      <c r="A19" s="12"/>
      <c r="B19" s="1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2"/>
      <c r="S19" s="12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</row>
    <row r="20" spans="1:30" x14ac:dyDescent="0.2">
      <c r="A20" s="1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">
      <c r="A21" s="1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">
      <c r="A22" s="12"/>
      <c r="B22" s="1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">
      <c r="A23" s="1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">
      <c r="A24" s="12"/>
      <c r="B24" s="1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">
      <c r="A25" s="12"/>
      <c r="B25" s="1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x14ac:dyDescent="0.2">
      <c r="A26" s="12"/>
      <c r="B26" s="1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x14ac:dyDescent="0.2">
      <c r="A27" s="12"/>
      <c r="B27" s="1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">
      <c r="A28" s="12"/>
      <c r="B28" s="1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x14ac:dyDescent="0.2">
      <c r="A29" s="1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">
      <c r="A30" s="12"/>
      <c r="B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">
      <c r="A31" s="12"/>
      <c r="B31" s="12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12"/>
      <c r="B32" s="12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">
      <c r="A33" s="12"/>
      <c r="B33" s="1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">
      <c r="A34" s="12"/>
      <c r="B34" s="1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">
      <c r="A35" s="1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">
      <c r="A36" s="12"/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x14ac:dyDescent="0.2">
      <c r="A37" s="12"/>
      <c r="B37" s="1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2">
      <c r="A38" s="12"/>
      <c r="B38" s="1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2">
      <c r="A39" s="12"/>
      <c r="B39" s="1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2">
      <c r="A40" s="12"/>
      <c r="B40" s="1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">
      <c r="A41" s="12"/>
      <c r="B41" s="12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">
      <c r="A42" s="12"/>
      <c r="B42" s="12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">
      <c r="A43" s="12"/>
      <c r="B43" s="12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2">
      <c r="A44" s="12"/>
      <c r="B44" s="12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x14ac:dyDescent="0.2">
      <c r="A45" s="12"/>
      <c r="B45" s="12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x14ac:dyDescent="0.2">
      <c r="A46" s="12"/>
      <c r="B46" s="1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2">
      <c r="A47" s="12"/>
      <c r="B47" s="12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x14ac:dyDescent="0.2">
      <c r="A48" s="12"/>
      <c r="B48" s="1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x14ac:dyDescent="0.2">
      <c r="A49" s="12"/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x14ac:dyDescent="0.2">
      <c r="A50" s="12"/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x14ac:dyDescent="0.2">
      <c r="A51" s="12"/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x14ac:dyDescent="0.2">
      <c r="A52" s="12"/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x14ac:dyDescent="0.2">
      <c r="A53" s="12"/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x14ac:dyDescent="0.2">
      <c r="A54" s="12"/>
      <c r="B54" s="12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x14ac:dyDescent="0.2">
      <c r="A55" s="12"/>
      <c r="B55" s="1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x14ac:dyDescent="0.2">
      <c r="A56" s="12"/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x14ac:dyDescent="0.2">
      <c r="A57" s="12"/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x14ac:dyDescent="0.2">
      <c r="A58" s="12"/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x14ac:dyDescent="0.2">
      <c r="A59" s="12"/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x14ac:dyDescent="0.2">
      <c r="A60" s="12"/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x14ac:dyDescent="0.2">
      <c r="A61" s="12"/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x14ac:dyDescent="0.2">
      <c r="A62" s="12"/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x14ac:dyDescent="0.2">
      <c r="A63" s="12"/>
      <c r="B63" s="1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x14ac:dyDescent="0.2">
      <c r="A64" s="12"/>
      <c r="B64" s="1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x14ac:dyDescent="0.2">
      <c r="A65" s="12"/>
      <c r="B65" s="1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x14ac:dyDescent="0.2">
      <c r="A66" s="12"/>
      <c r="B66" s="1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x14ac:dyDescent="0.2">
      <c r="A67" s="12"/>
      <c r="B67" s="1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x14ac:dyDescent="0.2">
      <c r="A68" s="12"/>
      <c r="B68" s="1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x14ac:dyDescent="0.2">
      <c r="A69" s="12"/>
      <c r="B69" s="1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x14ac:dyDescent="0.2">
      <c r="A70" s="12"/>
      <c r="B70" s="1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x14ac:dyDescent="0.2">
      <c r="A71" s="12"/>
      <c r="B71" s="1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x14ac:dyDescent="0.2">
      <c r="A72" s="12"/>
      <c r="B72" s="1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x14ac:dyDescent="0.2">
      <c r="A73" s="12"/>
      <c r="B73" s="1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x14ac:dyDescent="0.2">
      <c r="A74" s="12"/>
      <c r="B74" s="1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x14ac:dyDescent="0.2">
      <c r="A75" s="12"/>
      <c r="B75" s="1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x14ac:dyDescent="0.2">
      <c r="A76" s="12"/>
      <c r="B76" s="1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x14ac:dyDescent="0.2">
      <c r="A77" s="12"/>
      <c r="B77" s="1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x14ac:dyDescent="0.2">
      <c r="A78" s="12"/>
      <c r="B78" s="1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x14ac:dyDescent="0.2">
      <c r="A79" s="12"/>
      <c r="B79" s="12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x14ac:dyDescent="0.2">
      <c r="A80" s="12"/>
      <c r="B80" s="12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x14ac:dyDescent="0.2">
      <c r="A81" s="12"/>
      <c r="B81" s="12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x14ac:dyDescent="0.2">
      <c r="A82" s="12"/>
      <c r="B82" s="12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x14ac:dyDescent="0.2">
      <c r="A83" s="12"/>
      <c r="B83" s="12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x14ac:dyDescent="0.2">
      <c r="A84" s="12"/>
      <c r="B84" s="12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x14ac:dyDescent="0.2">
      <c r="A85" s="12"/>
      <c r="B85" s="12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x14ac:dyDescent="0.2">
      <c r="A86" s="12"/>
      <c r="B86" s="12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x14ac:dyDescent="0.2">
      <c r="A87" s="12"/>
      <c r="B87" s="12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x14ac:dyDescent="0.2">
      <c r="A88" s="12"/>
      <c r="B88" s="1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x14ac:dyDescent="0.2">
      <c r="A89" s="12"/>
      <c r="B89" s="12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x14ac:dyDescent="0.2">
      <c r="A90" s="12"/>
      <c r="B90" s="12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x14ac:dyDescent="0.2">
      <c r="A91" s="12"/>
      <c r="B91" s="12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x14ac:dyDescent="0.2">
      <c r="A92" s="12"/>
      <c r="B92" s="12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x14ac:dyDescent="0.2">
      <c r="A93" s="12"/>
      <c r="B93" s="12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x14ac:dyDescent="0.2">
      <c r="A94" s="12"/>
      <c r="B94" s="12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x14ac:dyDescent="0.2">
      <c r="A95" s="12"/>
      <c r="B95" s="12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x14ac:dyDescent="0.2">
      <c r="A96" s="12"/>
      <c r="B96" s="12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x14ac:dyDescent="0.2">
      <c r="A97" s="12"/>
      <c r="B97" s="1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x14ac:dyDescent="0.2">
      <c r="A98" s="12"/>
      <c r="B98" s="12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x14ac:dyDescent="0.2">
      <c r="A99" s="12"/>
      <c r="B99" s="1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x14ac:dyDescent="0.2">
      <c r="A100" s="12"/>
      <c r="B100" s="1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x14ac:dyDescent="0.2">
      <c r="A101" s="12"/>
      <c r="B101" s="1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x14ac:dyDescent="0.2">
      <c r="A102" s="12"/>
      <c r="B102" s="12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x14ac:dyDescent="0.2">
      <c r="A103" s="12"/>
      <c r="B103" s="12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x14ac:dyDescent="0.2">
      <c r="A104" s="12"/>
      <c r="B104" s="1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x14ac:dyDescent="0.2">
      <c r="A105" s="12"/>
      <c r="B105" s="12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x14ac:dyDescent="0.2">
      <c r="A106" s="12"/>
      <c r="B106" s="12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x14ac:dyDescent="0.2">
      <c r="A107" s="12"/>
      <c r="B107" s="12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x14ac:dyDescent="0.2">
      <c r="A108" s="12"/>
      <c r="B108" s="12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x14ac:dyDescent="0.2">
      <c r="A109" s="12"/>
      <c r="B109" s="12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x14ac:dyDescent="0.2">
      <c r="A110" s="12"/>
      <c r="B110" s="12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x14ac:dyDescent="0.2">
      <c r="A111" s="12"/>
      <c r="B111" s="12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x14ac:dyDescent="0.2">
      <c r="A112" s="12"/>
      <c r="B112" s="1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x14ac:dyDescent="0.2">
      <c r="A113" s="12"/>
      <c r="B113" s="12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x14ac:dyDescent="0.2">
      <c r="A114" s="12"/>
      <c r="B114" s="12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x14ac:dyDescent="0.2">
      <c r="A115" s="12"/>
      <c r="B115" s="12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x14ac:dyDescent="0.2">
      <c r="A116" s="12"/>
      <c r="B116" s="1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x14ac:dyDescent="0.2">
      <c r="A117" s="12"/>
      <c r="B117" s="12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x14ac:dyDescent="0.2">
      <c r="A118" s="12"/>
      <c r="B118" s="12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x14ac:dyDescent="0.2">
      <c r="A119" s="12"/>
      <c r="B119" s="12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x14ac:dyDescent="0.2">
      <c r="A120" s="12"/>
      <c r="B120" s="12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x14ac:dyDescent="0.2">
      <c r="A121" s="12"/>
      <c r="B121" s="12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x14ac:dyDescent="0.2">
      <c r="A122" s="12"/>
      <c r="B122" s="12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x14ac:dyDescent="0.2">
      <c r="A123" s="12"/>
      <c r="B123" s="12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x14ac:dyDescent="0.2">
      <c r="A124" s="12"/>
      <c r="B124" s="12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x14ac:dyDescent="0.2">
      <c r="A125" s="12"/>
      <c r="B125" s="12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x14ac:dyDescent="0.2">
      <c r="A126" s="12"/>
      <c r="B126" s="12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x14ac:dyDescent="0.2">
      <c r="A127" s="12"/>
      <c r="B127" s="12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x14ac:dyDescent="0.2">
      <c r="A128" s="12"/>
      <c r="B128" s="12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x14ac:dyDescent="0.2">
      <c r="A129" s="12"/>
      <c r="B129" s="12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x14ac:dyDescent="0.2">
      <c r="A130" s="12"/>
      <c r="B130" s="12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x14ac:dyDescent="0.2">
      <c r="A131" s="12"/>
      <c r="B131" s="1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x14ac:dyDescent="0.2">
      <c r="A132" s="12"/>
      <c r="B132" s="12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x14ac:dyDescent="0.2">
      <c r="A133" s="12"/>
      <c r="B133" s="12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x14ac:dyDescent="0.2">
      <c r="A134" s="12"/>
      <c r="B134" s="12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x14ac:dyDescent="0.2">
      <c r="A135" s="12"/>
      <c r="B135" s="12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x14ac:dyDescent="0.2">
      <c r="A136" s="12"/>
      <c r="B136" s="1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x14ac:dyDescent="0.2">
      <c r="A137" s="12"/>
      <c r="B137" s="12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x14ac:dyDescent="0.2">
      <c r="A138" s="12"/>
      <c r="B138" s="12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x14ac:dyDescent="0.2">
      <c r="A139" s="12"/>
      <c r="B139" s="12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x14ac:dyDescent="0.2">
      <c r="A140" s="12"/>
      <c r="B140" s="12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x14ac:dyDescent="0.2">
      <c r="A141" s="12"/>
      <c r="B141" s="12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x14ac:dyDescent="0.2">
      <c r="A142" s="12"/>
      <c r="B142" s="12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x14ac:dyDescent="0.2">
      <c r="A143" s="12"/>
      <c r="B143" s="12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x14ac:dyDescent="0.2">
      <c r="A144" s="12"/>
      <c r="B144" s="1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x14ac:dyDescent="0.2">
      <c r="A145" s="12"/>
      <c r="B145" s="12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x14ac:dyDescent="0.2">
      <c r="A146" s="12"/>
      <c r="B146" s="12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x14ac:dyDescent="0.2">
      <c r="A147" s="12"/>
      <c r="B147" s="1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x14ac:dyDescent="0.2">
      <c r="A148" s="12"/>
      <c r="B148" s="1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x14ac:dyDescent="0.2">
      <c r="A149" s="12"/>
      <c r="B149" s="12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x14ac:dyDescent="0.2">
      <c r="A150" s="12"/>
      <c r="B150" s="12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x14ac:dyDescent="0.2">
      <c r="A151" s="12"/>
      <c r="B151" s="12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x14ac:dyDescent="0.2">
      <c r="A152" s="12"/>
      <c r="B152" s="12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x14ac:dyDescent="0.2">
      <c r="A153" s="12"/>
      <c r="B153" s="12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x14ac:dyDescent="0.2">
      <c r="A154" s="12"/>
      <c r="B154" s="12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x14ac:dyDescent="0.2">
      <c r="A155" s="12"/>
      <c r="B155" s="1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x14ac:dyDescent="0.2">
      <c r="A156" s="12"/>
      <c r="B156" s="1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x14ac:dyDescent="0.2">
      <c r="A157" s="12"/>
      <c r="B157" s="12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x14ac:dyDescent="0.2">
      <c r="A158" s="12"/>
      <c r="B158" s="12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x14ac:dyDescent="0.2">
      <c r="A159" s="12"/>
      <c r="B159" s="12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x14ac:dyDescent="0.2">
      <c r="A160" s="12"/>
      <c r="B160" s="12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x14ac:dyDescent="0.2">
      <c r="A161" s="12"/>
      <c r="B161" s="12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x14ac:dyDescent="0.2">
      <c r="A162" s="12"/>
      <c r="B162" s="12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x14ac:dyDescent="0.2">
      <c r="A163" s="12"/>
      <c r="B163" s="1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x14ac:dyDescent="0.2">
      <c r="A164" s="12"/>
      <c r="B164" s="1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x14ac:dyDescent="0.2">
      <c r="A165" s="12"/>
      <c r="B165" s="12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x14ac:dyDescent="0.2">
      <c r="A166" s="12"/>
      <c r="B166" s="12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x14ac:dyDescent="0.2">
      <c r="A167" s="12"/>
      <c r="B167" s="12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x14ac:dyDescent="0.2">
      <c r="A168" s="12"/>
      <c r="B168" s="12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x14ac:dyDescent="0.2">
      <c r="A169" s="12"/>
      <c r="B169" s="12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x14ac:dyDescent="0.2">
      <c r="A170" s="12"/>
      <c r="B170" s="1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x14ac:dyDescent="0.2">
      <c r="A171" s="12"/>
      <c r="B171" s="1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x14ac:dyDescent="0.2">
      <c r="A172" s="12"/>
      <c r="B172" s="1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x14ac:dyDescent="0.2">
      <c r="A173" s="12"/>
      <c r="B173" s="12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x14ac:dyDescent="0.2">
      <c r="A174" s="12"/>
      <c r="B174" s="12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x14ac:dyDescent="0.2">
      <c r="A175" s="12"/>
      <c r="B175" s="12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x14ac:dyDescent="0.2">
      <c r="A176" s="12"/>
      <c r="B176" s="1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x14ac:dyDescent="0.2">
      <c r="A177" s="12"/>
      <c r="B177" s="12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x14ac:dyDescent="0.2">
      <c r="A178" s="12"/>
      <c r="B178" s="1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x14ac:dyDescent="0.2">
      <c r="A179" s="12"/>
      <c r="B179" s="1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x14ac:dyDescent="0.2">
      <c r="A180" s="12"/>
      <c r="B180" s="1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x14ac:dyDescent="0.2">
      <c r="A181" s="12"/>
      <c r="B181" s="12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x14ac:dyDescent="0.2">
      <c r="A182" s="12"/>
      <c r="B182" s="1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x14ac:dyDescent="0.2">
      <c r="A183" s="12"/>
      <c r="B183" s="1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x14ac:dyDescent="0.2">
      <c r="A184" s="12"/>
      <c r="B184" s="1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x14ac:dyDescent="0.2">
      <c r="A185" s="12"/>
      <c r="B185" s="1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x14ac:dyDescent="0.2">
      <c r="A186" s="12"/>
      <c r="B186" s="1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x14ac:dyDescent="0.2">
      <c r="A187" s="12"/>
      <c r="B187" s="1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x14ac:dyDescent="0.2">
      <c r="A188" s="12"/>
      <c r="B188" s="1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x14ac:dyDescent="0.2">
      <c r="A189" s="12"/>
      <c r="B189" s="1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x14ac:dyDescent="0.2">
      <c r="A190" s="12"/>
      <c r="B190" s="1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x14ac:dyDescent="0.2">
      <c r="A191" s="12"/>
      <c r="B191" s="1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x14ac:dyDescent="0.2">
      <c r="A192" s="12"/>
      <c r="B192" s="1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x14ac:dyDescent="0.2">
      <c r="A193" s="12"/>
      <c r="B193" s="12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x14ac:dyDescent="0.2">
      <c r="A194" s="12"/>
      <c r="B194" s="12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x14ac:dyDescent="0.2">
      <c r="A195" s="12"/>
      <c r="B195" s="1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x14ac:dyDescent="0.2">
      <c r="A196" s="12"/>
      <c r="B196" s="1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x14ac:dyDescent="0.2">
      <c r="A197" s="12"/>
      <c r="B197" s="12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x14ac:dyDescent="0.2">
      <c r="A198" s="12"/>
      <c r="B198" s="12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x14ac:dyDescent="0.2">
      <c r="A199" s="12"/>
      <c r="B199" s="1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x14ac:dyDescent="0.2">
      <c r="A200" s="12"/>
      <c r="B200" s="12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x14ac:dyDescent="0.2">
      <c r="A201" s="12"/>
      <c r="B201" s="12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x14ac:dyDescent="0.2">
      <c r="A202" s="12"/>
      <c r="B202" s="12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x14ac:dyDescent="0.2">
      <c r="A203" s="12"/>
      <c r="B203" s="1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x14ac:dyDescent="0.2">
      <c r="A204" s="12"/>
      <c r="B204" s="1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x14ac:dyDescent="0.2">
      <c r="A205" s="12"/>
      <c r="B205" s="1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x14ac:dyDescent="0.2">
      <c r="A206" s="12"/>
      <c r="B206" s="1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x14ac:dyDescent="0.2">
      <c r="A207" s="12"/>
      <c r="B207" s="1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x14ac:dyDescent="0.2">
      <c r="A208" s="12"/>
      <c r="B208" s="1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x14ac:dyDescent="0.2">
      <c r="A209" s="12"/>
      <c r="B209" s="1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x14ac:dyDescent="0.2">
      <c r="A210" s="12"/>
      <c r="B210" s="1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x14ac:dyDescent="0.2">
      <c r="A211" s="12"/>
      <c r="B211" s="1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x14ac:dyDescent="0.2">
      <c r="A212" s="12"/>
      <c r="B212" s="1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x14ac:dyDescent="0.2">
      <c r="A213" s="12"/>
      <c r="B213" s="1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x14ac:dyDescent="0.2">
      <c r="A214" s="12"/>
      <c r="B214" s="1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x14ac:dyDescent="0.2">
      <c r="A215" s="12"/>
      <c r="B215" s="1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x14ac:dyDescent="0.2">
      <c r="A216" s="12"/>
      <c r="B216" s="1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x14ac:dyDescent="0.2">
      <c r="A217" s="12"/>
      <c r="B217" s="1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x14ac:dyDescent="0.2">
      <c r="A218" s="12"/>
      <c r="B218" s="1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x14ac:dyDescent="0.2">
      <c r="A219" s="12"/>
      <c r="B219" s="1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x14ac:dyDescent="0.2">
      <c r="A220" s="12"/>
      <c r="B220" s="1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x14ac:dyDescent="0.2">
      <c r="A221" s="12"/>
      <c r="B221" s="12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x14ac:dyDescent="0.2">
      <c r="A222" s="12"/>
      <c r="B222" s="12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x14ac:dyDescent="0.2">
      <c r="A223" s="12"/>
      <c r="B223" s="12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x14ac:dyDescent="0.2">
      <c r="A224" s="12"/>
      <c r="B224" s="12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x14ac:dyDescent="0.2">
      <c r="A225" s="12"/>
      <c r="B225" s="12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x14ac:dyDescent="0.2">
      <c r="A226" s="12"/>
      <c r="B226" s="12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x14ac:dyDescent="0.2">
      <c r="A227" s="12"/>
      <c r="B227" s="12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x14ac:dyDescent="0.2">
      <c r="A228" s="12"/>
      <c r="B228" s="12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x14ac:dyDescent="0.2">
      <c r="A229" s="12"/>
      <c r="B229" s="12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x14ac:dyDescent="0.2">
      <c r="A230" s="12"/>
      <c r="B230" s="12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x14ac:dyDescent="0.2">
      <c r="A231" s="12"/>
      <c r="B231" s="12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x14ac:dyDescent="0.2">
      <c r="A232" s="12"/>
      <c r="B232" s="12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x14ac:dyDescent="0.2">
      <c r="A233" s="12"/>
      <c r="B233" s="12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x14ac:dyDescent="0.2">
      <c r="A234" s="12"/>
      <c r="B234" s="12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x14ac:dyDescent="0.2">
      <c r="A235" s="12"/>
      <c r="B235" s="12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x14ac:dyDescent="0.2">
      <c r="A236" s="12"/>
      <c r="B236" s="12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x14ac:dyDescent="0.2">
      <c r="A237" s="12"/>
      <c r="B237" s="12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x14ac:dyDescent="0.2">
      <c r="A238" s="12"/>
      <c r="B238" s="12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x14ac:dyDescent="0.2">
      <c r="A239" s="12"/>
      <c r="B239" s="12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x14ac:dyDescent="0.2">
      <c r="A240" s="12"/>
      <c r="B240" s="12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x14ac:dyDescent="0.2">
      <c r="A241" s="12"/>
      <c r="B241" s="12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x14ac:dyDescent="0.2">
      <c r="A242" s="12"/>
      <c r="B242" s="12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x14ac:dyDescent="0.2">
      <c r="A243" s="12"/>
      <c r="B243" s="12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x14ac:dyDescent="0.2">
      <c r="A244" s="12"/>
      <c r="B244" s="12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x14ac:dyDescent="0.2">
      <c r="A245" s="12"/>
      <c r="B245" s="12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x14ac:dyDescent="0.2">
      <c r="A246" s="12"/>
      <c r="B246" s="12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x14ac:dyDescent="0.2">
      <c r="A247" s="12"/>
      <c r="B247" s="12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x14ac:dyDescent="0.2">
      <c r="A248" s="12"/>
      <c r="B248" s="12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x14ac:dyDescent="0.2">
      <c r="A249" s="12"/>
      <c r="B249" s="12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x14ac:dyDescent="0.2">
      <c r="A250" s="12"/>
      <c r="B250" s="12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x14ac:dyDescent="0.2">
      <c r="A251" s="12"/>
      <c r="B251" s="12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x14ac:dyDescent="0.2">
      <c r="A252" s="12"/>
      <c r="B252" s="12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x14ac:dyDescent="0.2">
      <c r="A253" s="12"/>
      <c r="B253" s="12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x14ac:dyDescent="0.2">
      <c r="A254" s="12"/>
      <c r="B254" s="12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x14ac:dyDescent="0.2">
      <c r="A255" s="12"/>
      <c r="B255" s="12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x14ac:dyDescent="0.2">
      <c r="A256" s="12"/>
      <c r="B256" s="12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x14ac:dyDescent="0.2">
      <c r="A257" s="12"/>
      <c r="B257" s="12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x14ac:dyDescent="0.2">
      <c r="A258" s="12"/>
      <c r="B258" s="12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x14ac:dyDescent="0.2">
      <c r="A259" s="12"/>
      <c r="B259" s="12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x14ac:dyDescent="0.2">
      <c r="A260" s="12"/>
      <c r="B260" s="12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x14ac:dyDescent="0.2">
      <c r="A261" s="12"/>
      <c r="B261" s="12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x14ac:dyDescent="0.2">
      <c r="A262" s="12"/>
      <c r="B262" s="12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x14ac:dyDescent="0.2">
      <c r="A263" s="12"/>
      <c r="B263" s="12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x14ac:dyDescent="0.2">
      <c r="A264" s="12"/>
      <c r="B264" s="12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x14ac:dyDescent="0.2">
      <c r="A265" s="12"/>
      <c r="B265" s="12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x14ac:dyDescent="0.2">
      <c r="A266" s="12"/>
      <c r="B266" s="12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x14ac:dyDescent="0.2">
      <c r="A267" s="12"/>
      <c r="B267" s="12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x14ac:dyDescent="0.2">
      <c r="A268" s="12"/>
      <c r="B268" s="12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x14ac:dyDescent="0.2">
      <c r="A269" s="12"/>
      <c r="B269" s="12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x14ac:dyDescent="0.2">
      <c r="A270" s="12"/>
      <c r="B270" s="12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x14ac:dyDescent="0.2">
      <c r="A271" s="12"/>
      <c r="B271" s="12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x14ac:dyDescent="0.2">
      <c r="A272" s="12"/>
      <c r="B272" s="12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x14ac:dyDescent="0.2">
      <c r="A273" s="12"/>
      <c r="B273" s="12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x14ac:dyDescent="0.2">
      <c r="A274" s="12"/>
      <c r="B274" s="12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x14ac:dyDescent="0.2">
      <c r="A275" s="12"/>
      <c r="B275" s="12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x14ac:dyDescent="0.2">
      <c r="A276" s="12"/>
      <c r="B276" s="12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x14ac:dyDescent="0.2">
      <c r="A277" s="12"/>
      <c r="B277" s="12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x14ac:dyDescent="0.2">
      <c r="A278" s="12"/>
      <c r="B278" s="12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x14ac:dyDescent="0.2">
      <c r="A279" s="12"/>
      <c r="B279" s="12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x14ac:dyDescent="0.2">
      <c r="A280" s="12"/>
      <c r="B280" s="12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x14ac:dyDescent="0.2">
      <c r="A281" s="12"/>
      <c r="B281" s="12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x14ac:dyDescent="0.2">
      <c r="A282" s="12"/>
      <c r="B282" s="12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x14ac:dyDescent="0.2">
      <c r="A283" s="12"/>
      <c r="B283" s="12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x14ac:dyDescent="0.2">
      <c r="A284" s="12"/>
      <c r="B284" s="12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x14ac:dyDescent="0.2">
      <c r="A285" s="12"/>
      <c r="B285" s="12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x14ac:dyDescent="0.2">
      <c r="A286" s="12"/>
      <c r="B286" s="12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x14ac:dyDescent="0.2">
      <c r="A287" s="12"/>
      <c r="B287" s="12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x14ac:dyDescent="0.2">
      <c r="A288" s="12"/>
      <c r="B288" s="12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x14ac:dyDescent="0.2">
      <c r="A289" s="12"/>
      <c r="B289" s="12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x14ac:dyDescent="0.2">
      <c r="A290" s="12"/>
      <c r="B290" s="12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x14ac:dyDescent="0.2">
      <c r="A291" s="12"/>
      <c r="B291" s="12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x14ac:dyDescent="0.2">
      <c r="A292" s="12"/>
      <c r="B292" s="12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x14ac:dyDescent="0.2">
      <c r="A293" s="12"/>
      <c r="B293" s="12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x14ac:dyDescent="0.2">
      <c r="A294" s="12"/>
      <c r="B294" s="12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x14ac:dyDescent="0.2">
      <c r="A295" s="12"/>
      <c r="B295" s="12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x14ac:dyDescent="0.2">
      <c r="A296" s="12"/>
      <c r="B296" s="12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x14ac:dyDescent="0.2">
      <c r="A297" s="12"/>
      <c r="B297" s="12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x14ac:dyDescent="0.2">
      <c r="A298" s="12"/>
      <c r="B298" s="12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x14ac:dyDescent="0.2">
      <c r="A299" s="12"/>
      <c r="B299" s="12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x14ac:dyDescent="0.2">
      <c r="A300" s="12"/>
      <c r="B300" s="12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x14ac:dyDescent="0.2">
      <c r="A301" s="12"/>
      <c r="B301" s="12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x14ac:dyDescent="0.2">
      <c r="A302" s="12"/>
      <c r="B302" s="12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x14ac:dyDescent="0.2">
      <c r="A303" s="12"/>
      <c r="B303" s="12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x14ac:dyDescent="0.2">
      <c r="A304" s="12"/>
      <c r="B304" s="12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x14ac:dyDescent="0.2">
      <c r="A305" s="12"/>
      <c r="B305" s="12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x14ac:dyDescent="0.2">
      <c r="A306" s="12"/>
      <c r="B306" s="12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x14ac:dyDescent="0.2">
      <c r="A307" s="12"/>
      <c r="B307" s="12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x14ac:dyDescent="0.2">
      <c r="A308" s="12"/>
      <c r="B308" s="12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x14ac:dyDescent="0.2">
      <c r="A309" s="12"/>
      <c r="B309" s="12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x14ac:dyDescent="0.2">
      <c r="A310" s="12"/>
      <c r="B310" s="12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x14ac:dyDescent="0.2">
      <c r="A311" s="12"/>
      <c r="B311" s="12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x14ac:dyDescent="0.2">
      <c r="A312" s="12"/>
      <c r="B312" s="12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x14ac:dyDescent="0.2">
      <c r="A313" s="12"/>
      <c r="B313" s="12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x14ac:dyDescent="0.2">
      <c r="A314" s="12"/>
      <c r="B314" s="12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x14ac:dyDescent="0.2">
      <c r="A315" s="12"/>
      <c r="B315" s="12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x14ac:dyDescent="0.2">
      <c r="A316" s="12"/>
      <c r="B316" s="12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x14ac:dyDescent="0.2">
      <c r="A317" s="12"/>
      <c r="B317" s="12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x14ac:dyDescent="0.2">
      <c r="A318" s="12"/>
      <c r="B318" s="12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x14ac:dyDescent="0.2">
      <c r="A319" s="12"/>
      <c r="B319" s="12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x14ac:dyDescent="0.2">
      <c r="A320" s="12"/>
      <c r="B320" s="12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x14ac:dyDescent="0.2">
      <c r="A321" s="12"/>
      <c r="B321" s="12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x14ac:dyDescent="0.2">
      <c r="A322" s="12"/>
      <c r="B322" s="12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x14ac:dyDescent="0.2">
      <c r="A323" s="12"/>
      <c r="B323" s="12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x14ac:dyDescent="0.2">
      <c r="A324" s="12"/>
      <c r="B324" s="12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x14ac:dyDescent="0.2">
      <c r="A325" s="12"/>
      <c r="B325" s="12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x14ac:dyDescent="0.2">
      <c r="A326" s="12"/>
      <c r="B326" s="12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x14ac:dyDescent="0.2">
      <c r="A327" s="12"/>
      <c r="B327" s="12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x14ac:dyDescent="0.2">
      <c r="A328" s="12"/>
      <c r="B328" s="12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x14ac:dyDescent="0.2">
      <c r="A329" s="12"/>
      <c r="B329" s="12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x14ac:dyDescent="0.2">
      <c r="A330" s="12"/>
      <c r="B330" s="12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x14ac:dyDescent="0.2">
      <c r="A331" s="12"/>
      <c r="B331" s="12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x14ac:dyDescent="0.2">
      <c r="A332" s="12"/>
      <c r="B332" s="12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x14ac:dyDescent="0.2">
      <c r="A333" s="12"/>
      <c r="B333" s="12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x14ac:dyDescent="0.2">
      <c r="A334" s="12"/>
      <c r="B334" s="12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x14ac:dyDescent="0.2">
      <c r="A335" s="12"/>
      <c r="B335" s="12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x14ac:dyDescent="0.2">
      <c r="A336" s="12"/>
      <c r="B336" s="12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x14ac:dyDescent="0.2">
      <c r="A337" s="12"/>
      <c r="B337" s="12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x14ac:dyDescent="0.2">
      <c r="A338" s="12"/>
      <c r="B338" s="12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x14ac:dyDescent="0.2">
      <c r="A339" s="12"/>
      <c r="B339" s="12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x14ac:dyDescent="0.2">
      <c r="A340" s="12"/>
      <c r="B340" s="12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x14ac:dyDescent="0.2">
      <c r="A341" s="12"/>
      <c r="B341" s="12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x14ac:dyDescent="0.2">
      <c r="A342" s="12"/>
      <c r="B342" s="12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x14ac:dyDescent="0.2">
      <c r="A343" s="12"/>
      <c r="B343" s="12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x14ac:dyDescent="0.2">
      <c r="A344" s="12"/>
      <c r="B344" s="12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x14ac:dyDescent="0.2">
      <c r="A345" s="12"/>
      <c r="B345" s="12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x14ac:dyDescent="0.2">
      <c r="A346" s="12"/>
      <c r="B346" s="12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x14ac:dyDescent="0.2">
      <c r="A347" s="12"/>
      <c r="B347" s="12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x14ac:dyDescent="0.2">
      <c r="A348" s="12"/>
      <c r="B348" s="12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x14ac:dyDescent="0.2">
      <c r="A349" s="12"/>
      <c r="B349" s="12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x14ac:dyDescent="0.2">
      <c r="A350" s="12"/>
      <c r="B350" s="12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x14ac:dyDescent="0.2">
      <c r="A351" s="12"/>
      <c r="B351" s="12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x14ac:dyDescent="0.2">
      <c r="A352" s="12"/>
      <c r="B352" s="12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x14ac:dyDescent="0.2">
      <c r="A353" s="12"/>
      <c r="B353" s="12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x14ac:dyDescent="0.2">
      <c r="A354" s="12"/>
      <c r="B354" s="12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x14ac:dyDescent="0.2">
      <c r="A355" s="12"/>
      <c r="B355" s="12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x14ac:dyDescent="0.2">
      <c r="A356" s="12"/>
      <c r="B356" s="12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x14ac:dyDescent="0.2">
      <c r="A357" s="12"/>
      <c r="B357" s="12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x14ac:dyDescent="0.2">
      <c r="A358" s="12"/>
      <c r="B358" s="12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x14ac:dyDescent="0.2">
      <c r="A359" s="12"/>
      <c r="B359" s="12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x14ac:dyDescent="0.2">
      <c r="A360" s="12"/>
      <c r="B360" s="12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x14ac:dyDescent="0.2">
      <c r="A361" s="12"/>
      <c r="B361" s="12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x14ac:dyDescent="0.2">
      <c r="A362" s="12"/>
      <c r="B362" s="12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x14ac:dyDescent="0.2">
      <c r="A363" s="12"/>
      <c r="B363" s="12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x14ac:dyDescent="0.2">
      <c r="A364" s="12"/>
      <c r="B364" s="12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x14ac:dyDescent="0.2">
      <c r="A365" s="12"/>
      <c r="B365" s="12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x14ac:dyDescent="0.2">
      <c r="A366" s="12"/>
      <c r="B366" s="12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x14ac:dyDescent="0.2">
      <c r="A367" s="12"/>
      <c r="B367" s="12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x14ac:dyDescent="0.2">
      <c r="A368" s="12"/>
      <c r="B368" s="12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x14ac:dyDescent="0.2">
      <c r="A369" s="12"/>
      <c r="B369" s="12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x14ac:dyDescent="0.2">
      <c r="A370" s="12"/>
      <c r="B370" s="12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x14ac:dyDescent="0.2">
      <c r="A371" s="12"/>
      <c r="B371" s="12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x14ac:dyDescent="0.2">
      <c r="A372" s="12"/>
      <c r="B372" s="12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x14ac:dyDescent="0.2">
      <c r="A373" s="12"/>
      <c r="B373" s="12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x14ac:dyDescent="0.2">
      <c r="A374" s="12"/>
      <c r="B374" s="12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x14ac:dyDescent="0.2">
      <c r="A375" s="12"/>
      <c r="B375" s="12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x14ac:dyDescent="0.2">
      <c r="A376" s="12"/>
      <c r="B376" s="12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x14ac:dyDescent="0.2">
      <c r="A377" s="12"/>
      <c r="B377" s="12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x14ac:dyDescent="0.2">
      <c r="A378" s="12"/>
      <c r="B378" s="12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x14ac:dyDescent="0.2">
      <c r="A379" s="12"/>
      <c r="B379" s="12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x14ac:dyDescent="0.2">
      <c r="A380" s="12"/>
      <c r="B380" s="12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x14ac:dyDescent="0.2">
      <c r="A381" s="12"/>
      <c r="B381" s="12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x14ac:dyDescent="0.2">
      <c r="A382" s="12"/>
      <c r="B382" s="12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x14ac:dyDescent="0.2">
      <c r="A383" s="12"/>
      <c r="B383" s="12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x14ac:dyDescent="0.2">
      <c r="A384" s="12"/>
      <c r="B384" s="12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x14ac:dyDescent="0.2">
      <c r="A385" s="12"/>
      <c r="B385" s="12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x14ac:dyDescent="0.2">
      <c r="A386" s="12"/>
      <c r="B386" s="12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x14ac:dyDescent="0.2">
      <c r="A387" s="12"/>
      <c r="B387" s="12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x14ac:dyDescent="0.2">
      <c r="A388" s="12"/>
      <c r="B388" s="12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x14ac:dyDescent="0.2">
      <c r="A389" s="12"/>
      <c r="B389" s="12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x14ac:dyDescent="0.2">
      <c r="A390" s="12"/>
      <c r="B390" s="12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x14ac:dyDescent="0.2">
      <c r="A391" s="12"/>
      <c r="B391" s="12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x14ac:dyDescent="0.2">
      <c r="A392" s="12"/>
      <c r="B392" s="12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x14ac:dyDescent="0.2">
      <c r="A393" s="12"/>
      <c r="B393" s="12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x14ac:dyDescent="0.2">
      <c r="A394" s="12"/>
      <c r="B394" s="12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x14ac:dyDescent="0.2">
      <c r="A395" s="12"/>
      <c r="B395" s="12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x14ac:dyDescent="0.2">
      <c r="A396" s="12"/>
      <c r="B396" s="12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x14ac:dyDescent="0.2">
      <c r="A397" s="12"/>
      <c r="B397" s="12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x14ac:dyDescent="0.2">
      <c r="A398" s="12"/>
      <c r="B398" s="12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x14ac:dyDescent="0.2">
      <c r="A399" s="12"/>
      <c r="B399" s="12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x14ac:dyDescent="0.2">
      <c r="A400" s="12"/>
      <c r="B400" s="12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x14ac:dyDescent="0.2">
      <c r="A401" s="12"/>
      <c r="B401" s="12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x14ac:dyDescent="0.2">
      <c r="A402" s="12"/>
      <c r="B402" s="12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x14ac:dyDescent="0.2">
      <c r="A403" s="12"/>
      <c r="B403" s="12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x14ac:dyDescent="0.2">
      <c r="A404" s="12"/>
      <c r="B404" s="12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x14ac:dyDescent="0.2">
      <c r="A405" s="12"/>
      <c r="B405" s="12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x14ac:dyDescent="0.2">
      <c r="A406" s="12"/>
      <c r="B406" s="12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x14ac:dyDescent="0.2">
      <c r="A407" s="12"/>
      <c r="B407" s="12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x14ac:dyDescent="0.2">
      <c r="A408" s="12"/>
      <c r="B408" s="12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x14ac:dyDescent="0.2">
      <c r="A409" s="12"/>
      <c r="B409" s="12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x14ac:dyDescent="0.2">
      <c r="A410" s="12"/>
      <c r="B410" s="12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x14ac:dyDescent="0.2">
      <c r="A411" s="12"/>
      <c r="B411" s="12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x14ac:dyDescent="0.2">
      <c r="A412" s="12"/>
      <c r="B412" s="12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x14ac:dyDescent="0.2">
      <c r="A413" s="12"/>
      <c r="B413" s="12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x14ac:dyDescent="0.2">
      <c r="A414" s="12"/>
      <c r="B414" s="12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x14ac:dyDescent="0.2">
      <c r="A415" s="12"/>
      <c r="B415" s="12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x14ac:dyDescent="0.2">
      <c r="A416" s="12"/>
      <c r="B416" s="12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x14ac:dyDescent="0.2">
      <c r="A417" s="12"/>
      <c r="B417" s="12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x14ac:dyDescent="0.2">
      <c r="A418" s="12"/>
      <c r="B418" s="12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x14ac:dyDescent="0.2">
      <c r="A419" s="12"/>
      <c r="B419" s="12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x14ac:dyDescent="0.2">
      <c r="A420" s="12"/>
      <c r="B420" s="12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x14ac:dyDescent="0.2">
      <c r="A421" s="12"/>
      <c r="B421" s="12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x14ac:dyDescent="0.2">
      <c r="A422" s="12"/>
      <c r="B422" s="12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x14ac:dyDescent="0.2">
      <c r="A423" s="12"/>
      <c r="B423" s="12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x14ac:dyDescent="0.2">
      <c r="A424" s="12"/>
      <c r="B424" s="12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x14ac:dyDescent="0.2">
      <c r="A425" s="12"/>
      <c r="B425" s="12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x14ac:dyDescent="0.2">
      <c r="A426" s="12"/>
      <c r="B426" s="12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x14ac:dyDescent="0.2">
      <c r="A427" s="12"/>
      <c r="B427" s="12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x14ac:dyDescent="0.2">
      <c r="A428" s="12"/>
      <c r="B428" s="12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x14ac:dyDescent="0.2">
      <c r="A429" s="12"/>
      <c r="B429" s="12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x14ac:dyDescent="0.2">
      <c r="A430" s="12"/>
      <c r="B430" s="12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x14ac:dyDescent="0.2">
      <c r="A431" s="12"/>
      <c r="B431" s="12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x14ac:dyDescent="0.2">
      <c r="A432" s="12"/>
      <c r="B432" s="12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x14ac:dyDescent="0.2">
      <c r="A433" s="12"/>
      <c r="B433" s="12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x14ac:dyDescent="0.2">
      <c r="A434" s="12"/>
      <c r="B434" s="12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x14ac:dyDescent="0.2">
      <c r="A435" s="12"/>
      <c r="B435" s="12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x14ac:dyDescent="0.2">
      <c r="A436" s="12"/>
      <c r="B436" s="12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x14ac:dyDescent="0.2">
      <c r="A437" s="12"/>
      <c r="B437" s="12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x14ac:dyDescent="0.2">
      <c r="A438" s="12"/>
      <c r="B438" s="12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x14ac:dyDescent="0.2">
      <c r="A439" s="12"/>
      <c r="B439" s="12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x14ac:dyDescent="0.2">
      <c r="A440" s="12"/>
      <c r="B440" s="12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x14ac:dyDescent="0.2">
      <c r="A441" s="12"/>
      <c r="B441" s="12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x14ac:dyDescent="0.2">
      <c r="A442" s="12"/>
      <c r="B442" s="12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x14ac:dyDescent="0.2">
      <c r="A443" s="12"/>
      <c r="B443" s="12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x14ac:dyDescent="0.2">
      <c r="A444" s="12"/>
      <c r="B444" s="12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x14ac:dyDescent="0.2">
      <c r="A445" s="12"/>
      <c r="B445" s="12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x14ac:dyDescent="0.2">
      <c r="A446" s="12"/>
      <c r="B446" s="12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x14ac:dyDescent="0.2">
      <c r="A447" s="12"/>
      <c r="B447" s="12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x14ac:dyDescent="0.2">
      <c r="A448" s="12"/>
      <c r="B448" s="12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x14ac:dyDescent="0.2">
      <c r="A449" s="12"/>
      <c r="B449" s="12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x14ac:dyDescent="0.2">
      <c r="A450" s="12"/>
      <c r="B450" s="12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x14ac:dyDescent="0.2">
      <c r="A451" s="12"/>
      <c r="B451" s="12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x14ac:dyDescent="0.2">
      <c r="A452" s="12"/>
      <c r="B452" s="12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x14ac:dyDescent="0.2">
      <c r="A453" s="12"/>
      <c r="B453" s="12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x14ac:dyDescent="0.2">
      <c r="A454" s="12"/>
      <c r="B454" s="12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x14ac:dyDescent="0.2">
      <c r="A455" s="12"/>
      <c r="B455" s="12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x14ac:dyDescent="0.2">
      <c r="A456" s="12"/>
      <c r="B456" s="12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x14ac:dyDescent="0.2">
      <c r="A457" s="12"/>
      <c r="B457" s="12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x14ac:dyDescent="0.2">
      <c r="A458" s="12"/>
      <c r="B458" s="12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x14ac:dyDescent="0.2">
      <c r="A459" s="12"/>
      <c r="B459" s="12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x14ac:dyDescent="0.2">
      <c r="A460" s="12"/>
      <c r="B460" s="12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x14ac:dyDescent="0.2">
      <c r="A461" s="12"/>
      <c r="B461" s="12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x14ac:dyDescent="0.2">
      <c r="A462" s="12"/>
      <c r="B462" s="12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x14ac:dyDescent="0.2">
      <c r="A463" s="12"/>
      <c r="B463" s="12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x14ac:dyDescent="0.2">
      <c r="A464" s="12"/>
      <c r="B464" s="12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x14ac:dyDescent="0.2">
      <c r="A465" s="12"/>
      <c r="B465" s="12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x14ac:dyDescent="0.2">
      <c r="A466" s="12"/>
      <c r="B466" s="12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x14ac:dyDescent="0.2">
      <c r="A467" s="12"/>
      <c r="B467" s="12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x14ac:dyDescent="0.2">
      <c r="A468" s="12"/>
      <c r="B468" s="12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x14ac:dyDescent="0.2">
      <c r="A469" s="12"/>
      <c r="B469" s="12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x14ac:dyDescent="0.2">
      <c r="A470" s="12"/>
      <c r="B470" s="12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x14ac:dyDescent="0.2">
      <c r="A471" s="12"/>
      <c r="B471" s="12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x14ac:dyDescent="0.2">
      <c r="A472" s="12"/>
      <c r="B472" s="12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x14ac:dyDescent="0.2">
      <c r="A473" s="12"/>
      <c r="B473" s="12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x14ac:dyDescent="0.2">
      <c r="A474" s="12"/>
      <c r="B474" s="12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x14ac:dyDescent="0.2">
      <c r="A475" s="12"/>
      <c r="B475" s="12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x14ac:dyDescent="0.2">
      <c r="A476" s="12"/>
      <c r="B476" s="12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x14ac:dyDescent="0.2">
      <c r="A477" s="12"/>
      <c r="B477" s="12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x14ac:dyDescent="0.2">
      <c r="A478" s="12"/>
      <c r="B478" s="12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x14ac:dyDescent="0.2">
      <c r="A479" s="12"/>
      <c r="B479" s="12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x14ac:dyDescent="0.2">
      <c r="A480" s="12"/>
      <c r="B480" s="12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x14ac:dyDescent="0.2">
      <c r="A481" s="12"/>
      <c r="B481" s="12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x14ac:dyDescent="0.2">
      <c r="A482" s="12"/>
      <c r="B482" s="12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x14ac:dyDescent="0.2">
      <c r="A483" s="12"/>
      <c r="B483" s="12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x14ac:dyDescent="0.2">
      <c r="A484" s="12"/>
      <c r="B484" s="12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x14ac:dyDescent="0.2">
      <c r="A485" s="12"/>
      <c r="B485" s="12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x14ac:dyDescent="0.2">
      <c r="A486" s="12"/>
      <c r="B486" s="12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x14ac:dyDescent="0.2">
      <c r="A487" s="12"/>
      <c r="B487" s="12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x14ac:dyDescent="0.2">
      <c r="A488" s="12"/>
      <c r="B488" s="12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x14ac:dyDescent="0.2">
      <c r="A489" s="12"/>
      <c r="B489" s="12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x14ac:dyDescent="0.2">
      <c r="A490" s="12"/>
      <c r="B490" s="12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x14ac:dyDescent="0.2">
      <c r="A491" s="12"/>
      <c r="B491" s="12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x14ac:dyDescent="0.2">
      <c r="A492" s="12"/>
      <c r="B492" s="12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x14ac:dyDescent="0.2">
      <c r="A493" s="12"/>
      <c r="B493" s="12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x14ac:dyDescent="0.2">
      <c r="A494" s="12"/>
      <c r="B494" s="12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x14ac:dyDescent="0.2">
      <c r="A495" s="12"/>
      <c r="B495" s="12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x14ac:dyDescent="0.2">
      <c r="A496" s="12"/>
      <c r="B496" s="12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x14ac:dyDescent="0.2">
      <c r="A497" s="12"/>
      <c r="B497" s="12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x14ac:dyDescent="0.2">
      <c r="A498" s="12"/>
      <c r="B498" s="12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x14ac:dyDescent="0.2">
      <c r="A499" s="12"/>
      <c r="B499" s="12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x14ac:dyDescent="0.2">
      <c r="A500" s="12"/>
      <c r="B500" s="12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x14ac:dyDescent="0.2">
      <c r="A501" s="12"/>
      <c r="B501" s="12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x14ac:dyDescent="0.2">
      <c r="A502" s="12"/>
      <c r="B502" s="12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x14ac:dyDescent="0.2">
      <c r="A503" s="12"/>
      <c r="B503" s="12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x14ac:dyDescent="0.2">
      <c r="A504" s="12"/>
      <c r="B504" s="12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x14ac:dyDescent="0.2">
      <c r="A505" s="12"/>
      <c r="B505" s="12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x14ac:dyDescent="0.2">
      <c r="A506" s="12"/>
      <c r="B506" s="12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x14ac:dyDescent="0.2">
      <c r="A507" s="12"/>
      <c r="B507" s="12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x14ac:dyDescent="0.2">
      <c r="A508" s="12"/>
      <c r="B508" s="12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x14ac:dyDescent="0.2">
      <c r="A509" s="12"/>
      <c r="B509" s="12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x14ac:dyDescent="0.2">
      <c r="A510" s="12"/>
      <c r="B510" s="12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x14ac:dyDescent="0.2">
      <c r="A511" s="12"/>
      <c r="B511" s="12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x14ac:dyDescent="0.2">
      <c r="A512" s="12"/>
      <c r="B512" s="12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x14ac:dyDescent="0.2">
      <c r="A513" s="12"/>
      <c r="B513" s="12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x14ac:dyDescent="0.2">
      <c r="A514" s="12"/>
      <c r="B514" s="12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x14ac:dyDescent="0.2">
      <c r="A515" s="12"/>
      <c r="B515" s="12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x14ac:dyDescent="0.2">
      <c r="A516" s="12"/>
      <c r="B516" s="12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x14ac:dyDescent="0.2">
      <c r="A517" s="12"/>
      <c r="B517" s="12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x14ac:dyDescent="0.2">
      <c r="A518" s="12"/>
      <c r="B518" s="12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x14ac:dyDescent="0.2">
      <c r="A519" s="12"/>
      <c r="B519" s="12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x14ac:dyDescent="0.2">
      <c r="A520" s="12"/>
      <c r="B520" s="12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x14ac:dyDescent="0.2">
      <c r="A521" s="12"/>
      <c r="B521" s="12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x14ac:dyDescent="0.2">
      <c r="A522" s="12"/>
      <c r="B522" s="12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x14ac:dyDescent="0.2">
      <c r="A523" s="12"/>
      <c r="B523" s="12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x14ac:dyDescent="0.2">
      <c r="A524" s="12"/>
      <c r="B524" s="12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x14ac:dyDescent="0.2">
      <c r="A525" s="12"/>
      <c r="B525" s="12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x14ac:dyDescent="0.2">
      <c r="A526" s="12"/>
      <c r="B526" s="12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x14ac:dyDescent="0.2">
      <c r="A527" s="12"/>
      <c r="B527" s="12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x14ac:dyDescent="0.2">
      <c r="A528" s="12"/>
      <c r="B528" s="12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x14ac:dyDescent="0.2">
      <c r="A529" s="12"/>
      <c r="B529" s="12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x14ac:dyDescent="0.2">
      <c r="A530" s="12"/>
      <c r="B530" s="12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x14ac:dyDescent="0.2">
      <c r="A531" s="12"/>
      <c r="B531" s="12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x14ac:dyDescent="0.2">
      <c r="A532" s="12"/>
      <c r="B532" s="12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x14ac:dyDescent="0.2">
      <c r="A533" s="12"/>
      <c r="B533" s="12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x14ac:dyDescent="0.2">
      <c r="A534" s="12"/>
      <c r="B534" s="12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x14ac:dyDescent="0.2">
      <c r="A535" s="12"/>
      <c r="B535" s="12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x14ac:dyDescent="0.2">
      <c r="A536" s="12"/>
      <c r="B536" s="12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x14ac:dyDescent="0.2">
      <c r="A537" s="12"/>
      <c r="B537" s="12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x14ac:dyDescent="0.2">
      <c r="A538" s="12"/>
      <c r="B538" s="12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x14ac:dyDescent="0.2">
      <c r="A539" s="12"/>
      <c r="B539" s="12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x14ac:dyDescent="0.2">
      <c r="A540" s="12"/>
      <c r="B540" s="12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x14ac:dyDescent="0.2">
      <c r="A541" s="12"/>
      <c r="B541" s="12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x14ac:dyDescent="0.2">
      <c r="A542" s="12"/>
      <c r="B542" s="12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x14ac:dyDescent="0.2">
      <c r="A543" s="12"/>
      <c r="B543" s="12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x14ac:dyDescent="0.2">
      <c r="A544" s="12"/>
      <c r="B544" s="12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x14ac:dyDescent="0.2">
      <c r="A545" s="12"/>
      <c r="B545" s="12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x14ac:dyDescent="0.2">
      <c r="A546" s="12"/>
      <c r="B546" s="12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x14ac:dyDescent="0.2">
      <c r="A547" s="12"/>
      <c r="B547" s="12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x14ac:dyDescent="0.2">
      <c r="A548" s="12"/>
      <c r="B548" s="12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x14ac:dyDescent="0.2">
      <c r="A549" s="12"/>
      <c r="B549" s="12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x14ac:dyDescent="0.2">
      <c r="A550" s="12"/>
      <c r="B550" s="12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x14ac:dyDescent="0.2">
      <c r="A551" s="12"/>
      <c r="B551" s="12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x14ac:dyDescent="0.2">
      <c r="A552" s="12"/>
      <c r="B552" s="12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x14ac:dyDescent="0.2">
      <c r="A553" s="12"/>
      <c r="B553" s="12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x14ac:dyDescent="0.2">
      <c r="A554" s="12"/>
      <c r="B554" s="12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x14ac:dyDescent="0.2">
      <c r="A555" s="12"/>
      <c r="B555" s="12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x14ac:dyDescent="0.2">
      <c r="A556" s="12"/>
      <c r="B556" s="12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x14ac:dyDescent="0.2">
      <c r="A557" s="12"/>
      <c r="B557" s="12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x14ac:dyDescent="0.2">
      <c r="A558" s="12"/>
      <c r="B558" s="12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x14ac:dyDescent="0.2">
      <c r="A559" s="12"/>
      <c r="B559" s="12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x14ac:dyDescent="0.2">
      <c r="A560" s="12"/>
      <c r="B560" s="12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x14ac:dyDescent="0.2">
      <c r="A561" s="12"/>
      <c r="B561" s="12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x14ac:dyDescent="0.2">
      <c r="A562" s="12"/>
      <c r="B562" s="12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x14ac:dyDescent="0.2">
      <c r="A563" s="12"/>
      <c r="B563" s="12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x14ac:dyDescent="0.2">
      <c r="A564" s="12"/>
      <c r="B564" s="12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x14ac:dyDescent="0.2">
      <c r="A565" s="12"/>
      <c r="B565" s="12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x14ac:dyDescent="0.2">
      <c r="A566" s="12"/>
      <c r="B566" s="12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x14ac:dyDescent="0.2">
      <c r="A567" s="12"/>
      <c r="B567" s="12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x14ac:dyDescent="0.2">
      <c r="A568" s="12"/>
      <c r="B568" s="12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x14ac:dyDescent="0.2">
      <c r="A569" s="12"/>
      <c r="B569" s="12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x14ac:dyDescent="0.2">
      <c r="A570" s="12"/>
      <c r="B570" s="12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x14ac:dyDescent="0.2">
      <c r="A571" s="12"/>
      <c r="B571" s="12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x14ac:dyDescent="0.2">
      <c r="A572" s="12"/>
      <c r="B572" s="12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x14ac:dyDescent="0.2">
      <c r="A573" s="12"/>
      <c r="B573" s="12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x14ac:dyDescent="0.2">
      <c r="A574" s="12"/>
      <c r="B574" s="12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x14ac:dyDescent="0.2">
      <c r="A575" s="12"/>
      <c r="B575" s="12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x14ac:dyDescent="0.2">
      <c r="A576" s="12"/>
      <c r="B576" s="12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x14ac:dyDescent="0.2">
      <c r="A577" s="12"/>
      <c r="B577" s="12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x14ac:dyDescent="0.2">
      <c r="A578" s="12"/>
      <c r="B578" s="12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x14ac:dyDescent="0.2">
      <c r="A579" s="12"/>
      <c r="B579" s="12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x14ac:dyDescent="0.2">
      <c r="A580" s="12"/>
      <c r="B580" s="12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x14ac:dyDescent="0.2">
      <c r="A581" s="12"/>
      <c r="B581" s="12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x14ac:dyDescent="0.2">
      <c r="A582" s="12"/>
      <c r="B582" s="12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x14ac:dyDescent="0.2">
      <c r="A583" s="12"/>
      <c r="B583" s="12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x14ac:dyDescent="0.2">
      <c r="A584" s="12"/>
      <c r="B584" s="12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x14ac:dyDescent="0.2">
      <c r="A585" s="12"/>
      <c r="B585" s="12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x14ac:dyDescent="0.2">
      <c r="A586" s="12"/>
      <c r="B586" s="12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x14ac:dyDescent="0.2">
      <c r="A587" s="12"/>
      <c r="B587" s="12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x14ac:dyDescent="0.2">
      <c r="A588" s="12"/>
      <c r="B588" s="12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x14ac:dyDescent="0.2">
      <c r="A589" s="12"/>
      <c r="B589" s="12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x14ac:dyDescent="0.2">
      <c r="A590" s="12"/>
      <c r="B590" s="12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x14ac:dyDescent="0.2">
      <c r="A591" s="12"/>
      <c r="B591" s="12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x14ac:dyDescent="0.2">
      <c r="A592" s="12"/>
      <c r="B592" s="12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x14ac:dyDescent="0.2">
      <c r="A593" s="12"/>
      <c r="B593" s="12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x14ac:dyDescent="0.2">
      <c r="A594" s="12"/>
      <c r="B594" s="12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x14ac:dyDescent="0.2">
      <c r="A595" s="12"/>
      <c r="B595" s="12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x14ac:dyDescent="0.2">
      <c r="A596" s="12"/>
      <c r="B596" s="12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x14ac:dyDescent="0.2">
      <c r="A597" s="12"/>
      <c r="B597" s="12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x14ac:dyDescent="0.2">
      <c r="A598" s="12"/>
      <c r="B598" s="12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x14ac:dyDescent="0.2">
      <c r="A599" s="12"/>
      <c r="B599" s="12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x14ac:dyDescent="0.2">
      <c r="A600" s="12"/>
      <c r="B600" s="12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x14ac:dyDescent="0.2">
      <c r="A601" s="12"/>
      <c r="B601" s="12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x14ac:dyDescent="0.2">
      <c r="A602" s="12"/>
      <c r="B602" s="12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x14ac:dyDescent="0.2">
      <c r="A603" s="12"/>
      <c r="B603" s="12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x14ac:dyDescent="0.2">
      <c r="A604" s="12"/>
      <c r="B604" s="12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x14ac:dyDescent="0.2">
      <c r="A605" s="12"/>
      <c r="B605" s="12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x14ac:dyDescent="0.2">
      <c r="A606" s="12"/>
      <c r="B606" s="12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x14ac:dyDescent="0.2">
      <c r="A607" s="12"/>
      <c r="B607" s="12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x14ac:dyDescent="0.2">
      <c r="A608" s="12"/>
      <c r="B608" s="12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x14ac:dyDescent="0.2">
      <c r="A609" s="12"/>
      <c r="B609" s="12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x14ac:dyDescent="0.2">
      <c r="A610" s="12"/>
      <c r="B610" s="12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x14ac:dyDescent="0.2">
      <c r="A611" s="12"/>
      <c r="B611" s="12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x14ac:dyDescent="0.2">
      <c r="A612" s="12"/>
      <c r="B612" s="12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x14ac:dyDescent="0.2">
      <c r="A613" s="12"/>
      <c r="B613" s="12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x14ac:dyDescent="0.2">
      <c r="A614" s="12"/>
      <c r="B614" s="12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x14ac:dyDescent="0.2">
      <c r="A615" s="12"/>
      <c r="B615" s="12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x14ac:dyDescent="0.2">
      <c r="A616" s="12"/>
      <c r="B616" s="12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x14ac:dyDescent="0.2">
      <c r="A617" s="12"/>
      <c r="B617" s="12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x14ac:dyDescent="0.2">
      <c r="A618" s="12"/>
      <c r="B618" s="12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x14ac:dyDescent="0.2">
      <c r="A619" s="12"/>
      <c r="B619" s="12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x14ac:dyDescent="0.2">
      <c r="A620" s="12"/>
      <c r="B620" s="12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x14ac:dyDescent="0.2">
      <c r="A621" s="12"/>
      <c r="B621" s="12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x14ac:dyDescent="0.2">
      <c r="A622" s="12"/>
      <c r="B622" s="12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x14ac:dyDescent="0.2">
      <c r="A623" s="12"/>
      <c r="B623" s="12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x14ac:dyDescent="0.2">
      <c r="A624" s="12"/>
      <c r="B624" s="12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x14ac:dyDescent="0.2">
      <c r="A625" s="12"/>
      <c r="B625" s="12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x14ac:dyDescent="0.2">
      <c r="A626" s="12"/>
      <c r="B626" s="12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x14ac:dyDescent="0.2">
      <c r="A627" s="12"/>
      <c r="B627" s="12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x14ac:dyDescent="0.2">
      <c r="A628" s="12"/>
      <c r="B628" s="12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x14ac:dyDescent="0.2">
      <c r="A629" s="12"/>
      <c r="B629" s="12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x14ac:dyDescent="0.2">
      <c r="A630" s="12"/>
      <c r="B630" s="12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x14ac:dyDescent="0.2">
      <c r="A631" s="12"/>
      <c r="B631" s="12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x14ac:dyDescent="0.2">
      <c r="A632" s="12"/>
      <c r="B632" s="12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x14ac:dyDescent="0.2">
      <c r="A633" s="12"/>
      <c r="B633" s="12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x14ac:dyDescent="0.2">
      <c r="A634" s="12"/>
      <c r="B634" s="12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x14ac:dyDescent="0.2">
      <c r="A635" s="12"/>
      <c r="B635" s="12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x14ac:dyDescent="0.2">
      <c r="A636" s="12"/>
      <c r="B636" s="12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x14ac:dyDescent="0.2">
      <c r="A637" s="12"/>
      <c r="B637" s="12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x14ac:dyDescent="0.2">
      <c r="A638" s="12"/>
      <c r="B638" s="12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x14ac:dyDescent="0.2">
      <c r="A639" s="12"/>
      <c r="B639" s="12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x14ac:dyDescent="0.2">
      <c r="A640" s="12"/>
      <c r="B640" s="12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x14ac:dyDescent="0.2">
      <c r="A641" s="12"/>
      <c r="B641" s="12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x14ac:dyDescent="0.2">
      <c r="A642" s="12"/>
      <c r="B642" s="12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x14ac:dyDescent="0.2">
      <c r="A643" s="12"/>
      <c r="B643" s="12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x14ac:dyDescent="0.2">
      <c r="A644" s="12"/>
      <c r="B644" s="12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x14ac:dyDescent="0.2">
      <c r="A645" s="12"/>
      <c r="B645" s="12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x14ac:dyDescent="0.2">
      <c r="A646" s="12"/>
      <c r="B646" s="12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x14ac:dyDescent="0.2">
      <c r="A647" s="12"/>
      <c r="B647" s="12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x14ac:dyDescent="0.2">
      <c r="A648" s="12"/>
      <c r="B648" s="12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x14ac:dyDescent="0.2">
      <c r="A649" s="12"/>
      <c r="B649" s="12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x14ac:dyDescent="0.2">
      <c r="A650" s="12"/>
      <c r="B650" s="12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x14ac:dyDescent="0.2">
      <c r="A651" s="12"/>
      <c r="B651" s="12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x14ac:dyDescent="0.2">
      <c r="A652" s="12"/>
      <c r="B652" s="12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x14ac:dyDescent="0.2">
      <c r="A653" s="12"/>
      <c r="B653" s="12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x14ac:dyDescent="0.2">
      <c r="A654" s="12"/>
      <c r="B654" s="12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x14ac:dyDescent="0.2">
      <c r="A655" s="12"/>
      <c r="B655" s="12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x14ac:dyDescent="0.2">
      <c r="A656" s="12"/>
      <c r="B656" s="12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x14ac:dyDescent="0.2">
      <c r="A657" s="12"/>
      <c r="B657" s="12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x14ac:dyDescent="0.2">
      <c r="A658" s="12"/>
      <c r="B658" s="12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x14ac:dyDescent="0.2">
      <c r="A659" s="12"/>
      <c r="B659" s="12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x14ac:dyDescent="0.2">
      <c r="A660" s="12"/>
      <c r="B660" s="12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x14ac:dyDescent="0.2">
      <c r="A661" s="12"/>
      <c r="B661" s="12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x14ac:dyDescent="0.2">
      <c r="A662" s="12"/>
      <c r="B662" s="12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x14ac:dyDescent="0.2">
      <c r="A663" s="12"/>
      <c r="B663" s="12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x14ac:dyDescent="0.2">
      <c r="A664" s="12"/>
      <c r="B664" s="12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x14ac:dyDescent="0.2">
      <c r="A665" s="12"/>
      <c r="B665" s="12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x14ac:dyDescent="0.2">
      <c r="A666" s="12"/>
      <c r="B666" s="12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x14ac:dyDescent="0.2">
      <c r="A667" s="12"/>
      <c r="B667" s="12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x14ac:dyDescent="0.2">
      <c r="A668" s="12"/>
      <c r="B668" s="12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x14ac:dyDescent="0.2">
      <c r="A669" s="12"/>
      <c r="B669" s="12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x14ac:dyDescent="0.2">
      <c r="A670" s="12"/>
      <c r="B670" s="12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x14ac:dyDescent="0.2">
      <c r="A671" s="12"/>
      <c r="B671" s="12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x14ac:dyDescent="0.2">
      <c r="A672" s="12"/>
      <c r="B672" s="12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x14ac:dyDescent="0.2">
      <c r="A673" s="12"/>
      <c r="B673" s="12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x14ac:dyDescent="0.2">
      <c r="A674" s="12"/>
      <c r="B674" s="12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x14ac:dyDescent="0.2">
      <c r="A675" s="12"/>
      <c r="B675" s="12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x14ac:dyDescent="0.2">
      <c r="A676" s="12"/>
      <c r="B676" s="12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x14ac:dyDescent="0.2">
      <c r="A677" s="12"/>
      <c r="B677" s="12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x14ac:dyDescent="0.2">
      <c r="A678" s="12"/>
      <c r="B678" s="12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x14ac:dyDescent="0.2">
      <c r="A679" s="12"/>
      <c r="B679" s="12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x14ac:dyDescent="0.2">
      <c r="A680" s="12"/>
      <c r="B680" s="12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x14ac:dyDescent="0.2">
      <c r="A681" s="12"/>
      <c r="B681" s="12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x14ac:dyDescent="0.2">
      <c r="A682" s="12"/>
      <c r="B682" s="12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x14ac:dyDescent="0.2">
      <c r="A683" s="12"/>
      <c r="B683" s="12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x14ac:dyDescent="0.2">
      <c r="A684" s="12"/>
      <c r="B684" s="12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x14ac:dyDescent="0.2">
      <c r="A685" s="12"/>
      <c r="B685" s="12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x14ac:dyDescent="0.2">
      <c r="A686" s="12"/>
      <c r="B686" s="12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x14ac:dyDescent="0.2">
      <c r="A687" s="12"/>
      <c r="B687" s="12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x14ac:dyDescent="0.2">
      <c r="A688" s="12"/>
      <c r="B688" s="12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x14ac:dyDescent="0.2">
      <c r="A689" s="12"/>
      <c r="B689" s="12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x14ac:dyDescent="0.2">
      <c r="A690" s="12"/>
      <c r="B690" s="12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x14ac:dyDescent="0.2">
      <c r="A691" s="12"/>
      <c r="B691" s="12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x14ac:dyDescent="0.2">
      <c r="A692" s="12"/>
      <c r="B692" s="12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x14ac:dyDescent="0.2">
      <c r="A693" s="12"/>
      <c r="B693" s="12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x14ac:dyDescent="0.2">
      <c r="A694" s="12"/>
      <c r="B694" s="12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x14ac:dyDescent="0.2">
      <c r="A695" s="12"/>
      <c r="B695" s="12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x14ac:dyDescent="0.2">
      <c r="A696" s="12"/>
      <c r="B696" s="12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x14ac:dyDescent="0.2">
      <c r="A697" s="12"/>
      <c r="B697" s="12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x14ac:dyDescent="0.2">
      <c r="A698" s="12"/>
      <c r="B698" s="12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x14ac:dyDescent="0.2">
      <c r="A699" s="12"/>
      <c r="B699" s="12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x14ac:dyDescent="0.2">
      <c r="A700" s="12"/>
      <c r="B700" s="12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x14ac:dyDescent="0.2">
      <c r="A701" s="12"/>
      <c r="B701" s="12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x14ac:dyDescent="0.2">
      <c r="A702" s="12"/>
      <c r="B702" s="12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x14ac:dyDescent="0.2">
      <c r="A703" s="12"/>
      <c r="B703" s="12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x14ac:dyDescent="0.2">
      <c r="A704" s="12"/>
      <c r="B704" s="12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x14ac:dyDescent="0.2">
      <c r="A705" s="12"/>
      <c r="B705" s="12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x14ac:dyDescent="0.2">
      <c r="A706" s="12"/>
      <c r="B706" s="12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x14ac:dyDescent="0.2">
      <c r="A707" s="12"/>
      <c r="B707" s="12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x14ac:dyDescent="0.2">
      <c r="A708" s="12"/>
      <c r="B708" s="12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x14ac:dyDescent="0.2">
      <c r="A709" s="12"/>
      <c r="B709" s="12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x14ac:dyDescent="0.2">
      <c r="A710" s="12"/>
      <c r="B710" s="12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x14ac:dyDescent="0.2">
      <c r="A711" s="12"/>
      <c r="B711" s="12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x14ac:dyDescent="0.2">
      <c r="A712" s="12"/>
      <c r="B712" s="12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x14ac:dyDescent="0.2">
      <c r="A713" s="12"/>
      <c r="B713" s="12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x14ac:dyDescent="0.2">
      <c r="A714" s="12"/>
      <c r="B714" s="12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x14ac:dyDescent="0.2">
      <c r="A715" s="12"/>
      <c r="B715" s="12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x14ac:dyDescent="0.2">
      <c r="A716" s="12"/>
      <c r="B716" s="12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x14ac:dyDescent="0.2">
      <c r="A717" s="12"/>
      <c r="B717" s="12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x14ac:dyDescent="0.2">
      <c r="A718" s="12"/>
      <c r="B718" s="12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x14ac:dyDescent="0.2">
      <c r="A719" s="12"/>
      <c r="B719" s="12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x14ac:dyDescent="0.2">
      <c r="A720" s="12"/>
      <c r="B720" s="12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x14ac:dyDescent="0.2">
      <c r="A721" s="12"/>
      <c r="B721" s="12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x14ac:dyDescent="0.2">
      <c r="A722" s="12"/>
      <c r="B722" s="12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x14ac:dyDescent="0.2">
      <c r="A723" s="12"/>
      <c r="B723" s="12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x14ac:dyDescent="0.2">
      <c r="A724" s="12"/>
      <c r="B724" s="12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x14ac:dyDescent="0.2">
      <c r="A725" s="12"/>
      <c r="B725" s="12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x14ac:dyDescent="0.2">
      <c r="A726" s="12"/>
      <c r="B726" s="12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x14ac:dyDescent="0.2">
      <c r="A727" s="12"/>
      <c r="B727" s="12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x14ac:dyDescent="0.2">
      <c r="A728" s="12"/>
      <c r="B728" s="12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x14ac:dyDescent="0.2">
      <c r="A729" s="12"/>
      <c r="B729" s="12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x14ac:dyDescent="0.2">
      <c r="A730" s="12"/>
      <c r="B730" s="12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x14ac:dyDescent="0.2">
      <c r="A731" s="12"/>
      <c r="B731" s="12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x14ac:dyDescent="0.2">
      <c r="A732" s="12"/>
      <c r="B732" s="12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x14ac:dyDescent="0.2">
      <c r="A733" s="12"/>
      <c r="B733" s="12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x14ac:dyDescent="0.2">
      <c r="A734" s="12"/>
      <c r="B734" s="12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x14ac:dyDescent="0.2">
      <c r="A735" s="12"/>
      <c r="B735" s="12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x14ac:dyDescent="0.2">
      <c r="A736" s="12"/>
      <c r="B736" s="12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x14ac:dyDescent="0.2">
      <c r="A737" s="12"/>
      <c r="B737" s="12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x14ac:dyDescent="0.2">
      <c r="A738" s="12"/>
      <c r="B738" s="12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x14ac:dyDescent="0.2">
      <c r="A739" s="12"/>
      <c r="B739" s="12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x14ac:dyDescent="0.2">
      <c r="A740" s="12"/>
      <c r="B740" s="12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x14ac:dyDescent="0.2">
      <c r="A741" s="12"/>
      <c r="B741" s="12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x14ac:dyDescent="0.2">
      <c r="A742" s="12"/>
      <c r="B742" s="12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x14ac:dyDescent="0.2">
      <c r="A743" s="12"/>
      <c r="B743" s="12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x14ac:dyDescent="0.2">
      <c r="A744" s="12"/>
      <c r="B744" s="12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x14ac:dyDescent="0.2">
      <c r="A745" s="12"/>
      <c r="B745" s="12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x14ac:dyDescent="0.2">
      <c r="A746" s="12"/>
      <c r="B746" s="12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x14ac:dyDescent="0.2">
      <c r="A747" s="12"/>
      <c r="B747" s="12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x14ac:dyDescent="0.2">
      <c r="A748" s="12"/>
      <c r="B748" s="12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x14ac:dyDescent="0.2">
      <c r="A749" s="12"/>
      <c r="B749" s="12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x14ac:dyDescent="0.2">
      <c r="A750" s="12"/>
      <c r="B750" s="12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x14ac:dyDescent="0.2">
      <c r="A751" s="12"/>
      <c r="B751" s="12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x14ac:dyDescent="0.2">
      <c r="A752" s="12"/>
      <c r="B752" s="12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x14ac:dyDescent="0.2">
      <c r="A753" s="12"/>
      <c r="B753" s="12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x14ac:dyDescent="0.2">
      <c r="A754" s="12"/>
      <c r="B754" s="12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x14ac:dyDescent="0.2">
      <c r="A755" s="12"/>
      <c r="B755" s="12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x14ac:dyDescent="0.2">
      <c r="A756" s="12"/>
      <c r="B756" s="12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x14ac:dyDescent="0.2">
      <c r="A757" s="12"/>
      <c r="B757" s="12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x14ac:dyDescent="0.2">
      <c r="A758" s="12"/>
      <c r="B758" s="12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x14ac:dyDescent="0.2">
      <c r="A759" s="12"/>
      <c r="B759" s="12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x14ac:dyDescent="0.2">
      <c r="A760" s="12"/>
      <c r="B760" s="12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x14ac:dyDescent="0.2">
      <c r="A761" s="12"/>
      <c r="B761" s="12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x14ac:dyDescent="0.2">
      <c r="A762" s="12"/>
      <c r="B762" s="12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x14ac:dyDescent="0.2">
      <c r="A763" s="12"/>
      <c r="B763" s="12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x14ac:dyDescent="0.2">
      <c r="A764" s="12"/>
      <c r="B764" s="12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x14ac:dyDescent="0.2">
      <c r="A765" s="12"/>
      <c r="B765" s="12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x14ac:dyDescent="0.2">
      <c r="A766" s="12"/>
      <c r="B766" s="12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x14ac:dyDescent="0.2">
      <c r="A767" s="12"/>
      <c r="B767" s="12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x14ac:dyDescent="0.2">
      <c r="A768" s="12"/>
      <c r="B768" s="12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x14ac:dyDescent="0.2">
      <c r="A769" s="12"/>
      <c r="B769" s="12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x14ac:dyDescent="0.2">
      <c r="A770" s="12"/>
      <c r="B770" s="12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x14ac:dyDescent="0.2">
      <c r="A771" s="12"/>
      <c r="B771" s="12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x14ac:dyDescent="0.2">
      <c r="A772" s="12"/>
      <c r="B772" s="12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x14ac:dyDescent="0.2">
      <c r="A773" s="12"/>
      <c r="B773" s="12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x14ac:dyDescent="0.2">
      <c r="A774" s="12"/>
      <c r="B774" s="12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x14ac:dyDescent="0.2">
      <c r="A775" s="12"/>
      <c r="B775" s="12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x14ac:dyDescent="0.2">
      <c r="A776" s="12"/>
      <c r="B776" s="12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x14ac:dyDescent="0.2">
      <c r="A777" s="12"/>
      <c r="B777" s="12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x14ac:dyDescent="0.2">
      <c r="A778" s="12"/>
      <c r="B778" s="12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x14ac:dyDescent="0.2">
      <c r="A779" s="12"/>
      <c r="B779" s="12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x14ac:dyDescent="0.2">
      <c r="A780" s="12"/>
      <c r="B780" s="12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x14ac:dyDescent="0.2">
      <c r="A781" s="12"/>
      <c r="B781" s="12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x14ac:dyDescent="0.2">
      <c r="A782" s="12"/>
      <c r="B782" s="12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x14ac:dyDescent="0.2">
      <c r="A783" s="12"/>
      <c r="B783" s="12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x14ac:dyDescent="0.2">
      <c r="A784" s="12"/>
      <c r="B784" s="12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x14ac:dyDescent="0.2">
      <c r="A785" s="12"/>
      <c r="B785" s="12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x14ac:dyDescent="0.2">
      <c r="A786" s="12"/>
      <c r="B786" s="12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x14ac:dyDescent="0.2">
      <c r="A787" s="12"/>
      <c r="B787" s="12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x14ac:dyDescent="0.2">
      <c r="A788" s="12"/>
      <c r="B788" s="12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x14ac:dyDescent="0.2">
      <c r="A789" s="12"/>
      <c r="B789" s="12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x14ac:dyDescent="0.2">
      <c r="A790" s="12"/>
      <c r="B790" s="12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x14ac:dyDescent="0.2">
      <c r="A791" s="12"/>
      <c r="B791" s="12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x14ac:dyDescent="0.2">
      <c r="A792" s="12"/>
      <c r="B792" s="12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x14ac:dyDescent="0.2">
      <c r="A793" s="12"/>
      <c r="B793" s="12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x14ac:dyDescent="0.2">
      <c r="A794" s="12"/>
      <c r="B794" s="12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x14ac:dyDescent="0.2">
      <c r="A795" s="12"/>
      <c r="B795" s="12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x14ac:dyDescent="0.2">
      <c r="A796" s="12"/>
      <c r="B796" s="12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x14ac:dyDescent="0.2">
      <c r="A797" s="12"/>
      <c r="B797" s="12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x14ac:dyDescent="0.2">
      <c r="A798" s="12"/>
      <c r="B798" s="12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x14ac:dyDescent="0.2">
      <c r="A799" s="12"/>
      <c r="B799" s="12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x14ac:dyDescent="0.2">
      <c r="A800" s="12"/>
      <c r="B800" s="12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x14ac:dyDescent="0.2">
      <c r="A801" s="12"/>
      <c r="B801" s="12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x14ac:dyDescent="0.2">
      <c r="A802" s="12"/>
      <c r="B802" s="12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x14ac:dyDescent="0.2">
      <c r="A803" s="12"/>
      <c r="B803" s="12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x14ac:dyDescent="0.2">
      <c r="A804" s="12"/>
      <c r="B804" s="12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x14ac:dyDescent="0.2">
      <c r="A805" s="12"/>
      <c r="B805" s="12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x14ac:dyDescent="0.2">
      <c r="A806" s="12"/>
      <c r="B806" s="12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x14ac:dyDescent="0.2">
      <c r="A807" s="12"/>
      <c r="B807" s="12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x14ac:dyDescent="0.2">
      <c r="A808" s="12"/>
      <c r="B808" s="12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x14ac:dyDescent="0.2">
      <c r="A809" s="12"/>
      <c r="B809" s="12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x14ac:dyDescent="0.2">
      <c r="A810" s="12"/>
      <c r="B810" s="12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x14ac:dyDescent="0.2">
      <c r="A811" s="12"/>
      <c r="B811" s="12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x14ac:dyDescent="0.2">
      <c r="A812" s="12"/>
      <c r="B812" s="12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x14ac:dyDescent="0.2">
      <c r="A813" s="12"/>
      <c r="B813" s="12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x14ac:dyDescent="0.2">
      <c r="A814" s="12"/>
      <c r="B814" s="12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x14ac:dyDescent="0.2">
      <c r="A815" s="12"/>
      <c r="B815" s="12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x14ac:dyDescent="0.2">
      <c r="A816" s="12"/>
      <c r="B816" s="12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x14ac:dyDescent="0.2">
      <c r="A817" s="12"/>
      <c r="B817" s="12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x14ac:dyDescent="0.2">
      <c r="A818" s="12"/>
      <c r="B818" s="12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x14ac:dyDescent="0.2">
      <c r="A819" s="12"/>
      <c r="B819" s="12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x14ac:dyDescent="0.2">
      <c r="A820" s="12"/>
      <c r="B820" s="12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x14ac:dyDescent="0.2">
      <c r="A821" s="12"/>
      <c r="B821" s="12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x14ac:dyDescent="0.2">
      <c r="A822" s="12"/>
      <c r="B822" s="12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x14ac:dyDescent="0.2">
      <c r="A823" s="12"/>
      <c r="B823" s="12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x14ac:dyDescent="0.2">
      <c r="A824" s="12"/>
      <c r="B824" s="12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x14ac:dyDescent="0.2">
      <c r="A825" s="12"/>
      <c r="B825" s="12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x14ac:dyDescent="0.2">
      <c r="A826" s="12"/>
      <c r="B826" s="12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x14ac:dyDescent="0.2">
      <c r="A827" s="12"/>
      <c r="B827" s="12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x14ac:dyDescent="0.2">
      <c r="A828" s="12"/>
      <c r="B828" s="12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x14ac:dyDescent="0.2">
      <c r="A829" s="12"/>
      <c r="B829" s="12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x14ac:dyDescent="0.2">
      <c r="A830" s="12"/>
      <c r="B830" s="12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x14ac:dyDescent="0.2">
      <c r="A831" s="12"/>
      <c r="B831" s="12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x14ac:dyDescent="0.2">
      <c r="A832" s="12"/>
      <c r="B832" s="12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x14ac:dyDescent="0.2">
      <c r="A833" s="12"/>
      <c r="B833" s="12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x14ac:dyDescent="0.2">
      <c r="A834" s="12"/>
      <c r="B834" s="12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x14ac:dyDescent="0.2">
      <c r="A835" s="12"/>
      <c r="B835" s="12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x14ac:dyDescent="0.2">
      <c r="A836" s="12"/>
      <c r="B836" s="12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x14ac:dyDescent="0.2">
      <c r="A837" s="12"/>
      <c r="B837" s="12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x14ac:dyDescent="0.2">
      <c r="A838" s="12"/>
      <c r="B838" s="12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x14ac:dyDescent="0.2">
      <c r="A839" s="12"/>
      <c r="B839" s="12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x14ac:dyDescent="0.2">
      <c r="A840" s="12"/>
      <c r="B840" s="12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x14ac:dyDescent="0.2">
      <c r="A841" s="12"/>
      <c r="B841" s="12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x14ac:dyDescent="0.2">
      <c r="A842" s="12"/>
      <c r="B842" s="12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x14ac:dyDescent="0.2">
      <c r="A843" s="12"/>
      <c r="B843" s="12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x14ac:dyDescent="0.2">
      <c r="A844" s="12"/>
      <c r="B844" s="12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x14ac:dyDescent="0.2">
      <c r="A845" s="12"/>
      <c r="B845" s="12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x14ac:dyDescent="0.2">
      <c r="A846" s="12"/>
      <c r="B846" s="12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x14ac:dyDescent="0.2">
      <c r="A847" s="12"/>
      <c r="B847" s="12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x14ac:dyDescent="0.2">
      <c r="A848" s="12"/>
      <c r="B848" s="12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x14ac:dyDescent="0.2">
      <c r="A849" s="12"/>
      <c r="B849" s="12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x14ac:dyDescent="0.2">
      <c r="A850" s="12"/>
      <c r="B850" s="12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x14ac:dyDescent="0.2">
      <c r="A851" s="12"/>
      <c r="B851" s="12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x14ac:dyDescent="0.2">
      <c r="A852" s="12"/>
      <c r="B852" s="12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x14ac:dyDescent="0.2">
      <c r="A853" s="12"/>
      <c r="B853" s="12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x14ac:dyDescent="0.2">
      <c r="A854" s="12"/>
      <c r="B854" s="12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x14ac:dyDescent="0.2">
      <c r="A855" s="12"/>
      <c r="B855" s="12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x14ac:dyDescent="0.2">
      <c r="A856" s="12"/>
      <c r="B856" s="12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x14ac:dyDescent="0.2">
      <c r="A857" s="12"/>
      <c r="B857" s="12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x14ac:dyDescent="0.2">
      <c r="A858" s="12"/>
      <c r="B858" s="12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x14ac:dyDescent="0.2">
      <c r="A859" s="12"/>
      <c r="B859" s="12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x14ac:dyDescent="0.2">
      <c r="A860" s="12"/>
      <c r="B860" s="12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x14ac:dyDescent="0.2">
      <c r="A861" s="12"/>
      <c r="B861" s="12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x14ac:dyDescent="0.2">
      <c r="A862" s="12"/>
      <c r="B862" s="12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x14ac:dyDescent="0.2">
      <c r="A863" s="12"/>
      <c r="B863" s="12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x14ac:dyDescent="0.2">
      <c r="A864" s="12"/>
      <c r="B864" s="12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x14ac:dyDescent="0.2">
      <c r="A865" s="12"/>
      <c r="B865" s="12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x14ac:dyDescent="0.2">
      <c r="A866" s="12"/>
      <c r="B866" s="12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x14ac:dyDescent="0.2">
      <c r="A867" s="12"/>
      <c r="B867" s="12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x14ac:dyDescent="0.2">
      <c r="A868" s="12"/>
      <c r="B868" s="12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x14ac:dyDescent="0.2">
      <c r="A869" s="12"/>
      <c r="B869" s="12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x14ac:dyDescent="0.2">
      <c r="A870" s="12"/>
      <c r="B870" s="12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x14ac:dyDescent="0.2">
      <c r="A871" s="12"/>
      <c r="B871" s="12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x14ac:dyDescent="0.2">
      <c r="A872" s="12"/>
      <c r="B872" s="12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x14ac:dyDescent="0.2">
      <c r="A873" s="12"/>
      <c r="B873" s="12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x14ac:dyDescent="0.2">
      <c r="A874" s="12"/>
      <c r="B874" s="12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x14ac:dyDescent="0.2">
      <c r="A875" s="12"/>
      <c r="B875" s="12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x14ac:dyDescent="0.2">
      <c r="A876" s="12"/>
      <c r="B876" s="12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x14ac:dyDescent="0.2">
      <c r="A877" s="12"/>
      <c r="B877" s="12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x14ac:dyDescent="0.2">
      <c r="A878" s="12"/>
      <c r="B878" s="12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x14ac:dyDescent="0.2">
      <c r="A879" s="12"/>
      <c r="B879" s="12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x14ac:dyDescent="0.2">
      <c r="A880" s="12"/>
      <c r="B880" s="12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x14ac:dyDescent="0.2">
      <c r="A881" s="12"/>
      <c r="B881" s="12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x14ac:dyDescent="0.2">
      <c r="A882" s="12"/>
      <c r="B882" s="12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x14ac:dyDescent="0.2">
      <c r="A883" s="12"/>
      <c r="B883" s="12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x14ac:dyDescent="0.2">
      <c r="A884" s="12"/>
      <c r="B884" s="12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x14ac:dyDescent="0.2">
      <c r="A885" s="12"/>
      <c r="B885" s="12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x14ac:dyDescent="0.2">
      <c r="A886" s="12"/>
      <c r="B886" s="12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x14ac:dyDescent="0.2">
      <c r="A887" s="12"/>
      <c r="B887" s="12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x14ac:dyDescent="0.2">
      <c r="A888" s="12"/>
      <c r="B888" s="12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x14ac:dyDescent="0.2">
      <c r="A889" s="12"/>
      <c r="B889" s="12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x14ac:dyDescent="0.2">
      <c r="A890" s="12"/>
      <c r="B890" s="12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x14ac:dyDescent="0.2">
      <c r="A891" s="12"/>
      <c r="B891" s="12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x14ac:dyDescent="0.2">
      <c r="A892" s="12"/>
      <c r="B892" s="12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x14ac:dyDescent="0.2">
      <c r="A893" s="12"/>
      <c r="B893" s="12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x14ac:dyDescent="0.2">
      <c r="A894" s="12"/>
      <c r="B894" s="12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x14ac:dyDescent="0.2">
      <c r="A895" s="12"/>
      <c r="B895" s="12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x14ac:dyDescent="0.2">
      <c r="A896" s="12"/>
      <c r="B896" s="12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x14ac:dyDescent="0.2">
      <c r="A897" s="12"/>
      <c r="B897" s="12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x14ac:dyDescent="0.2">
      <c r="A898" s="12"/>
      <c r="B898" s="12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x14ac:dyDescent="0.2">
      <c r="A899" s="12"/>
      <c r="B899" s="12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x14ac:dyDescent="0.2">
      <c r="A900" s="12"/>
      <c r="B900" s="12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x14ac:dyDescent="0.2">
      <c r="A901" s="12"/>
      <c r="B901" s="12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x14ac:dyDescent="0.2">
      <c r="A902" s="12"/>
      <c r="B902" s="12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x14ac:dyDescent="0.2">
      <c r="A903" s="12"/>
      <c r="B903" s="12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x14ac:dyDescent="0.2">
      <c r="A904" s="12"/>
      <c r="B904" s="12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x14ac:dyDescent="0.2">
      <c r="A905" s="12"/>
      <c r="B905" s="12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x14ac:dyDescent="0.2">
      <c r="A906" s="12"/>
      <c r="B906" s="12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x14ac:dyDescent="0.2">
      <c r="A907" s="12"/>
      <c r="B907" s="12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x14ac:dyDescent="0.2">
      <c r="A908" s="12"/>
      <c r="B908" s="12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x14ac:dyDescent="0.2">
      <c r="A909" s="12"/>
      <c r="B909" s="12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x14ac:dyDescent="0.2">
      <c r="A910" s="12"/>
      <c r="B910" s="12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x14ac:dyDescent="0.2">
      <c r="A911" s="12"/>
      <c r="B911" s="12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x14ac:dyDescent="0.2">
      <c r="A912" s="12"/>
      <c r="B912" s="12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x14ac:dyDescent="0.2">
      <c r="A913" s="12"/>
      <c r="B913" s="12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x14ac:dyDescent="0.2">
      <c r="A914" s="12"/>
      <c r="B914" s="12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x14ac:dyDescent="0.2">
      <c r="A915" s="12"/>
      <c r="B915" s="12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x14ac:dyDescent="0.2">
      <c r="A916" s="12"/>
      <c r="B916" s="12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x14ac:dyDescent="0.2">
      <c r="A917" s="12"/>
      <c r="B917" s="12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x14ac:dyDescent="0.2">
      <c r="A918" s="12"/>
      <c r="B918" s="12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x14ac:dyDescent="0.2">
      <c r="A919" s="12"/>
      <c r="B919" s="12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x14ac:dyDescent="0.2">
      <c r="A920" s="12"/>
      <c r="B920" s="12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x14ac:dyDescent="0.2">
      <c r="A921" s="12"/>
      <c r="B921" s="12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x14ac:dyDescent="0.2">
      <c r="A922" s="12"/>
      <c r="B922" s="12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x14ac:dyDescent="0.2">
      <c r="A923" s="12"/>
      <c r="B923" s="12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x14ac:dyDescent="0.2">
      <c r="A924" s="12"/>
      <c r="B924" s="12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x14ac:dyDescent="0.2">
      <c r="A925" s="12"/>
      <c r="B925" s="12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x14ac:dyDescent="0.2">
      <c r="A926" s="12"/>
      <c r="B926" s="12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x14ac:dyDescent="0.2">
      <c r="A927" s="12"/>
      <c r="B927" s="12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x14ac:dyDescent="0.2">
      <c r="A928" s="12"/>
      <c r="B928" s="12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x14ac:dyDescent="0.2">
      <c r="A929" s="12"/>
      <c r="B929" s="12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x14ac:dyDescent="0.2">
      <c r="A930" s="12"/>
      <c r="B930" s="12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x14ac:dyDescent="0.2">
      <c r="A931" s="12"/>
      <c r="B931" s="12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x14ac:dyDescent="0.2">
      <c r="A932" s="12"/>
      <c r="B932" s="12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x14ac:dyDescent="0.2">
      <c r="A933" s="12"/>
      <c r="B933" s="12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x14ac:dyDescent="0.2">
      <c r="A934" s="12"/>
      <c r="B934" s="12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x14ac:dyDescent="0.2">
      <c r="A935" s="12"/>
      <c r="B935" s="12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x14ac:dyDescent="0.2">
      <c r="A936" s="12"/>
      <c r="B936" s="12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x14ac:dyDescent="0.2">
      <c r="A937" s="12"/>
      <c r="B937" s="12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x14ac:dyDescent="0.2">
      <c r="A938" s="12"/>
      <c r="B938" s="12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x14ac:dyDescent="0.2">
      <c r="A939" s="12"/>
      <c r="B939" s="12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x14ac:dyDescent="0.2">
      <c r="A940" s="12"/>
      <c r="B940" s="12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x14ac:dyDescent="0.2">
      <c r="A941" s="12"/>
      <c r="B941" s="12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x14ac:dyDescent="0.2">
      <c r="A942" s="12"/>
      <c r="B942" s="12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x14ac:dyDescent="0.2">
      <c r="A943" s="12"/>
      <c r="B943" s="12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x14ac:dyDescent="0.2">
      <c r="A944" s="12"/>
      <c r="B944" s="12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x14ac:dyDescent="0.2">
      <c r="A945" s="12"/>
      <c r="B945" s="12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x14ac:dyDescent="0.2">
      <c r="A946" s="12"/>
      <c r="B946" s="12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x14ac:dyDescent="0.2">
      <c r="A947" s="12"/>
      <c r="B947" s="12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x14ac:dyDescent="0.2">
      <c r="A948" s="12"/>
      <c r="B948" s="12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x14ac:dyDescent="0.2">
      <c r="A949" s="12"/>
      <c r="B949" s="12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x14ac:dyDescent="0.2">
      <c r="A950" s="12"/>
      <c r="B950" s="12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x14ac:dyDescent="0.2">
      <c r="A951" s="12"/>
      <c r="B951" s="12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x14ac:dyDescent="0.2">
      <c r="A952" s="12"/>
      <c r="B952" s="12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x14ac:dyDescent="0.2">
      <c r="A953" s="12"/>
      <c r="B953" s="12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x14ac:dyDescent="0.2">
      <c r="A954" s="12"/>
      <c r="B954" s="12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x14ac:dyDescent="0.2">
      <c r="A955" s="12"/>
      <c r="B955" s="12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x14ac:dyDescent="0.2">
      <c r="A956" s="12"/>
      <c r="B956" s="12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x14ac:dyDescent="0.2">
      <c r="A957" s="12"/>
      <c r="B957" s="12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x14ac:dyDescent="0.2">
      <c r="A958" s="12"/>
      <c r="B958" s="12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x14ac:dyDescent="0.2">
      <c r="A959" s="12"/>
      <c r="B959" s="12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x14ac:dyDescent="0.2">
      <c r="A960" s="12"/>
      <c r="B960" s="12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x14ac:dyDescent="0.2">
      <c r="A961" s="12"/>
      <c r="B961" s="12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x14ac:dyDescent="0.2">
      <c r="A962" s="12"/>
      <c r="B962" s="12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x14ac:dyDescent="0.2">
      <c r="A963" s="12"/>
      <c r="B963" s="12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x14ac:dyDescent="0.2">
      <c r="A964" s="12"/>
      <c r="B964" s="12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x14ac:dyDescent="0.2">
      <c r="A965" s="12"/>
      <c r="B965" s="12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x14ac:dyDescent="0.2">
      <c r="A966" s="12"/>
      <c r="B966" s="12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x14ac:dyDescent="0.2">
      <c r="A967" s="12"/>
      <c r="B967" s="12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x14ac:dyDescent="0.2">
      <c r="A968" s="12"/>
      <c r="B968" s="12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x14ac:dyDescent="0.2">
      <c r="A969" s="12"/>
      <c r="B969" s="12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x14ac:dyDescent="0.2">
      <c r="A970" s="12"/>
      <c r="B970" s="12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x14ac:dyDescent="0.2">
      <c r="A971" s="12"/>
      <c r="B971" s="12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x14ac:dyDescent="0.2">
      <c r="A972" s="12"/>
      <c r="B972" s="12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x14ac:dyDescent="0.2">
      <c r="A973" s="12"/>
      <c r="B973" s="12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x14ac:dyDescent="0.2">
      <c r="A974" s="12"/>
      <c r="B974" s="12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x14ac:dyDescent="0.2">
      <c r="A975" s="12"/>
      <c r="B975" s="12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x14ac:dyDescent="0.2">
      <c r="A976" s="12"/>
      <c r="B976" s="12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x14ac:dyDescent="0.2">
      <c r="A977" s="12"/>
      <c r="B977" s="12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x14ac:dyDescent="0.2">
      <c r="A978" s="12"/>
      <c r="B978" s="12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x14ac:dyDescent="0.2">
      <c r="A979" s="12"/>
      <c r="B979" s="12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x14ac:dyDescent="0.2">
      <c r="A980" s="12"/>
      <c r="B980" s="12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x14ac:dyDescent="0.2">
      <c r="A981" s="12"/>
      <c r="B981" s="12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x14ac:dyDescent="0.2">
      <c r="A982" s="12"/>
      <c r="B982" s="12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x14ac:dyDescent="0.2">
      <c r="A983" s="12"/>
      <c r="B983" s="12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x14ac:dyDescent="0.2">
      <c r="A984" s="12"/>
      <c r="B984" s="12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x14ac:dyDescent="0.2">
      <c r="A985" s="12"/>
      <c r="B985" s="12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x14ac:dyDescent="0.2">
      <c r="A986" s="12"/>
      <c r="B986" s="12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x14ac:dyDescent="0.2">
      <c r="A987" s="12"/>
      <c r="B987" s="12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x14ac:dyDescent="0.2">
      <c r="A988" s="12"/>
      <c r="B988" s="12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x14ac:dyDescent="0.2">
      <c r="A989" s="12"/>
      <c r="B989" s="12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x14ac:dyDescent="0.2">
      <c r="A990" s="12"/>
      <c r="B990" s="12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x14ac:dyDescent="0.2">
      <c r="A991" s="12"/>
      <c r="B991" s="12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x14ac:dyDescent="0.2">
      <c r="A992" s="12"/>
      <c r="B992" s="12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x14ac:dyDescent="0.2">
      <c r="A993" s="12"/>
      <c r="B993" s="12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x14ac:dyDescent="0.2">
      <c r="A994" s="12"/>
      <c r="B994" s="12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</sheetData>
  <hyperlinks>
    <hyperlink ref="R2" r:id="rId1" xr:uid="{00000000-0004-0000-0400-000003000000}"/>
    <hyperlink ref="R3" r:id="rId2" xr:uid="{00000000-0004-0000-0400-000004000000}"/>
    <hyperlink ref="R4" r:id="rId3" xr:uid="{00000000-0004-0000-0400-000005000000}"/>
    <hyperlink ref="R5" r:id="rId4" xr:uid="{00000000-0004-0000-0400-000006000000}"/>
    <hyperlink ref="R6" r:id="rId5" xr:uid="{00000000-0004-0000-0400-000007000000}"/>
    <hyperlink ref="R7" r:id="rId6" xr:uid="{00000000-0004-0000-0400-000008000000}"/>
    <hyperlink ref="R8" r:id="rId7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8"/>
  <sheetViews>
    <sheetView workbookViewId="0">
      <selection activeCell="D1" sqref="D1:G8"/>
    </sheetView>
  </sheetViews>
  <sheetFormatPr baseColWidth="10" defaultColWidth="14.42578125" defaultRowHeight="15.75" customHeight="1" x14ac:dyDescent="0.2"/>
  <cols>
    <col min="1" max="2" width="17.28515625" customWidth="1"/>
  </cols>
  <sheetData>
    <row r="1" spans="1:2" x14ac:dyDescent="0.2">
      <c r="A1" s="70" t="s">
        <v>0</v>
      </c>
      <c r="B1" s="70" t="s">
        <v>69</v>
      </c>
    </row>
    <row r="2" spans="1:2" x14ac:dyDescent="0.2">
      <c r="A2" s="67" t="s">
        <v>31</v>
      </c>
      <c r="B2" s="67" t="s">
        <v>58</v>
      </c>
    </row>
    <row r="3" spans="1:2" x14ac:dyDescent="0.2">
      <c r="A3" s="83" t="s">
        <v>32</v>
      </c>
      <c r="B3" s="83" t="s">
        <v>62</v>
      </c>
    </row>
    <row r="4" spans="1:2" x14ac:dyDescent="0.2">
      <c r="A4" s="67" t="s">
        <v>33</v>
      </c>
      <c r="B4" s="67" t="s">
        <v>63</v>
      </c>
    </row>
    <row r="5" spans="1:2" x14ac:dyDescent="0.2">
      <c r="A5" s="83" t="s">
        <v>34</v>
      </c>
      <c r="B5" s="83" t="s">
        <v>64</v>
      </c>
    </row>
    <row r="6" spans="1:2" x14ac:dyDescent="0.2">
      <c r="A6" s="67" t="s">
        <v>35</v>
      </c>
      <c r="B6" s="67" t="s">
        <v>65</v>
      </c>
    </row>
    <row r="7" spans="1:2" x14ac:dyDescent="0.2">
      <c r="A7" s="83" t="s">
        <v>36</v>
      </c>
      <c r="B7" s="83" t="s">
        <v>66</v>
      </c>
    </row>
    <row r="8" spans="1:2" x14ac:dyDescent="0.2">
      <c r="A8" s="67" t="s">
        <v>37</v>
      </c>
      <c r="B8" s="67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9"/>
  <sheetViews>
    <sheetView workbookViewId="0">
      <selection activeCell="E15" sqref="E15:E16"/>
    </sheetView>
  </sheetViews>
  <sheetFormatPr baseColWidth="10" defaultColWidth="14.42578125" defaultRowHeight="15.75" customHeight="1" x14ac:dyDescent="0.2"/>
  <cols>
    <col min="5" max="5" width="20.85546875" customWidth="1"/>
    <col min="6" max="6" width="21" customWidth="1"/>
  </cols>
  <sheetData>
    <row r="1" spans="1:6" x14ac:dyDescent="0.2">
      <c r="A1" s="69" t="s">
        <v>55</v>
      </c>
      <c r="B1" s="69" t="s">
        <v>56</v>
      </c>
      <c r="C1" s="69" t="s">
        <v>2</v>
      </c>
      <c r="D1" s="69" t="s">
        <v>5</v>
      </c>
      <c r="E1" s="69" t="s">
        <v>7</v>
      </c>
      <c r="F1" s="69" t="s">
        <v>57</v>
      </c>
    </row>
    <row r="2" spans="1:6" x14ac:dyDescent="0.2">
      <c r="A2" s="63">
        <v>1</v>
      </c>
      <c r="B2" s="63">
        <v>1</v>
      </c>
      <c r="C2" s="63">
        <f>2150*F2</f>
        <v>2580</v>
      </c>
      <c r="D2" s="67">
        <v>0.98</v>
      </c>
      <c r="E2" s="103" t="s">
        <v>10</v>
      </c>
      <c r="F2" s="63">
        <v>1.2</v>
      </c>
    </row>
    <row r="3" spans="1:6" x14ac:dyDescent="0.2">
      <c r="A3" s="81">
        <v>2</v>
      </c>
      <c r="B3" s="81">
        <v>2</v>
      </c>
      <c r="C3" s="81">
        <f>2950*F2</f>
        <v>3540</v>
      </c>
      <c r="D3" s="83">
        <v>0.98</v>
      </c>
      <c r="E3" s="104" t="s">
        <v>10</v>
      </c>
      <c r="F3" s="81">
        <v>1.2</v>
      </c>
    </row>
    <row r="4" spans="1:6" x14ac:dyDescent="0.2">
      <c r="A4" s="63">
        <v>3</v>
      </c>
      <c r="B4" s="63">
        <v>2</v>
      </c>
      <c r="C4" s="63">
        <f>3150*F2</f>
        <v>3780</v>
      </c>
      <c r="D4" s="67">
        <v>0.98</v>
      </c>
      <c r="E4" s="103" t="s">
        <v>10</v>
      </c>
      <c r="F4" s="63">
        <v>1.2</v>
      </c>
    </row>
    <row r="5" spans="1:6" x14ac:dyDescent="0.2">
      <c r="A5" s="81">
        <v>4</v>
      </c>
      <c r="B5" s="81">
        <v>3</v>
      </c>
      <c r="C5" s="81">
        <f>3650*F2</f>
        <v>4380</v>
      </c>
      <c r="D5" s="83">
        <v>0.98</v>
      </c>
      <c r="E5" s="104" t="s">
        <v>10</v>
      </c>
      <c r="F5" s="81">
        <v>1.2</v>
      </c>
    </row>
    <row r="6" spans="1:6" x14ac:dyDescent="0.2">
      <c r="A6" s="63">
        <v>5</v>
      </c>
      <c r="B6" s="63">
        <v>6</v>
      </c>
      <c r="C6" s="63">
        <f>7350*F2</f>
        <v>8820</v>
      </c>
      <c r="D6" s="67">
        <v>0.98</v>
      </c>
      <c r="E6" s="103" t="s">
        <v>10</v>
      </c>
      <c r="F6" s="63">
        <v>1.2</v>
      </c>
    </row>
    <row r="7" spans="1:6" x14ac:dyDescent="0.2">
      <c r="A7" s="81">
        <v>6</v>
      </c>
      <c r="B7" s="81">
        <v>8</v>
      </c>
      <c r="C7" s="81">
        <f>9500*F2</f>
        <v>11400</v>
      </c>
      <c r="D7" s="83">
        <v>0.98</v>
      </c>
      <c r="E7" s="104" t="s">
        <v>10</v>
      </c>
      <c r="F7" s="81">
        <v>1.2</v>
      </c>
    </row>
    <row r="8" spans="1:6" x14ac:dyDescent="0.2">
      <c r="A8" s="63">
        <v>7</v>
      </c>
      <c r="B8" s="67">
        <v>1.5</v>
      </c>
      <c r="C8" s="67">
        <f>1.5*C2</f>
        <v>3870</v>
      </c>
      <c r="D8" s="67">
        <v>0.98</v>
      </c>
      <c r="E8" s="103" t="s">
        <v>10</v>
      </c>
      <c r="F8" s="63">
        <v>1.2</v>
      </c>
    </row>
    <row r="9" spans="1:6" x14ac:dyDescent="0.2">
      <c r="A9" s="81">
        <v>8</v>
      </c>
      <c r="B9" s="83">
        <v>4</v>
      </c>
      <c r="C9" s="83">
        <f>C2+C5</f>
        <v>6960</v>
      </c>
      <c r="D9" s="83">
        <v>0.98</v>
      </c>
      <c r="E9" s="104" t="s">
        <v>10</v>
      </c>
      <c r="F9" s="81">
        <v>1.2</v>
      </c>
    </row>
    <row r="10" spans="1:6" x14ac:dyDescent="0.2">
      <c r="A10" s="3"/>
      <c r="B10" s="2"/>
      <c r="C10" s="2"/>
      <c r="D10" s="2"/>
      <c r="E10" s="2"/>
      <c r="F10" s="2"/>
    </row>
    <row r="11" spans="1:6" x14ac:dyDescent="0.2">
      <c r="A11" s="3"/>
      <c r="B11" s="2"/>
      <c r="C11" s="2"/>
      <c r="D11" s="2"/>
      <c r="E11" s="2"/>
      <c r="F11" s="2"/>
    </row>
    <row r="12" spans="1:6" x14ac:dyDescent="0.2">
      <c r="A12" s="3"/>
      <c r="B12" s="2"/>
      <c r="C12" s="2"/>
      <c r="D12" s="2"/>
      <c r="E12" s="2"/>
      <c r="F12" s="2"/>
    </row>
    <row r="13" spans="1:6" x14ac:dyDescent="0.2">
      <c r="A13" s="3"/>
      <c r="B13" s="2"/>
      <c r="C13" s="2"/>
      <c r="D13" s="2"/>
      <c r="E13" s="2"/>
      <c r="F13" s="2"/>
    </row>
    <row r="14" spans="1:6" x14ac:dyDescent="0.2">
      <c r="A14" s="3"/>
      <c r="B14" s="2"/>
      <c r="C14" s="2"/>
      <c r="D14" s="2"/>
      <c r="E14" s="2"/>
      <c r="F14" s="2"/>
    </row>
    <row r="15" spans="1:6" x14ac:dyDescent="0.2">
      <c r="A15" s="3"/>
      <c r="B15" s="2"/>
      <c r="C15" s="2"/>
      <c r="D15" s="2"/>
      <c r="E15" s="2"/>
      <c r="F15" s="2"/>
    </row>
    <row r="16" spans="1:6" x14ac:dyDescent="0.2">
      <c r="A16" s="3"/>
      <c r="B16" s="2"/>
      <c r="C16" s="2"/>
      <c r="D16" s="2"/>
      <c r="E16" s="2"/>
      <c r="F16" s="2"/>
    </row>
    <row r="17" spans="1:6" x14ac:dyDescent="0.2">
      <c r="A17" s="3"/>
      <c r="B17" s="2"/>
      <c r="C17" s="2"/>
      <c r="D17" s="2"/>
      <c r="E17" s="2"/>
      <c r="F17" s="2"/>
    </row>
    <row r="18" spans="1:6" x14ac:dyDescent="0.2">
      <c r="A18" s="3"/>
      <c r="B18" s="2"/>
      <c r="C18" s="2"/>
      <c r="D18" s="2"/>
      <c r="E18" s="2"/>
      <c r="F18" s="2"/>
    </row>
    <row r="19" spans="1:6" x14ac:dyDescent="0.2">
      <c r="A19" s="3"/>
      <c r="B19" s="2"/>
      <c r="C19" s="2"/>
      <c r="D19" s="2"/>
      <c r="E19" s="2"/>
      <c r="F19" s="2"/>
    </row>
  </sheetData>
  <hyperlinks>
    <hyperlink ref="E2" r:id="rId1" xr:uid="{00000000-0004-0000-0500-000000000000}"/>
    <hyperlink ref="E3" r:id="rId2" xr:uid="{00000000-0004-0000-0500-000001000000}"/>
    <hyperlink ref="E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8" r:id="rId7" xr:uid="{00000000-0004-0000-0500-000006000000}"/>
    <hyperlink ref="E9" r:id="rId8" xr:uid="{00000000-0004-0000-05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9F85-9860-446B-BB21-230ACDB79E38}">
  <dimension ref="A1:D8"/>
  <sheetViews>
    <sheetView workbookViewId="0">
      <selection activeCell="F20" sqref="F20"/>
    </sheetView>
  </sheetViews>
  <sheetFormatPr baseColWidth="10" defaultRowHeight="12.75" x14ac:dyDescent="0.2"/>
  <sheetData>
    <row r="1" spans="1:4" x14ac:dyDescent="0.2">
      <c r="A1" s="70" t="s">
        <v>56</v>
      </c>
      <c r="B1" s="70" t="s">
        <v>70</v>
      </c>
      <c r="C1" s="70" t="s">
        <v>71</v>
      </c>
      <c r="D1" s="70" t="s">
        <v>72</v>
      </c>
    </row>
    <row r="2" spans="1:4" x14ac:dyDescent="0.2">
      <c r="A2" s="67">
        <v>1</v>
      </c>
      <c r="B2" s="67">
        <v>1</v>
      </c>
      <c r="C2" s="67">
        <v>1.33</v>
      </c>
      <c r="D2" s="67">
        <v>1</v>
      </c>
    </row>
    <row r="3" spans="1:4" x14ac:dyDescent="0.2">
      <c r="A3" s="83">
        <v>1.5</v>
      </c>
      <c r="B3" s="83">
        <v>1.5</v>
      </c>
      <c r="C3" s="83">
        <v>1.9950000000000001</v>
      </c>
      <c r="D3" s="83">
        <v>1.5</v>
      </c>
    </row>
    <row r="4" spans="1:4" x14ac:dyDescent="0.2">
      <c r="A4" s="67">
        <v>2</v>
      </c>
      <c r="B4" s="67">
        <v>2</v>
      </c>
      <c r="C4" s="67">
        <v>2.66</v>
      </c>
      <c r="D4" s="67">
        <v>2</v>
      </c>
    </row>
    <row r="5" spans="1:4" x14ac:dyDescent="0.2">
      <c r="A5" s="83">
        <v>3</v>
      </c>
      <c r="B5" s="83">
        <v>3</v>
      </c>
      <c r="C5" s="83">
        <v>3.99</v>
      </c>
      <c r="D5" s="83">
        <v>3.4</v>
      </c>
    </row>
    <row r="6" spans="1:4" x14ac:dyDescent="0.2">
      <c r="A6" s="67">
        <v>4</v>
      </c>
      <c r="B6" s="67">
        <v>4</v>
      </c>
      <c r="C6" s="67">
        <v>5.32</v>
      </c>
      <c r="D6" s="67">
        <v>4</v>
      </c>
    </row>
    <row r="7" spans="1:4" x14ac:dyDescent="0.2">
      <c r="A7" s="83">
        <v>6</v>
      </c>
      <c r="B7" s="83">
        <v>6</v>
      </c>
      <c r="C7" s="83">
        <v>7.98</v>
      </c>
      <c r="D7" s="83">
        <v>6</v>
      </c>
    </row>
    <row r="8" spans="1:4" x14ac:dyDescent="0.2">
      <c r="A8" s="67">
        <v>8</v>
      </c>
      <c r="B8" s="67">
        <v>8</v>
      </c>
      <c r="C8" s="67">
        <v>10.64</v>
      </c>
      <c r="D8" s="67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5385"/>
  <sheetViews>
    <sheetView workbookViewId="0">
      <selection activeCell="K15" sqref="K15"/>
    </sheetView>
  </sheetViews>
  <sheetFormatPr baseColWidth="10" defaultColWidth="14.42578125" defaultRowHeight="15.75" customHeight="1" x14ac:dyDescent="0.2"/>
  <sheetData>
    <row r="1" spans="1:23" x14ac:dyDescent="0.2">
      <c r="A1" s="16"/>
      <c r="B1" s="17"/>
      <c r="C1" s="18">
        <v>1</v>
      </c>
      <c r="D1" s="19">
        <f t="shared" ref="D1:I1" si="0">C1+1</f>
        <v>2</v>
      </c>
      <c r="E1" s="19">
        <f t="shared" si="0"/>
        <v>3</v>
      </c>
      <c r="F1" s="19">
        <f t="shared" si="0"/>
        <v>4</v>
      </c>
      <c r="G1" s="19">
        <f t="shared" si="0"/>
        <v>5</v>
      </c>
      <c r="H1" s="19">
        <f t="shared" si="0"/>
        <v>6</v>
      </c>
      <c r="I1" s="19">
        <f t="shared" si="0"/>
        <v>7</v>
      </c>
      <c r="V1" s="20"/>
      <c r="W1" s="20"/>
    </row>
    <row r="2" spans="1:23" x14ac:dyDescent="0.2">
      <c r="A2" s="50" t="s">
        <v>58</v>
      </c>
      <c r="B2" s="21" t="s">
        <v>59</v>
      </c>
      <c r="C2" s="22">
        <v>0</v>
      </c>
      <c r="D2" s="22">
        <v>0</v>
      </c>
      <c r="E2" s="22">
        <v>0</v>
      </c>
      <c r="F2" s="22">
        <f>1*F24</f>
        <v>8</v>
      </c>
      <c r="G2" s="22">
        <v>0</v>
      </c>
      <c r="H2" s="23">
        <v>0</v>
      </c>
      <c r="I2" s="24">
        <v>0</v>
      </c>
      <c r="V2" s="11"/>
      <c r="W2" s="11"/>
    </row>
    <row r="3" spans="1:23" x14ac:dyDescent="0.2">
      <c r="A3" s="51"/>
      <c r="B3" s="25" t="s">
        <v>60</v>
      </c>
      <c r="C3" s="26">
        <v>0</v>
      </c>
      <c r="D3" s="26">
        <v>0</v>
      </c>
      <c r="E3" s="26">
        <v>0</v>
      </c>
      <c r="F3" s="26">
        <f>2*F24</f>
        <v>16</v>
      </c>
      <c r="G3" s="26">
        <v>0</v>
      </c>
      <c r="H3" s="26">
        <f>2*H24</f>
        <v>24</v>
      </c>
      <c r="I3" s="27">
        <v>0</v>
      </c>
      <c r="V3" s="11"/>
      <c r="W3" s="11"/>
    </row>
    <row r="4" spans="1:23" x14ac:dyDescent="0.2">
      <c r="A4" s="52"/>
      <c r="B4" s="28" t="s">
        <v>61</v>
      </c>
      <c r="C4" s="29">
        <v>0</v>
      </c>
      <c r="D4" s="29">
        <v>0</v>
      </c>
      <c r="E4" s="29">
        <v>0</v>
      </c>
      <c r="F4" s="29">
        <f>3.5*F24</f>
        <v>28</v>
      </c>
      <c r="G4" s="29">
        <v>0</v>
      </c>
      <c r="H4" s="29">
        <f>3.5*H24</f>
        <v>42</v>
      </c>
      <c r="I4" s="30">
        <v>0</v>
      </c>
      <c r="V4" s="11"/>
      <c r="W4" s="11"/>
    </row>
    <row r="5" spans="1:23" x14ac:dyDescent="0.2">
      <c r="A5" s="50" t="s">
        <v>62</v>
      </c>
      <c r="B5" s="31" t="s">
        <v>59</v>
      </c>
      <c r="C5" s="32">
        <f t="shared" ref="C5:F5" si="1">1*C24</f>
        <v>12</v>
      </c>
      <c r="D5" s="33">
        <f t="shared" si="1"/>
        <v>20</v>
      </c>
      <c r="E5" s="32">
        <f t="shared" si="1"/>
        <v>8</v>
      </c>
      <c r="F5" s="32">
        <f t="shared" si="1"/>
        <v>8</v>
      </c>
      <c r="G5" s="32">
        <v>0</v>
      </c>
      <c r="H5" s="32">
        <v>0</v>
      </c>
      <c r="I5" s="34">
        <f>1*I24</f>
        <v>10</v>
      </c>
      <c r="J5" s="12"/>
      <c r="V5" s="11"/>
      <c r="W5" s="11"/>
    </row>
    <row r="6" spans="1:23" x14ac:dyDescent="0.2">
      <c r="A6" s="51"/>
      <c r="B6" s="35" t="s">
        <v>60</v>
      </c>
      <c r="C6" s="36">
        <f t="shared" ref="C6:I6" si="2">1.8*C24</f>
        <v>21.6</v>
      </c>
      <c r="D6" s="36">
        <f t="shared" si="2"/>
        <v>36</v>
      </c>
      <c r="E6" s="37">
        <f t="shared" si="2"/>
        <v>14.4</v>
      </c>
      <c r="F6" s="37">
        <f t="shared" si="2"/>
        <v>14.4</v>
      </c>
      <c r="G6" s="37">
        <f t="shared" si="2"/>
        <v>18</v>
      </c>
      <c r="H6" s="37">
        <f t="shared" si="2"/>
        <v>21.6</v>
      </c>
      <c r="I6" s="38">
        <f t="shared" si="2"/>
        <v>18</v>
      </c>
      <c r="J6" s="12"/>
      <c r="V6" s="11"/>
      <c r="W6" s="11"/>
    </row>
    <row r="7" spans="1:23" x14ac:dyDescent="0.2">
      <c r="A7" s="52"/>
      <c r="B7" s="39" t="s">
        <v>61</v>
      </c>
      <c r="C7" s="40">
        <f t="shared" ref="C7:D7" si="3">3*C24</f>
        <v>36</v>
      </c>
      <c r="D7" s="41">
        <f t="shared" si="3"/>
        <v>60</v>
      </c>
      <c r="E7" s="40">
        <f>1.8*E24</f>
        <v>14.4</v>
      </c>
      <c r="F7" s="40">
        <f t="shared" ref="F7:I7" si="4">3*F24</f>
        <v>24</v>
      </c>
      <c r="G7" s="40">
        <f t="shared" si="4"/>
        <v>30</v>
      </c>
      <c r="H7" s="40">
        <f t="shared" si="4"/>
        <v>36</v>
      </c>
      <c r="I7" s="42">
        <f t="shared" si="4"/>
        <v>30</v>
      </c>
      <c r="J7" s="12"/>
      <c r="V7" s="11"/>
      <c r="W7" s="11"/>
    </row>
    <row r="8" spans="1:23" x14ac:dyDescent="0.2">
      <c r="A8" s="50" t="s">
        <v>63</v>
      </c>
      <c r="B8" s="21" t="s">
        <v>59</v>
      </c>
      <c r="C8" s="22">
        <f>1.1*C24</f>
        <v>13.200000000000001</v>
      </c>
      <c r="D8" s="22">
        <v>0</v>
      </c>
      <c r="E8" s="22">
        <f>1.1*E24</f>
        <v>8.8000000000000007</v>
      </c>
      <c r="F8" s="22">
        <f>1*F24</f>
        <v>8</v>
      </c>
      <c r="G8" s="23">
        <v>0</v>
      </c>
      <c r="H8" s="22">
        <v>0</v>
      </c>
      <c r="I8" s="24">
        <f>1*I24</f>
        <v>10</v>
      </c>
      <c r="J8" s="12"/>
      <c r="V8" s="11"/>
      <c r="W8" s="11"/>
    </row>
    <row r="9" spans="1:23" x14ac:dyDescent="0.2">
      <c r="A9" s="51"/>
      <c r="B9" s="25" t="s">
        <v>60</v>
      </c>
      <c r="C9" s="43">
        <f>1.6*C24</f>
        <v>19.200000000000003</v>
      </c>
      <c r="D9" s="26">
        <v>0</v>
      </c>
      <c r="E9" s="26">
        <f>2*E24</f>
        <v>16</v>
      </c>
      <c r="F9" s="26">
        <f>1.6*F24</f>
        <v>12.8</v>
      </c>
      <c r="G9" s="44">
        <v>0</v>
      </c>
      <c r="H9" s="26">
        <f t="shared" ref="H9:I9" si="5">1.6*H24</f>
        <v>19.200000000000003</v>
      </c>
      <c r="I9" s="27">
        <f t="shared" si="5"/>
        <v>16</v>
      </c>
      <c r="V9" s="11"/>
      <c r="W9" s="11"/>
    </row>
    <row r="10" spans="1:23" x14ac:dyDescent="0.2">
      <c r="A10" s="52"/>
      <c r="B10" s="28" t="s">
        <v>61</v>
      </c>
      <c r="C10" s="29">
        <f>3.5*C24</f>
        <v>42</v>
      </c>
      <c r="D10" s="29">
        <v>0</v>
      </c>
      <c r="E10" s="29">
        <f>2*E24</f>
        <v>16</v>
      </c>
      <c r="F10" s="29">
        <f>3.5*F24</f>
        <v>28</v>
      </c>
      <c r="G10" s="45">
        <v>0</v>
      </c>
      <c r="H10" s="29">
        <f t="shared" ref="H10:I10" si="6">3.5*H24</f>
        <v>42</v>
      </c>
      <c r="I10" s="30">
        <f t="shared" si="6"/>
        <v>35</v>
      </c>
      <c r="V10" s="11"/>
      <c r="W10" s="11"/>
    </row>
    <row r="11" spans="1:23" x14ac:dyDescent="0.2">
      <c r="A11" s="50" t="s">
        <v>64</v>
      </c>
      <c r="B11" s="31" t="s">
        <v>59</v>
      </c>
      <c r="C11" s="32">
        <f t="shared" ref="C11:D11" si="7">1*C24</f>
        <v>12</v>
      </c>
      <c r="D11" s="32">
        <f t="shared" si="7"/>
        <v>20</v>
      </c>
      <c r="E11" s="32">
        <v>0</v>
      </c>
      <c r="F11" s="32">
        <f>1*F24</f>
        <v>8</v>
      </c>
      <c r="G11" s="32">
        <v>0</v>
      </c>
      <c r="H11" s="32">
        <v>0</v>
      </c>
      <c r="I11" s="34">
        <f>1*I24</f>
        <v>10</v>
      </c>
      <c r="V11" s="11"/>
      <c r="W11" s="11"/>
    </row>
    <row r="12" spans="1:23" x14ac:dyDescent="0.2">
      <c r="A12" s="51"/>
      <c r="B12" s="35" t="s">
        <v>60</v>
      </c>
      <c r="C12" s="36">
        <f t="shared" ref="C12:D12" si="8">2.2*C24</f>
        <v>26.400000000000002</v>
      </c>
      <c r="D12" s="36">
        <f t="shared" si="8"/>
        <v>44</v>
      </c>
      <c r="E12" s="37">
        <v>0</v>
      </c>
      <c r="F12" s="36">
        <f>2.2*F24</f>
        <v>17.600000000000001</v>
      </c>
      <c r="G12" s="37">
        <v>0</v>
      </c>
      <c r="H12" s="37">
        <v>0</v>
      </c>
      <c r="I12" s="38">
        <f>2.2*I24</f>
        <v>22</v>
      </c>
      <c r="V12" s="11"/>
      <c r="W12" s="11"/>
    </row>
    <row r="13" spans="1:23" x14ac:dyDescent="0.2">
      <c r="A13" s="52"/>
      <c r="B13" s="39" t="s">
        <v>61</v>
      </c>
      <c r="C13" s="40">
        <f t="shared" ref="C13:D13" si="9">3.6*C24</f>
        <v>43.2</v>
      </c>
      <c r="D13" s="40">
        <f t="shared" si="9"/>
        <v>72</v>
      </c>
      <c r="E13" s="40">
        <v>0</v>
      </c>
      <c r="F13" s="40">
        <f>3.6*F24</f>
        <v>28.8</v>
      </c>
      <c r="G13" s="40">
        <v>0</v>
      </c>
      <c r="H13" s="40">
        <v>0</v>
      </c>
      <c r="I13" s="42">
        <f>3.6*I24</f>
        <v>36</v>
      </c>
      <c r="V13" s="11"/>
      <c r="W13" s="11"/>
    </row>
    <row r="14" spans="1:23" x14ac:dyDescent="0.2">
      <c r="A14" s="50" t="s">
        <v>65</v>
      </c>
      <c r="B14" s="21" t="s">
        <v>59</v>
      </c>
      <c r="C14" s="22">
        <v>0</v>
      </c>
      <c r="D14" s="22">
        <v>0</v>
      </c>
      <c r="E14" s="22">
        <v>0</v>
      </c>
      <c r="F14" s="22">
        <f>1*F24</f>
        <v>8</v>
      </c>
      <c r="G14" s="22">
        <v>0</v>
      </c>
      <c r="H14" s="22">
        <v>0</v>
      </c>
      <c r="I14" s="24">
        <f>1*I24</f>
        <v>10</v>
      </c>
      <c r="V14" s="11"/>
      <c r="W14" s="11"/>
    </row>
    <row r="15" spans="1:23" x14ac:dyDescent="0.2">
      <c r="A15" s="51"/>
      <c r="B15" s="25" t="s">
        <v>60</v>
      </c>
      <c r="C15" s="26">
        <v>0</v>
      </c>
      <c r="D15" s="26">
        <v>0</v>
      </c>
      <c r="E15" s="26">
        <v>0</v>
      </c>
      <c r="F15" s="27">
        <f>2.4*F24</f>
        <v>19.2</v>
      </c>
      <c r="G15" s="26">
        <v>0</v>
      </c>
      <c r="H15" s="26">
        <v>0</v>
      </c>
      <c r="I15" s="27">
        <f>2.4*I24</f>
        <v>24</v>
      </c>
      <c r="V15" s="11"/>
      <c r="W15" s="11"/>
    </row>
    <row r="16" spans="1:23" x14ac:dyDescent="0.2">
      <c r="A16" s="52"/>
      <c r="B16" s="28" t="s">
        <v>61</v>
      </c>
      <c r="C16" s="29">
        <v>0</v>
      </c>
      <c r="D16" s="29">
        <v>0</v>
      </c>
      <c r="E16" s="29">
        <v>0</v>
      </c>
      <c r="F16" s="29">
        <f>3.6*F24</f>
        <v>28.8</v>
      </c>
      <c r="G16" s="29">
        <v>0</v>
      </c>
      <c r="H16" s="29">
        <v>0</v>
      </c>
      <c r="I16" s="30">
        <f>3.6*I24</f>
        <v>36</v>
      </c>
      <c r="V16" s="11"/>
      <c r="W16" s="11"/>
    </row>
    <row r="17" spans="1:23" x14ac:dyDescent="0.2">
      <c r="A17" s="50" t="s">
        <v>66</v>
      </c>
      <c r="B17" s="31" t="s">
        <v>59</v>
      </c>
      <c r="C17" s="32">
        <v>0</v>
      </c>
      <c r="D17" s="32">
        <v>0</v>
      </c>
      <c r="E17" s="32">
        <f>1.6*E24</f>
        <v>12.8</v>
      </c>
      <c r="F17" s="32">
        <v>0</v>
      </c>
      <c r="G17" s="32">
        <v>0</v>
      </c>
      <c r="H17" s="32">
        <v>0</v>
      </c>
      <c r="I17" s="34">
        <f>1*I24</f>
        <v>10</v>
      </c>
      <c r="V17" s="11"/>
      <c r="W17" s="11"/>
    </row>
    <row r="18" spans="1:23" x14ac:dyDescent="0.2">
      <c r="A18" s="51"/>
      <c r="B18" s="35" t="s">
        <v>60</v>
      </c>
      <c r="C18" s="37">
        <v>0</v>
      </c>
      <c r="D18" s="37">
        <v>0</v>
      </c>
      <c r="E18" s="37">
        <f>2.5*E24</f>
        <v>20</v>
      </c>
      <c r="F18" s="37">
        <v>0</v>
      </c>
      <c r="G18" s="37">
        <f t="shared" ref="G18:I18" si="10">2.5*G24</f>
        <v>25</v>
      </c>
      <c r="H18" s="37">
        <f t="shared" si="10"/>
        <v>30</v>
      </c>
      <c r="I18" s="38">
        <f t="shared" si="10"/>
        <v>25</v>
      </c>
      <c r="V18" s="11"/>
      <c r="W18" s="11"/>
    </row>
    <row r="19" spans="1:23" x14ac:dyDescent="0.2">
      <c r="A19" s="52"/>
      <c r="B19" s="39" t="s">
        <v>61</v>
      </c>
      <c r="C19" s="40">
        <v>0</v>
      </c>
      <c r="D19" s="40">
        <v>0</v>
      </c>
      <c r="E19" s="40">
        <f>2.5*E24</f>
        <v>20</v>
      </c>
      <c r="F19" s="46">
        <v>0</v>
      </c>
      <c r="G19" s="40">
        <f t="shared" ref="G19:I19" si="11">3.8*G24</f>
        <v>38</v>
      </c>
      <c r="H19" s="40">
        <f t="shared" si="11"/>
        <v>45.599999999999994</v>
      </c>
      <c r="I19" s="42">
        <f t="shared" si="11"/>
        <v>38</v>
      </c>
      <c r="V19" s="11"/>
      <c r="W19" s="11"/>
    </row>
    <row r="20" spans="1:23" x14ac:dyDescent="0.2">
      <c r="A20" s="50" t="s">
        <v>67</v>
      </c>
      <c r="B20" s="21" t="s">
        <v>59</v>
      </c>
      <c r="C20" s="22">
        <f>2*C24</f>
        <v>24</v>
      </c>
      <c r="D20" s="22">
        <v>0</v>
      </c>
      <c r="E20" s="22">
        <v>0</v>
      </c>
      <c r="F20" s="22">
        <v>0</v>
      </c>
      <c r="G20" s="23">
        <v>0</v>
      </c>
      <c r="H20" s="22">
        <v>0</v>
      </c>
      <c r="I20" s="24">
        <f>I24*2</f>
        <v>20</v>
      </c>
      <c r="V20" s="11"/>
      <c r="W20" s="11"/>
    </row>
    <row r="21" spans="1:23" x14ac:dyDescent="0.2">
      <c r="A21" s="51"/>
      <c r="B21" s="25" t="s">
        <v>60</v>
      </c>
      <c r="C21" s="43">
        <f>4*C24</f>
        <v>48</v>
      </c>
      <c r="D21" s="26">
        <v>0</v>
      </c>
      <c r="E21" s="26">
        <v>0</v>
      </c>
      <c r="F21" s="26">
        <v>0</v>
      </c>
      <c r="G21" s="43">
        <f t="shared" ref="G21:H21" si="12">4*G24</f>
        <v>40</v>
      </c>
      <c r="H21" s="43">
        <f t="shared" si="12"/>
        <v>48</v>
      </c>
      <c r="I21" s="27">
        <f>I24*4</f>
        <v>40</v>
      </c>
      <c r="V21" s="11"/>
      <c r="W21" s="11"/>
    </row>
    <row r="22" spans="1:23" x14ac:dyDescent="0.2">
      <c r="A22" s="52"/>
      <c r="B22" s="28" t="s">
        <v>61</v>
      </c>
      <c r="C22" s="29">
        <f>6*C24</f>
        <v>72</v>
      </c>
      <c r="D22" s="29">
        <v>0</v>
      </c>
      <c r="E22" s="29">
        <v>0</v>
      </c>
      <c r="F22" s="29">
        <v>0</v>
      </c>
      <c r="G22" s="29">
        <f t="shared" ref="G22:H22" si="13">6*G24</f>
        <v>60</v>
      </c>
      <c r="H22" s="29">
        <f t="shared" si="13"/>
        <v>72</v>
      </c>
      <c r="I22" s="30">
        <f>I24*6</f>
        <v>60</v>
      </c>
      <c r="V22" s="11"/>
      <c r="W22" s="11"/>
    </row>
    <row r="23" spans="1:23" x14ac:dyDescent="0.2">
      <c r="V23" s="11"/>
      <c r="W23" s="11"/>
    </row>
    <row r="24" spans="1:23" x14ac:dyDescent="0.2">
      <c r="A24" s="53" t="s">
        <v>68</v>
      </c>
      <c r="B24" s="49"/>
      <c r="C24" s="8">
        <v>12</v>
      </c>
      <c r="D24" s="8">
        <v>20</v>
      </c>
      <c r="E24" s="8">
        <v>8</v>
      </c>
      <c r="F24" s="8">
        <v>8</v>
      </c>
      <c r="G24" s="8">
        <v>10</v>
      </c>
      <c r="H24" s="8">
        <v>12</v>
      </c>
      <c r="I24" s="8">
        <v>10</v>
      </c>
      <c r="V24" s="11"/>
      <c r="W24" s="11"/>
    </row>
    <row r="25" spans="1:23" x14ac:dyDescent="0.2">
      <c r="V25" s="11"/>
      <c r="W25" s="11"/>
    </row>
    <row r="26" spans="1:23" x14ac:dyDescent="0.2">
      <c r="V26" s="11"/>
      <c r="W26" s="11"/>
    </row>
    <row r="27" spans="1:23" x14ac:dyDescent="0.2">
      <c r="V27" s="11"/>
      <c r="W27" s="11"/>
    </row>
    <row r="28" spans="1:23" x14ac:dyDescent="0.2">
      <c r="V28" s="11"/>
      <c r="W28" s="11"/>
    </row>
    <row r="29" spans="1:23" x14ac:dyDescent="0.2">
      <c r="V29" s="11"/>
      <c r="W29" s="11"/>
    </row>
    <row r="30" spans="1:23" x14ac:dyDescent="0.2">
      <c r="V30" s="11"/>
      <c r="W30" s="11"/>
    </row>
    <row r="31" spans="1:23" x14ac:dyDescent="0.2">
      <c r="Q31" s="11"/>
      <c r="V31" s="11"/>
      <c r="W31" s="11"/>
    </row>
    <row r="32" spans="1:23" x14ac:dyDescent="0.2">
      <c r="Q32" s="11"/>
      <c r="V32" s="11"/>
      <c r="W32" s="11"/>
    </row>
    <row r="33" spans="17:23" x14ac:dyDescent="0.2">
      <c r="Q33" s="11"/>
      <c r="V33" s="11"/>
      <c r="W33" s="11"/>
    </row>
    <row r="34" spans="17:23" x14ac:dyDescent="0.2">
      <c r="Q34" s="11"/>
      <c r="V34" s="11"/>
      <c r="W34" s="11"/>
    </row>
    <row r="35" spans="17:23" x14ac:dyDescent="0.2">
      <c r="Q35" s="11"/>
      <c r="V35" s="11"/>
      <c r="W35" s="11"/>
    </row>
    <row r="36" spans="17:23" x14ac:dyDescent="0.2">
      <c r="Q36" s="11"/>
      <c r="V36" s="11"/>
      <c r="W36" s="11"/>
    </row>
    <row r="37" spans="17:23" x14ac:dyDescent="0.2">
      <c r="Q37" s="11"/>
      <c r="V37" s="11"/>
      <c r="W37" s="11"/>
    </row>
    <row r="38" spans="17:23" x14ac:dyDescent="0.2">
      <c r="Q38" s="11"/>
      <c r="V38" s="11"/>
      <c r="W38" s="11"/>
    </row>
    <row r="39" spans="17:23" x14ac:dyDescent="0.2">
      <c r="Q39" s="11"/>
      <c r="V39" s="11"/>
      <c r="W39" s="11"/>
    </row>
    <row r="40" spans="17:23" x14ac:dyDescent="0.2">
      <c r="Q40" s="11"/>
      <c r="V40" s="11"/>
      <c r="W40" s="11"/>
    </row>
    <row r="41" spans="17:23" x14ac:dyDescent="0.2">
      <c r="Q41" s="11"/>
      <c r="V41" s="11"/>
      <c r="W41" s="11"/>
    </row>
    <row r="42" spans="17:23" x14ac:dyDescent="0.2">
      <c r="Q42" s="11"/>
      <c r="V42" s="11"/>
      <c r="W42" s="11"/>
    </row>
    <row r="43" spans="17:23" x14ac:dyDescent="0.2">
      <c r="Q43" s="11"/>
      <c r="V43" s="11"/>
      <c r="W43" s="11"/>
    </row>
    <row r="44" spans="17:23" x14ac:dyDescent="0.2">
      <c r="Q44" s="11"/>
      <c r="V44" s="11"/>
      <c r="W44" s="11"/>
    </row>
    <row r="45" spans="17:23" x14ac:dyDescent="0.2">
      <c r="Q45" s="11"/>
      <c r="V45" s="11"/>
      <c r="W45" s="11"/>
    </row>
    <row r="46" spans="17:23" x14ac:dyDescent="0.2">
      <c r="Q46" s="11"/>
      <c r="V46" s="11"/>
      <c r="W46" s="11"/>
    </row>
    <row r="47" spans="17:23" x14ac:dyDescent="0.2">
      <c r="Q47" s="11"/>
      <c r="V47" s="11"/>
      <c r="W47" s="11"/>
    </row>
    <row r="48" spans="17:23" x14ac:dyDescent="0.2">
      <c r="Q48" s="11"/>
      <c r="V48" s="11"/>
      <c r="W48" s="11"/>
    </row>
    <row r="49" spans="17:23" x14ac:dyDescent="0.2">
      <c r="Q49" s="11"/>
      <c r="V49" s="11"/>
      <c r="W49" s="11"/>
    </row>
    <row r="50" spans="17:23" x14ac:dyDescent="0.2">
      <c r="Q50" s="11"/>
      <c r="V50" s="11"/>
      <c r="W50" s="11"/>
    </row>
    <row r="51" spans="17:23" x14ac:dyDescent="0.2">
      <c r="Q51" s="11"/>
      <c r="V51" s="11"/>
      <c r="W51" s="11"/>
    </row>
    <row r="52" spans="17:23" x14ac:dyDescent="0.2">
      <c r="Q52" s="11"/>
      <c r="V52" s="11"/>
      <c r="W52" s="11"/>
    </row>
    <row r="53" spans="17:23" x14ac:dyDescent="0.2">
      <c r="Q53" s="11"/>
      <c r="V53" s="11"/>
      <c r="W53" s="11"/>
    </row>
    <row r="54" spans="17:23" x14ac:dyDescent="0.2">
      <c r="Q54" s="11"/>
      <c r="V54" s="11"/>
      <c r="W54" s="11"/>
    </row>
    <row r="55" spans="17:23" x14ac:dyDescent="0.2">
      <c r="Q55" s="11"/>
      <c r="V55" s="11"/>
      <c r="W55" s="11"/>
    </row>
    <row r="56" spans="17:23" x14ac:dyDescent="0.2">
      <c r="Q56" s="11"/>
      <c r="V56" s="11"/>
      <c r="W56" s="11"/>
    </row>
    <row r="57" spans="17:23" x14ac:dyDescent="0.2">
      <c r="Q57" s="11"/>
      <c r="V57" s="11"/>
      <c r="W57" s="11"/>
    </row>
    <row r="58" spans="17:23" x14ac:dyDescent="0.2">
      <c r="Q58" s="11"/>
      <c r="V58" s="11"/>
      <c r="W58" s="11"/>
    </row>
    <row r="59" spans="17:23" x14ac:dyDescent="0.2">
      <c r="Q59" s="11"/>
      <c r="V59" s="11"/>
      <c r="W59" s="11"/>
    </row>
    <row r="60" spans="17:23" x14ac:dyDescent="0.2">
      <c r="Q60" s="11"/>
      <c r="V60" s="11"/>
      <c r="W60" s="11"/>
    </row>
    <row r="61" spans="17:23" x14ac:dyDescent="0.2">
      <c r="Q61" s="11"/>
      <c r="V61" s="11"/>
      <c r="W61" s="11"/>
    </row>
    <row r="62" spans="17:23" x14ac:dyDescent="0.2">
      <c r="Q62" s="11"/>
      <c r="V62" s="11"/>
      <c r="W62" s="11"/>
    </row>
    <row r="63" spans="17:23" x14ac:dyDescent="0.2">
      <c r="Q63" s="11"/>
      <c r="V63" s="11"/>
      <c r="W63" s="11"/>
    </row>
    <row r="64" spans="17:23" x14ac:dyDescent="0.2">
      <c r="Q64" s="11"/>
      <c r="V64" s="11"/>
      <c r="W64" s="11"/>
    </row>
    <row r="65" spans="17:23" x14ac:dyDescent="0.2">
      <c r="Q65" s="11"/>
      <c r="V65" s="11"/>
      <c r="W65" s="11"/>
    </row>
    <row r="66" spans="17:23" x14ac:dyDescent="0.2">
      <c r="Q66" s="11"/>
      <c r="V66" s="11"/>
      <c r="W66" s="11"/>
    </row>
    <row r="67" spans="17:23" x14ac:dyDescent="0.2">
      <c r="Q67" s="11"/>
      <c r="V67" s="11"/>
      <c r="W67" s="11"/>
    </row>
    <row r="68" spans="17:23" x14ac:dyDescent="0.2">
      <c r="Q68" s="11"/>
      <c r="V68" s="11"/>
      <c r="W68" s="11"/>
    </row>
    <row r="69" spans="17:23" x14ac:dyDescent="0.2">
      <c r="Q69" s="11"/>
      <c r="V69" s="11"/>
      <c r="W69" s="11"/>
    </row>
    <row r="70" spans="17:23" x14ac:dyDescent="0.2">
      <c r="Q70" s="11"/>
      <c r="V70" s="11"/>
      <c r="W70" s="11"/>
    </row>
    <row r="71" spans="17:23" x14ac:dyDescent="0.2">
      <c r="Q71" s="11"/>
      <c r="V71" s="11"/>
      <c r="W71" s="11"/>
    </row>
    <row r="72" spans="17:23" x14ac:dyDescent="0.2">
      <c r="Q72" s="11"/>
      <c r="V72" s="11"/>
      <c r="W72" s="11"/>
    </row>
    <row r="73" spans="17:23" x14ac:dyDescent="0.2">
      <c r="Q73" s="11"/>
      <c r="V73" s="11"/>
      <c r="W73" s="11"/>
    </row>
    <row r="74" spans="17:23" x14ac:dyDescent="0.2">
      <c r="Q74" s="11"/>
      <c r="V74" s="11"/>
      <c r="W74" s="11"/>
    </row>
    <row r="75" spans="17:23" x14ac:dyDescent="0.2">
      <c r="Q75" s="11"/>
      <c r="V75" s="11"/>
      <c r="W75" s="11"/>
    </row>
    <row r="76" spans="17:23" x14ac:dyDescent="0.2">
      <c r="Q76" s="11"/>
      <c r="V76" s="11"/>
      <c r="W76" s="11"/>
    </row>
    <row r="77" spans="17:23" x14ac:dyDescent="0.2">
      <c r="Q77" s="11"/>
      <c r="V77" s="11"/>
      <c r="W77" s="11"/>
    </row>
    <row r="78" spans="17:23" x14ac:dyDescent="0.2">
      <c r="Q78" s="11"/>
      <c r="V78" s="11"/>
      <c r="W78" s="11"/>
    </row>
    <row r="79" spans="17:23" x14ac:dyDescent="0.2">
      <c r="Q79" s="11"/>
      <c r="V79" s="11"/>
      <c r="W79" s="11"/>
    </row>
    <row r="80" spans="17:23" x14ac:dyDescent="0.2">
      <c r="Q80" s="11"/>
      <c r="V80" s="11"/>
      <c r="W80" s="11"/>
    </row>
    <row r="81" spans="17:23" x14ac:dyDescent="0.2">
      <c r="Q81" s="11"/>
      <c r="V81" s="11"/>
      <c r="W81" s="11"/>
    </row>
    <row r="82" spans="17:23" x14ac:dyDescent="0.2">
      <c r="Q82" s="11"/>
      <c r="V82" s="11"/>
      <c r="W82" s="11"/>
    </row>
    <row r="83" spans="17:23" x14ac:dyDescent="0.2">
      <c r="Q83" s="11"/>
      <c r="V83" s="11"/>
      <c r="W83" s="11"/>
    </row>
    <row r="84" spans="17:23" x14ac:dyDescent="0.2">
      <c r="Q84" s="11"/>
      <c r="V84" s="11"/>
      <c r="W84" s="11"/>
    </row>
    <row r="85" spans="17:23" x14ac:dyDescent="0.2">
      <c r="Q85" s="11"/>
      <c r="V85" s="11"/>
      <c r="W85" s="11"/>
    </row>
    <row r="86" spans="17:23" x14ac:dyDescent="0.2">
      <c r="Q86" s="11"/>
      <c r="V86" s="11"/>
      <c r="W86" s="11"/>
    </row>
    <row r="87" spans="17:23" x14ac:dyDescent="0.2">
      <c r="Q87" s="11"/>
      <c r="V87" s="11"/>
      <c r="W87" s="11"/>
    </row>
    <row r="88" spans="17:23" x14ac:dyDescent="0.2">
      <c r="Q88" s="11"/>
      <c r="V88" s="11"/>
      <c r="W88" s="11"/>
    </row>
    <row r="89" spans="17:23" x14ac:dyDescent="0.2">
      <c r="Q89" s="11"/>
      <c r="V89" s="11"/>
      <c r="W89" s="11"/>
    </row>
    <row r="90" spans="17:23" x14ac:dyDescent="0.2">
      <c r="Q90" s="11"/>
      <c r="V90" s="11"/>
      <c r="W90" s="11"/>
    </row>
    <row r="91" spans="17:23" x14ac:dyDescent="0.2">
      <c r="Q91" s="11"/>
      <c r="V91" s="11"/>
      <c r="W91" s="11"/>
    </row>
    <row r="92" spans="17:23" x14ac:dyDescent="0.2">
      <c r="Q92" s="11"/>
      <c r="V92" s="11"/>
      <c r="W92" s="11"/>
    </row>
    <row r="93" spans="17:23" x14ac:dyDescent="0.2">
      <c r="Q93" s="11"/>
      <c r="V93" s="11"/>
      <c r="W93" s="11"/>
    </row>
    <row r="94" spans="17:23" x14ac:dyDescent="0.2">
      <c r="Q94" s="11"/>
      <c r="V94" s="11"/>
      <c r="W94" s="11"/>
    </row>
    <row r="95" spans="17:23" x14ac:dyDescent="0.2">
      <c r="Q95" s="11"/>
      <c r="V95" s="11"/>
      <c r="W95" s="11"/>
    </row>
    <row r="96" spans="17:23" x14ac:dyDescent="0.2">
      <c r="Q96" s="11"/>
      <c r="V96" s="11"/>
      <c r="W96" s="11"/>
    </row>
    <row r="97" spans="17:23" x14ac:dyDescent="0.2">
      <c r="Q97" s="11"/>
      <c r="V97" s="11"/>
      <c r="W97" s="11"/>
    </row>
    <row r="98" spans="17:23" x14ac:dyDescent="0.2">
      <c r="Q98" s="11"/>
      <c r="V98" s="11"/>
      <c r="W98" s="11"/>
    </row>
    <row r="99" spans="17:23" x14ac:dyDescent="0.2">
      <c r="Q99" s="11"/>
      <c r="V99" s="11"/>
      <c r="W99" s="11"/>
    </row>
    <row r="100" spans="17:23" x14ac:dyDescent="0.2">
      <c r="Q100" s="11"/>
      <c r="V100" s="11"/>
      <c r="W100" s="11"/>
    </row>
    <row r="101" spans="17:23" x14ac:dyDescent="0.2">
      <c r="Q101" s="11"/>
      <c r="V101" s="11"/>
      <c r="W101" s="11"/>
    </row>
    <row r="102" spans="17:23" x14ac:dyDescent="0.2">
      <c r="Q102" s="11"/>
      <c r="V102" s="11"/>
      <c r="W102" s="11"/>
    </row>
    <row r="103" spans="17:23" x14ac:dyDescent="0.2">
      <c r="Q103" s="11"/>
      <c r="V103" s="11"/>
      <c r="W103" s="11"/>
    </row>
    <row r="104" spans="17:23" x14ac:dyDescent="0.2">
      <c r="Q104" s="11"/>
      <c r="V104" s="11"/>
      <c r="W104" s="11"/>
    </row>
    <row r="105" spans="17:23" x14ac:dyDescent="0.2">
      <c r="Q105" s="11"/>
      <c r="V105" s="11"/>
      <c r="W105" s="11"/>
    </row>
    <row r="106" spans="17:23" x14ac:dyDescent="0.2">
      <c r="Q106" s="11"/>
      <c r="V106" s="11"/>
      <c r="W106" s="11"/>
    </row>
    <row r="107" spans="17:23" x14ac:dyDescent="0.2">
      <c r="Q107" s="11"/>
      <c r="V107" s="11"/>
      <c r="W107" s="11"/>
    </row>
    <row r="108" spans="17:23" x14ac:dyDescent="0.2">
      <c r="Q108" s="11"/>
      <c r="V108" s="11"/>
      <c r="W108" s="11"/>
    </row>
    <row r="109" spans="17:23" x14ac:dyDescent="0.2">
      <c r="Q109" s="11"/>
      <c r="V109" s="11"/>
      <c r="W109" s="11"/>
    </row>
    <row r="110" spans="17:23" x14ac:dyDescent="0.2">
      <c r="Q110" s="11"/>
      <c r="V110" s="11"/>
      <c r="W110" s="11"/>
    </row>
    <row r="111" spans="17:23" x14ac:dyDescent="0.2">
      <c r="Q111" s="11"/>
      <c r="V111" s="11"/>
      <c r="W111" s="11"/>
    </row>
    <row r="112" spans="17:23" x14ac:dyDescent="0.2">
      <c r="Q112" s="11"/>
      <c r="V112" s="11"/>
      <c r="W112" s="11"/>
    </row>
    <row r="113" spans="17:23" x14ac:dyDescent="0.2">
      <c r="Q113" s="11"/>
      <c r="V113" s="11"/>
      <c r="W113" s="11"/>
    </row>
    <row r="114" spans="17:23" x14ac:dyDescent="0.2">
      <c r="Q114" s="11"/>
      <c r="V114" s="11"/>
      <c r="W114" s="11"/>
    </row>
    <row r="115" spans="17:23" x14ac:dyDescent="0.2">
      <c r="V115" s="11"/>
      <c r="W115" s="11"/>
    </row>
    <row r="116" spans="17:23" x14ac:dyDescent="0.2">
      <c r="V116" s="11"/>
      <c r="W116" s="11"/>
    </row>
    <row r="117" spans="17:23" x14ac:dyDescent="0.2">
      <c r="V117" s="11"/>
      <c r="W117" s="11"/>
    </row>
    <row r="118" spans="17:23" x14ac:dyDescent="0.2">
      <c r="V118" s="11"/>
      <c r="W118" s="11"/>
    </row>
    <row r="119" spans="17:23" x14ac:dyDescent="0.2">
      <c r="V119" s="11"/>
      <c r="W119" s="11"/>
    </row>
    <row r="120" spans="17:23" x14ac:dyDescent="0.2">
      <c r="V120" s="11"/>
      <c r="W120" s="11"/>
    </row>
    <row r="121" spans="17:23" x14ac:dyDescent="0.2">
      <c r="V121" s="11"/>
      <c r="W121" s="11"/>
    </row>
    <row r="122" spans="17:23" x14ac:dyDescent="0.2">
      <c r="V122" s="11"/>
      <c r="W122" s="11"/>
    </row>
    <row r="123" spans="17:23" x14ac:dyDescent="0.2">
      <c r="V123" s="11"/>
      <c r="W123" s="11"/>
    </row>
    <row r="124" spans="17:23" x14ac:dyDescent="0.2">
      <c r="V124" s="11"/>
      <c r="W124" s="11"/>
    </row>
    <row r="125" spans="17:23" x14ac:dyDescent="0.2">
      <c r="V125" s="11"/>
      <c r="W125" s="11"/>
    </row>
    <row r="126" spans="17:23" x14ac:dyDescent="0.2">
      <c r="V126" s="11"/>
      <c r="W126" s="11"/>
    </row>
    <row r="127" spans="17:23" x14ac:dyDescent="0.2">
      <c r="V127" s="11"/>
      <c r="W127" s="11"/>
    </row>
    <row r="128" spans="17:23" x14ac:dyDescent="0.2">
      <c r="V128" s="11"/>
      <c r="W128" s="11"/>
    </row>
    <row r="129" spans="17:23" x14ac:dyDescent="0.2">
      <c r="V129" s="11"/>
      <c r="W129" s="11"/>
    </row>
    <row r="130" spans="17:23" x14ac:dyDescent="0.2">
      <c r="V130" s="11"/>
      <c r="W130" s="11"/>
    </row>
    <row r="131" spans="17:23" x14ac:dyDescent="0.2">
      <c r="V131" s="11"/>
      <c r="W131" s="11"/>
    </row>
    <row r="132" spans="17:23" x14ac:dyDescent="0.2">
      <c r="V132" s="11"/>
      <c r="W132" s="11"/>
    </row>
    <row r="133" spans="17:23" x14ac:dyDescent="0.2">
      <c r="V133" s="11"/>
      <c r="W133" s="11"/>
    </row>
    <row r="134" spans="17:23" x14ac:dyDescent="0.2">
      <c r="V134" s="11"/>
      <c r="W134" s="11"/>
    </row>
    <row r="135" spans="17:23" x14ac:dyDescent="0.2">
      <c r="V135" s="11"/>
      <c r="W135" s="11"/>
    </row>
    <row r="136" spans="17:23" x14ac:dyDescent="0.2">
      <c r="V136" s="11"/>
      <c r="W136" s="11"/>
    </row>
    <row r="137" spans="17:23" x14ac:dyDescent="0.2">
      <c r="V137" s="11"/>
      <c r="W137" s="11"/>
    </row>
    <row r="138" spans="17:23" x14ac:dyDescent="0.2">
      <c r="V138" s="11"/>
      <c r="W138" s="11"/>
    </row>
    <row r="139" spans="17:23" x14ac:dyDescent="0.2">
      <c r="V139" s="11"/>
      <c r="W139" s="11"/>
    </row>
    <row r="140" spans="17:23" x14ac:dyDescent="0.2">
      <c r="V140" s="11"/>
      <c r="W140" s="11"/>
    </row>
    <row r="141" spans="17:23" x14ac:dyDescent="0.2">
      <c r="V141" s="11"/>
      <c r="W141" s="11"/>
    </row>
    <row r="142" spans="17:23" x14ac:dyDescent="0.2">
      <c r="V142" s="11"/>
      <c r="W142" s="11"/>
    </row>
    <row r="143" spans="17:23" x14ac:dyDescent="0.2">
      <c r="Q143" s="11"/>
      <c r="V143" s="11"/>
      <c r="W143" s="11"/>
    </row>
    <row r="144" spans="17:23" x14ac:dyDescent="0.2">
      <c r="Q144" s="11"/>
      <c r="V144" s="11"/>
      <c r="W144" s="11"/>
    </row>
    <row r="145" spans="17:23" x14ac:dyDescent="0.2">
      <c r="Q145" s="11"/>
      <c r="V145" s="11"/>
      <c r="W145" s="11"/>
    </row>
    <row r="146" spans="17:23" x14ac:dyDescent="0.2">
      <c r="Q146" s="11"/>
      <c r="V146" s="11"/>
      <c r="W146" s="11"/>
    </row>
    <row r="147" spans="17:23" x14ac:dyDescent="0.2">
      <c r="Q147" s="11"/>
      <c r="V147" s="11"/>
      <c r="W147" s="11"/>
    </row>
    <row r="148" spans="17:23" x14ac:dyDescent="0.2">
      <c r="Q148" s="11"/>
      <c r="V148" s="11"/>
      <c r="W148" s="11"/>
    </row>
    <row r="149" spans="17:23" x14ac:dyDescent="0.2">
      <c r="Q149" s="11"/>
      <c r="V149" s="11"/>
      <c r="W149" s="11"/>
    </row>
    <row r="150" spans="17:23" x14ac:dyDescent="0.2">
      <c r="Q150" s="11"/>
      <c r="V150" s="11"/>
      <c r="W150" s="11"/>
    </row>
    <row r="151" spans="17:23" x14ac:dyDescent="0.2">
      <c r="Q151" s="11"/>
      <c r="V151" s="11"/>
      <c r="W151" s="11"/>
    </row>
    <row r="152" spans="17:23" x14ac:dyDescent="0.2">
      <c r="Q152" s="11"/>
      <c r="V152" s="11"/>
      <c r="W152" s="11"/>
    </row>
    <row r="153" spans="17:23" x14ac:dyDescent="0.2">
      <c r="Q153" s="11"/>
      <c r="V153" s="11"/>
      <c r="W153" s="11"/>
    </row>
    <row r="154" spans="17:23" x14ac:dyDescent="0.2">
      <c r="Q154" s="11"/>
      <c r="V154" s="11"/>
      <c r="W154" s="11"/>
    </row>
    <row r="155" spans="17:23" x14ac:dyDescent="0.2">
      <c r="Q155" s="11"/>
      <c r="V155" s="11"/>
      <c r="W155" s="11"/>
    </row>
    <row r="156" spans="17:23" x14ac:dyDescent="0.2">
      <c r="Q156" s="11"/>
      <c r="V156" s="11"/>
      <c r="W156" s="11"/>
    </row>
    <row r="157" spans="17:23" x14ac:dyDescent="0.2">
      <c r="Q157" s="11"/>
      <c r="V157" s="11"/>
      <c r="W157" s="11"/>
    </row>
    <row r="158" spans="17:23" x14ac:dyDescent="0.2">
      <c r="Q158" s="11"/>
      <c r="V158" s="11"/>
      <c r="W158" s="11"/>
    </row>
    <row r="159" spans="17:23" x14ac:dyDescent="0.2">
      <c r="Q159" s="11"/>
      <c r="V159" s="11"/>
      <c r="W159" s="11"/>
    </row>
    <row r="160" spans="17:23" x14ac:dyDescent="0.2">
      <c r="Q160" s="11"/>
      <c r="V160" s="11"/>
      <c r="W160" s="11"/>
    </row>
    <row r="161" spans="17:23" x14ac:dyDescent="0.2">
      <c r="Q161" s="11"/>
      <c r="V161" s="11"/>
      <c r="W161" s="11"/>
    </row>
    <row r="162" spans="17:23" x14ac:dyDescent="0.2">
      <c r="Q162" s="11"/>
      <c r="V162" s="11"/>
      <c r="W162" s="11"/>
    </row>
    <row r="163" spans="17:23" x14ac:dyDescent="0.2">
      <c r="Q163" s="11"/>
      <c r="V163" s="11"/>
      <c r="W163" s="11"/>
    </row>
    <row r="164" spans="17:23" x14ac:dyDescent="0.2">
      <c r="Q164" s="11"/>
      <c r="V164" s="11"/>
      <c r="W164" s="11"/>
    </row>
    <row r="165" spans="17:23" x14ac:dyDescent="0.2">
      <c r="Q165" s="11"/>
      <c r="V165" s="11"/>
      <c r="W165" s="11"/>
    </row>
    <row r="166" spans="17:23" x14ac:dyDescent="0.2">
      <c r="Q166" s="11"/>
      <c r="V166" s="11"/>
      <c r="W166" s="11"/>
    </row>
    <row r="167" spans="17:23" x14ac:dyDescent="0.2">
      <c r="Q167" s="11"/>
      <c r="V167" s="11"/>
      <c r="W167" s="11"/>
    </row>
    <row r="168" spans="17:23" x14ac:dyDescent="0.2">
      <c r="Q168" s="11"/>
      <c r="V168" s="11"/>
      <c r="W168" s="11"/>
    </row>
    <row r="169" spans="17:23" x14ac:dyDescent="0.2">
      <c r="Q169" s="11"/>
      <c r="V169" s="11"/>
      <c r="W169" s="11"/>
    </row>
    <row r="170" spans="17:23" x14ac:dyDescent="0.2">
      <c r="Q170" s="11"/>
      <c r="V170" s="11"/>
      <c r="W170" s="11"/>
    </row>
    <row r="171" spans="17:23" x14ac:dyDescent="0.2">
      <c r="Q171" s="11"/>
      <c r="V171" s="11"/>
      <c r="W171" s="11"/>
    </row>
    <row r="172" spans="17:23" x14ac:dyDescent="0.2">
      <c r="Q172" s="11"/>
      <c r="V172" s="11"/>
      <c r="W172" s="11"/>
    </row>
    <row r="173" spans="17:23" x14ac:dyDescent="0.2">
      <c r="Q173" s="11"/>
      <c r="V173" s="11"/>
      <c r="W173" s="11"/>
    </row>
    <row r="174" spans="17:23" x14ac:dyDescent="0.2">
      <c r="Q174" s="11"/>
      <c r="V174" s="11"/>
      <c r="W174" s="11"/>
    </row>
    <row r="175" spans="17:23" x14ac:dyDescent="0.2">
      <c r="Q175" s="11"/>
      <c r="V175" s="11"/>
      <c r="W175" s="11"/>
    </row>
    <row r="176" spans="17:23" x14ac:dyDescent="0.2">
      <c r="Q176" s="11"/>
      <c r="V176" s="11"/>
      <c r="W176" s="11"/>
    </row>
    <row r="177" spans="17:23" x14ac:dyDescent="0.2">
      <c r="Q177" s="11"/>
      <c r="V177" s="11"/>
      <c r="W177" s="11"/>
    </row>
    <row r="178" spans="17:23" x14ac:dyDescent="0.2">
      <c r="Q178" s="11"/>
      <c r="V178" s="11"/>
      <c r="W178" s="11"/>
    </row>
    <row r="179" spans="17:23" x14ac:dyDescent="0.2">
      <c r="Q179" s="11"/>
      <c r="V179" s="11"/>
      <c r="W179" s="11"/>
    </row>
    <row r="180" spans="17:23" x14ac:dyDescent="0.2">
      <c r="Q180" s="11"/>
      <c r="V180" s="11"/>
      <c r="W180" s="11"/>
    </row>
    <row r="181" spans="17:23" x14ac:dyDescent="0.2">
      <c r="Q181" s="11"/>
      <c r="V181" s="11"/>
      <c r="W181" s="11"/>
    </row>
    <row r="182" spans="17:23" x14ac:dyDescent="0.2">
      <c r="Q182" s="11"/>
      <c r="V182" s="11"/>
      <c r="W182" s="11"/>
    </row>
    <row r="183" spans="17:23" x14ac:dyDescent="0.2">
      <c r="Q183" s="11"/>
      <c r="V183" s="11"/>
      <c r="W183" s="11"/>
    </row>
    <row r="184" spans="17:23" x14ac:dyDescent="0.2">
      <c r="Q184" s="11"/>
      <c r="V184" s="11"/>
      <c r="W184" s="11"/>
    </row>
    <row r="185" spans="17:23" x14ac:dyDescent="0.2">
      <c r="Q185" s="11"/>
      <c r="V185" s="11"/>
      <c r="W185" s="11"/>
    </row>
    <row r="186" spans="17:23" x14ac:dyDescent="0.2">
      <c r="Q186" s="11"/>
      <c r="V186" s="11"/>
      <c r="W186" s="11"/>
    </row>
    <row r="187" spans="17:23" x14ac:dyDescent="0.2">
      <c r="Q187" s="11"/>
      <c r="V187" s="11"/>
      <c r="W187" s="11"/>
    </row>
    <row r="188" spans="17:23" x14ac:dyDescent="0.2">
      <c r="Q188" s="11"/>
      <c r="V188" s="11"/>
      <c r="W188" s="11"/>
    </row>
    <row r="189" spans="17:23" x14ac:dyDescent="0.2">
      <c r="Q189" s="11"/>
      <c r="V189" s="11"/>
      <c r="W189" s="11"/>
    </row>
    <row r="190" spans="17:23" x14ac:dyDescent="0.2">
      <c r="Q190" s="11"/>
      <c r="V190" s="11"/>
      <c r="W190" s="11"/>
    </row>
    <row r="191" spans="17:23" x14ac:dyDescent="0.2">
      <c r="Q191" s="11"/>
      <c r="V191" s="11"/>
      <c r="W191" s="11"/>
    </row>
    <row r="192" spans="17:23" x14ac:dyDescent="0.2">
      <c r="Q192" s="11"/>
      <c r="V192" s="11"/>
      <c r="W192" s="11"/>
    </row>
    <row r="193" spans="17:23" x14ac:dyDescent="0.2">
      <c r="Q193" s="11"/>
      <c r="V193" s="11"/>
      <c r="W193" s="11"/>
    </row>
    <row r="194" spans="17:23" x14ac:dyDescent="0.2">
      <c r="Q194" s="11"/>
      <c r="V194" s="11"/>
      <c r="W194" s="11"/>
    </row>
    <row r="195" spans="17:23" x14ac:dyDescent="0.2">
      <c r="Q195" s="11"/>
      <c r="V195" s="11"/>
      <c r="W195" s="11"/>
    </row>
    <row r="196" spans="17:23" x14ac:dyDescent="0.2">
      <c r="Q196" s="11"/>
      <c r="V196" s="11"/>
      <c r="W196" s="11"/>
    </row>
    <row r="197" spans="17:23" x14ac:dyDescent="0.2">
      <c r="Q197" s="11"/>
      <c r="V197" s="11"/>
      <c r="W197" s="11"/>
    </row>
    <row r="198" spans="17:23" x14ac:dyDescent="0.2">
      <c r="Q198" s="11"/>
      <c r="V198" s="11"/>
      <c r="W198" s="11"/>
    </row>
    <row r="199" spans="17:23" x14ac:dyDescent="0.2">
      <c r="Q199" s="11"/>
      <c r="V199" s="11"/>
      <c r="W199" s="11"/>
    </row>
    <row r="200" spans="17:23" x14ac:dyDescent="0.2">
      <c r="Q200" s="11"/>
      <c r="V200" s="11"/>
      <c r="W200" s="11"/>
    </row>
    <row r="201" spans="17:23" x14ac:dyDescent="0.2">
      <c r="Q201" s="11"/>
      <c r="V201" s="11"/>
      <c r="W201" s="11"/>
    </row>
    <row r="202" spans="17:23" x14ac:dyDescent="0.2">
      <c r="Q202" s="11"/>
      <c r="V202" s="11"/>
      <c r="W202" s="11"/>
    </row>
    <row r="203" spans="17:23" x14ac:dyDescent="0.2">
      <c r="Q203" s="11"/>
      <c r="V203" s="11"/>
      <c r="W203" s="11"/>
    </row>
    <row r="204" spans="17:23" x14ac:dyDescent="0.2">
      <c r="Q204" s="11"/>
      <c r="V204" s="11"/>
      <c r="W204" s="11"/>
    </row>
    <row r="205" spans="17:23" x14ac:dyDescent="0.2">
      <c r="Q205" s="11"/>
      <c r="V205" s="11"/>
      <c r="W205" s="11"/>
    </row>
    <row r="206" spans="17:23" x14ac:dyDescent="0.2">
      <c r="Q206" s="11"/>
      <c r="V206" s="11"/>
      <c r="W206" s="11"/>
    </row>
    <row r="207" spans="17:23" x14ac:dyDescent="0.2">
      <c r="Q207" s="11"/>
      <c r="V207" s="11"/>
      <c r="W207" s="11"/>
    </row>
    <row r="208" spans="17:23" x14ac:dyDescent="0.2">
      <c r="Q208" s="11"/>
      <c r="V208" s="11"/>
      <c r="W208" s="11"/>
    </row>
    <row r="209" spans="17:23" x14ac:dyDescent="0.2">
      <c r="Q209" s="11"/>
      <c r="V209" s="11"/>
      <c r="W209" s="11"/>
    </row>
    <row r="210" spans="17:23" x14ac:dyDescent="0.2">
      <c r="Q210" s="11"/>
      <c r="V210" s="11"/>
      <c r="W210" s="11"/>
    </row>
    <row r="211" spans="17:23" x14ac:dyDescent="0.2">
      <c r="Q211" s="11"/>
      <c r="V211" s="11"/>
      <c r="W211" s="11"/>
    </row>
    <row r="212" spans="17:23" x14ac:dyDescent="0.2">
      <c r="Q212" s="11"/>
      <c r="V212" s="11"/>
      <c r="W212" s="11"/>
    </row>
    <row r="213" spans="17:23" x14ac:dyDescent="0.2">
      <c r="Q213" s="11"/>
      <c r="V213" s="11"/>
      <c r="W213" s="11"/>
    </row>
    <row r="214" spans="17:23" x14ac:dyDescent="0.2">
      <c r="Q214" s="11"/>
      <c r="V214" s="11"/>
      <c r="W214" s="11"/>
    </row>
    <row r="215" spans="17:23" x14ac:dyDescent="0.2">
      <c r="Q215" s="11"/>
      <c r="V215" s="11"/>
      <c r="W215" s="11"/>
    </row>
    <row r="216" spans="17:23" x14ac:dyDescent="0.2">
      <c r="Q216" s="11"/>
      <c r="V216" s="11"/>
      <c r="W216" s="11"/>
    </row>
    <row r="217" spans="17:23" x14ac:dyDescent="0.2">
      <c r="Q217" s="11"/>
      <c r="V217" s="11"/>
      <c r="W217" s="11"/>
    </row>
    <row r="218" spans="17:23" x14ac:dyDescent="0.2">
      <c r="Q218" s="11"/>
      <c r="V218" s="11"/>
      <c r="W218" s="11"/>
    </row>
    <row r="219" spans="17:23" x14ac:dyDescent="0.2">
      <c r="Q219" s="11"/>
      <c r="V219" s="11"/>
      <c r="W219" s="11"/>
    </row>
    <row r="220" spans="17:23" x14ac:dyDescent="0.2">
      <c r="Q220" s="11"/>
      <c r="V220" s="11"/>
      <c r="W220" s="11"/>
    </row>
    <row r="221" spans="17:23" x14ac:dyDescent="0.2">
      <c r="Q221" s="11"/>
      <c r="V221" s="11"/>
      <c r="W221" s="11"/>
    </row>
    <row r="222" spans="17:23" x14ac:dyDescent="0.2">
      <c r="Q222" s="11"/>
      <c r="V222" s="11"/>
      <c r="W222" s="11"/>
    </row>
    <row r="223" spans="17:23" x14ac:dyDescent="0.2">
      <c r="Q223" s="11"/>
      <c r="V223" s="11"/>
      <c r="W223" s="11"/>
    </row>
    <row r="224" spans="17:23" x14ac:dyDescent="0.2">
      <c r="Q224" s="11"/>
      <c r="V224" s="11"/>
      <c r="W224" s="11"/>
    </row>
    <row r="225" spans="17:23" x14ac:dyDescent="0.2">
      <c r="Q225" s="11"/>
      <c r="V225" s="11"/>
      <c r="W225" s="11"/>
    </row>
    <row r="226" spans="17:23" x14ac:dyDescent="0.2">
      <c r="Q226" s="11"/>
      <c r="V226" s="11"/>
      <c r="W226" s="11"/>
    </row>
    <row r="227" spans="17:23" x14ac:dyDescent="0.2">
      <c r="V227" s="11"/>
      <c r="W227" s="11"/>
    </row>
    <row r="228" spans="17:23" x14ac:dyDescent="0.2">
      <c r="V228" s="11"/>
      <c r="W228" s="11"/>
    </row>
    <row r="229" spans="17:23" x14ac:dyDescent="0.2">
      <c r="V229" s="11"/>
      <c r="W229" s="11"/>
    </row>
    <row r="230" spans="17:23" x14ac:dyDescent="0.2">
      <c r="V230" s="11"/>
      <c r="W230" s="11"/>
    </row>
    <row r="231" spans="17:23" x14ac:dyDescent="0.2">
      <c r="V231" s="11"/>
      <c r="W231" s="11"/>
    </row>
    <row r="232" spans="17:23" x14ac:dyDescent="0.2">
      <c r="V232" s="11"/>
      <c r="W232" s="11"/>
    </row>
    <row r="233" spans="17:23" x14ac:dyDescent="0.2">
      <c r="V233" s="11"/>
      <c r="W233" s="11"/>
    </row>
    <row r="234" spans="17:23" x14ac:dyDescent="0.2">
      <c r="V234" s="11"/>
      <c r="W234" s="11"/>
    </row>
    <row r="235" spans="17:23" x14ac:dyDescent="0.2">
      <c r="V235" s="11"/>
      <c r="W235" s="11"/>
    </row>
    <row r="236" spans="17:23" x14ac:dyDescent="0.2">
      <c r="V236" s="11"/>
      <c r="W236" s="11"/>
    </row>
    <row r="237" spans="17:23" x14ac:dyDescent="0.2">
      <c r="V237" s="11"/>
      <c r="W237" s="11"/>
    </row>
    <row r="238" spans="17:23" x14ac:dyDescent="0.2">
      <c r="V238" s="11"/>
      <c r="W238" s="11"/>
    </row>
    <row r="239" spans="17:23" x14ac:dyDescent="0.2">
      <c r="V239" s="11"/>
      <c r="W239" s="11"/>
    </row>
    <row r="240" spans="17:23" x14ac:dyDescent="0.2">
      <c r="V240" s="11"/>
      <c r="W240" s="11"/>
    </row>
    <row r="241" spans="17:23" x14ac:dyDescent="0.2">
      <c r="V241" s="11"/>
      <c r="W241" s="11"/>
    </row>
    <row r="242" spans="17:23" x14ac:dyDescent="0.2">
      <c r="V242" s="11"/>
      <c r="W242" s="11"/>
    </row>
    <row r="243" spans="17:23" x14ac:dyDescent="0.2">
      <c r="V243" s="11"/>
      <c r="W243" s="11"/>
    </row>
    <row r="244" spans="17:23" x14ac:dyDescent="0.2">
      <c r="V244" s="11"/>
      <c r="W244" s="11"/>
    </row>
    <row r="245" spans="17:23" x14ac:dyDescent="0.2">
      <c r="V245" s="11"/>
      <c r="W245" s="11"/>
    </row>
    <row r="246" spans="17:23" x14ac:dyDescent="0.2">
      <c r="V246" s="11"/>
      <c r="W246" s="11"/>
    </row>
    <row r="247" spans="17:23" x14ac:dyDescent="0.2">
      <c r="V247" s="11"/>
      <c r="W247" s="11"/>
    </row>
    <row r="248" spans="17:23" x14ac:dyDescent="0.2">
      <c r="V248" s="11"/>
      <c r="W248" s="11"/>
    </row>
    <row r="249" spans="17:23" x14ac:dyDescent="0.2">
      <c r="V249" s="11"/>
      <c r="W249" s="11"/>
    </row>
    <row r="250" spans="17:23" x14ac:dyDescent="0.2">
      <c r="V250" s="11"/>
      <c r="W250" s="11"/>
    </row>
    <row r="251" spans="17:23" x14ac:dyDescent="0.2">
      <c r="V251" s="11"/>
      <c r="W251" s="11"/>
    </row>
    <row r="252" spans="17:23" x14ac:dyDescent="0.2">
      <c r="V252" s="11"/>
      <c r="W252" s="11"/>
    </row>
    <row r="253" spans="17:23" x14ac:dyDescent="0.2">
      <c r="V253" s="11"/>
      <c r="W253" s="11"/>
    </row>
    <row r="254" spans="17:23" x14ac:dyDescent="0.2">
      <c r="V254" s="11"/>
      <c r="W254" s="11"/>
    </row>
    <row r="255" spans="17:23" x14ac:dyDescent="0.2">
      <c r="Q255" s="11"/>
      <c r="V255" s="11"/>
      <c r="W255" s="11"/>
    </row>
    <row r="256" spans="17:23" x14ac:dyDescent="0.2">
      <c r="Q256" s="11"/>
      <c r="V256" s="11"/>
      <c r="W256" s="11"/>
    </row>
    <row r="257" spans="17:23" x14ac:dyDescent="0.2">
      <c r="Q257" s="11"/>
      <c r="V257" s="11"/>
      <c r="W257" s="11"/>
    </row>
    <row r="258" spans="17:23" x14ac:dyDescent="0.2">
      <c r="Q258" s="11"/>
      <c r="V258" s="11"/>
      <c r="W258" s="11"/>
    </row>
    <row r="259" spans="17:23" x14ac:dyDescent="0.2">
      <c r="Q259" s="11"/>
      <c r="V259" s="11"/>
      <c r="W259" s="11"/>
    </row>
    <row r="260" spans="17:23" x14ac:dyDescent="0.2">
      <c r="Q260" s="11"/>
      <c r="V260" s="11"/>
      <c r="W260" s="11"/>
    </row>
    <row r="261" spans="17:23" x14ac:dyDescent="0.2">
      <c r="Q261" s="11"/>
      <c r="V261" s="11"/>
      <c r="W261" s="11"/>
    </row>
    <row r="262" spans="17:23" x14ac:dyDescent="0.2">
      <c r="Q262" s="11"/>
      <c r="V262" s="11"/>
      <c r="W262" s="11"/>
    </row>
    <row r="263" spans="17:23" x14ac:dyDescent="0.2">
      <c r="Q263" s="11"/>
      <c r="V263" s="11"/>
      <c r="W263" s="11"/>
    </row>
    <row r="264" spans="17:23" x14ac:dyDescent="0.2">
      <c r="Q264" s="11"/>
      <c r="V264" s="11"/>
      <c r="W264" s="11"/>
    </row>
    <row r="265" spans="17:23" x14ac:dyDescent="0.2">
      <c r="Q265" s="11"/>
      <c r="V265" s="11"/>
      <c r="W265" s="11"/>
    </row>
    <row r="266" spans="17:23" x14ac:dyDescent="0.2">
      <c r="Q266" s="11"/>
      <c r="V266" s="11"/>
      <c r="W266" s="11"/>
    </row>
    <row r="267" spans="17:23" x14ac:dyDescent="0.2">
      <c r="Q267" s="11"/>
      <c r="V267" s="11"/>
      <c r="W267" s="11"/>
    </row>
    <row r="268" spans="17:23" x14ac:dyDescent="0.2">
      <c r="Q268" s="11"/>
      <c r="V268" s="11"/>
      <c r="W268" s="11"/>
    </row>
    <row r="269" spans="17:23" x14ac:dyDescent="0.2">
      <c r="Q269" s="11"/>
      <c r="V269" s="11"/>
      <c r="W269" s="11"/>
    </row>
    <row r="270" spans="17:23" x14ac:dyDescent="0.2">
      <c r="Q270" s="11"/>
      <c r="V270" s="11"/>
      <c r="W270" s="11"/>
    </row>
    <row r="271" spans="17:23" x14ac:dyDescent="0.2">
      <c r="Q271" s="11"/>
      <c r="V271" s="11"/>
      <c r="W271" s="11"/>
    </row>
    <row r="272" spans="17:23" x14ac:dyDescent="0.2">
      <c r="Q272" s="11"/>
      <c r="V272" s="11"/>
      <c r="W272" s="11"/>
    </row>
    <row r="273" spans="17:23" x14ac:dyDescent="0.2">
      <c r="Q273" s="11"/>
      <c r="V273" s="11"/>
      <c r="W273" s="11"/>
    </row>
    <row r="274" spans="17:23" x14ac:dyDescent="0.2">
      <c r="Q274" s="11"/>
      <c r="V274" s="11"/>
      <c r="W274" s="11"/>
    </row>
    <row r="275" spans="17:23" x14ac:dyDescent="0.2">
      <c r="Q275" s="11"/>
      <c r="V275" s="11"/>
      <c r="W275" s="11"/>
    </row>
    <row r="276" spans="17:23" x14ac:dyDescent="0.2">
      <c r="Q276" s="11"/>
      <c r="V276" s="11"/>
      <c r="W276" s="11"/>
    </row>
    <row r="277" spans="17:23" x14ac:dyDescent="0.2">
      <c r="Q277" s="11"/>
      <c r="V277" s="11"/>
      <c r="W277" s="11"/>
    </row>
    <row r="278" spans="17:23" x14ac:dyDescent="0.2">
      <c r="Q278" s="11"/>
      <c r="V278" s="11"/>
      <c r="W278" s="11"/>
    </row>
    <row r="279" spans="17:23" x14ac:dyDescent="0.2">
      <c r="Q279" s="11"/>
      <c r="V279" s="11"/>
      <c r="W279" s="11"/>
    </row>
    <row r="280" spans="17:23" x14ac:dyDescent="0.2">
      <c r="Q280" s="11"/>
      <c r="V280" s="11"/>
      <c r="W280" s="11"/>
    </row>
    <row r="281" spans="17:23" x14ac:dyDescent="0.2">
      <c r="Q281" s="11"/>
      <c r="V281" s="11"/>
      <c r="W281" s="11"/>
    </row>
    <row r="282" spans="17:23" x14ac:dyDescent="0.2">
      <c r="Q282" s="11"/>
      <c r="V282" s="11"/>
      <c r="W282" s="11"/>
    </row>
    <row r="283" spans="17:23" x14ac:dyDescent="0.2">
      <c r="Q283" s="11"/>
      <c r="V283" s="11"/>
      <c r="W283" s="11"/>
    </row>
    <row r="284" spans="17:23" x14ac:dyDescent="0.2">
      <c r="Q284" s="11"/>
      <c r="V284" s="11"/>
      <c r="W284" s="11"/>
    </row>
    <row r="285" spans="17:23" x14ac:dyDescent="0.2">
      <c r="Q285" s="11"/>
      <c r="V285" s="11"/>
      <c r="W285" s="11"/>
    </row>
    <row r="286" spans="17:23" x14ac:dyDescent="0.2">
      <c r="Q286" s="11"/>
      <c r="V286" s="11"/>
      <c r="W286" s="11"/>
    </row>
    <row r="287" spans="17:23" x14ac:dyDescent="0.2">
      <c r="Q287" s="11"/>
      <c r="V287" s="11"/>
      <c r="W287" s="11"/>
    </row>
    <row r="288" spans="17:23" x14ac:dyDescent="0.2">
      <c r="Q288" s="11"/>
      <c r="V288" s="11"/>
      <c r="W288" s="11"/>
    </row>
    <row r="289" spans="17:23" x14ac:dyDescent="0.2">
      <c r="Q289" s="11"/>
      <c r="V289" s="11"/>
      <c r="W289" s="11"/>
    </row>
    <row r="290" spans="17:23" x14ac:dyDescent="0.2">
      <c r="Q290" s="11"/>
      <c r="V290" s="11"/>
      <c r="W290" s="11"/>
    </row>
    <row r="291" spans="17:23" x14ac:dyDescent="0.2">
      <c r="Q291" s="11"/>
      <c r="V291" s="11"/>
      <c r="W291" s="11"/>
    </row>
    <row r="292" spans="17:23" x14ac:dyDescent="0.2">
      <c r="Q292" s="11"/>
      <c r="V292" s="11"/>
      <c r="W292" s="11"/>
    </row>
    <row r="293" spans="17:23" x14ac:dyDescent="0.2">
      <c r="Q293" s="11"/>
      <c r="V293" s="11"/>
      <c r="W293" s="11"/>
    </row>
    <row r="294" spans="17:23" x14ac:dyDescent="0.2">
      <c r="Q294" s="11"/>
      <c r="V294" s="11"/>
      <c r="W294" s="11"/>
    </row>
    <row r="295" spans="17:23" x14ac:dyDescent="0.2">
      <c r="Q295" s="11"/>
      <c r="V295" s="11"/>
      <c r="W295" s="11"/>
    </row>
    <row r="296" spans="17:23" x14ac:dyDescent="0.2">
      <c r="Q296" s="11"/>
      <c r="V296" s="11"/>
      <c r="W296" s="11"/>
    </row>
    <row r="297" spans="17:23" x14ac:dyDescent="0.2">
      <c r="Q297" s="11"/>
      <c r="V297" s="11"/>
      <c r="W297" s="11"/>
    </row>
    <row r="298" spans="17:23" x14ac:dyDescent="0.2">
      <c r="Q298" s="11"/>
      <c r="V298" s="11"/>
      <c r="W298" s="11"/>
    </row>
    <row r="299" spans="17:23" x14ac:dyDescent="0.2">
      <c r="Q299" s="11"/>
      <c r="V299" s="11"/>
      <c r="W299" s="11"/>
    </row>
    <row r="300" spans="17:23" x14ac:dyDescent="0.2">
      <c r="Q300" s="11"/>
      <c r="V300" s="11"/>
      <c r="W300" s="11"/>
    </row>
    <row r="301" spans="17:23" x14ac:dyDescent="0.2">
      <c r="Q301" s="11"/>
      <c r="V301" s="11"/>
      <c r="W301" s="11"/>
    </row>
    <row r="302" spans="17:23" x14ac:dyDescent="0.2">
      <c r="Q302" s="11"/>
      <c r="V302" s="11"/>
      <c r="W302" s="11"/>
    </row>
    <row r="303" spans="17:23" x14ac:dyDescent="0.2">
      <c r="Q303" s="11"/>
      <c r="V303" s="11"/>
      <c r="W303" s="11"/>
    </row>
    <row r="304" spans="17:23" x14ac:dyDescent="0.2">
      <c r="Q304" s="11"/>
      <c r="V304" s="11"/>
      <c r="W304" s="11"/>
    </row>
    <row r="305" spans="17:23" x14ac:dyDescent="0.2">
      <c r="Q305" s="11"/>
      <c r="V305" s="11"/>
      <c r="W305" s="11"/>
    </row>
    <row r="306" spans="17:23" x14ac:dyDescent="0.2">
      <c r="Q306" s="11"/>
      <c r="V306" s="11"/>
      <c r="W306" s="11"/>
    </row>
    <row r="307" spans="17:23" x14ac:dyDescent="0.2">
      <c r="Q307" s="11"/>
      <c r="V307" s="11"/>
      <c r="W307" s="11"/>
    </row>
    <row r="308" spans="17:23" x14ac:dyDescent="0.2">
      <c r="Q308" s="11"/>
      <c r="V308" s="11"/>
      <c r="W308" s="11"/>
    </row>
    <row r="309" spans="17:23" x14ac:dyDescent="0.2">
      <c r="Q309" s="11"/>
      <c r="V309" s="11"/>
      <c r="W309" s="11"/>
    </row>
    <row r="310" spans="17:23" x14ac:dyDescent="0.2">
      <c r="Q310" s="11"/>
      <c r="V310" s="11"/>
      <c r="W310" s="11"/>
    </row>
    <row r="311" spans="17:23" x14ac:dyDescent="0.2">
      <c r="Q311" s="11"/>
      <c r="V311" s="11"/>
      <c r="W311" s="11"/>
    </row>
    <row r="312" spans="17:23" x14ac:dyDescent="0.2">
      <c r="Q312" s="11"/>
      <c r="V312" s="11"/>
      <c r="W312" s="11"/>
    </row>
    <row r="313" spans="17:23" x14ac:dyDescent="0.2">
      <c r="Q313" s="11"/>
      <c r="V313" s="11"/>
      <c r="W313" s="11"/>
    </row>
    <row r="314" spans="17:23" x14ac:dyDescent="0.2">
      <c r="Q314" s="11"/>
      <c r="V314" s="11"/>
      <c r="W314" s="11"/>
    </row>
    <row r="315" spans="17:23" x14ac:dyDescent="0.2">
      <c r="Q315" s="11"/>
      <c r="V315" s="11"/>
      <c r="W315" s="11"/>
    </row>
    <row r="316" spans="17:23" x14ac:dyDescent="0.2">
      <c r="Q316" s="11"/>
      <c r="V316" s="11"/>
      <c r="W316" s="11"/>
    </row>
    <row r="317" spans="17:23" x14ac:dyDescent="0.2">
      <c r="Q317" s="11"/>
      <c r="V317" s="11"/>
      <c r="W317" s="11"/>
    </row>
    <row r="318" spans="17:23" x14ac:dyDescent="0.2">
      <c r="Q318" s="11"/>
      <c r="V318" s="11"/>
      <c r="W318" s="11"/>
    </row>
    <row r="319" spans="17:23" x14ac:dyDescent="0.2">
      <c r="Q319" s="11"/>
      <c r="V319" s="11"/>
      <c r="W319" s="11"/>
    </row>
    <row r="320" spans="17:23" x14ac:dyDescent="0.2">
      <c r="Q320" s="11"/>
      <c r="V320" s="11"/>
      <c r="W320" s="11"/>
    </row>
    <row r="321" spans="17:23" x14ac:dyDescent="0.2">
      <c r="Q321" s="11"/>
      <c r="V321" s="11"/>
      <c r="W321" s="11"/>
    </row>
    <row r="322" spans="17:23" x14ac:dyDescent="0.2">
      <c r="Q322" s="11"/>
      <c r="V322" s="11"/>
      <c r="W322" s="11"/>
    </row>
    <row r="323" spans="17:23" x14ac:dyDescent="0.2">
      <c r="Q323" s="11"/>
      <c r="V323" s="11"/>
      <c r="W323" s="11"/>
    </row>
    <row r="324" spans="17:23" x14ac:dyDescent="0.2">
      <c r="Q324" s="11"/>
      <c r="V324" s="11"/>
      <c r="W324" s="11"/>
    </row>
    <row r="325" spans="17:23" x14ac:dyDescent="0.2">
      <c r="Q325" s="11"/>
      <c r="V325" s="11"/>
      <c r="W325" s="11"/>
    </row>
    <row r="326" spans="17:23" x14ac:dyDescent="0.2">
      <c r="Q326" s="11"/>
      <c r="V326" s="11"/>
      <c r="W326" s="11"/>
    </row>
    <row r="327" spans="17:23" x14ac:dyDescent="0.2">
      <c r="Q327" s="11"/>
      <c r="V327" s="11"/>
      <c r="W327" s="11"/>
    </row>
    <row r="328" spans="17:23" x14ac:dyDescent="0.2">
      <c r="Q328" s="11"/>
      <c r="V328" s="11"/>
      <c r="W328" s="11"/>
    </row>
    <row r="329" spans="17:23" x14ac:dyDescent="0.2">
      <c r="Q329" s="11"/>
      <c r="V329" s="11"/>
      <c r="W329" s="11"/>
    </row>
    <row r="330" spans="17:23" x14ac:dyDescent="0.2">
      <c r="Q330" s="11"/>
      <c r="V330" s="11"/>
      <c r="W330" s="11"/>
    </row>
    <row r="331" spans="17:23" x14ac:dyDescent="0.2">
      <c r="Q331" s="11"/>
      <c r="V331" s="11"/>
      <c r="W331" s="11"/>
    </row>
    <row r="332" spans="17:23" x14ac:dyDescent="0.2">
      <c r="Q332" s="11"/>
      <c r="V332" s="11"/>
      <c r="W332" s="11"/>
    </row>
    <row r="333" spans="17:23" x14ac:dyDescent="0.2">
      <c r="Q333" s="11"/>
      <c r="V333" s="11"/>
      <c r="W333" s="11"/>
    </row>
    <row r="334" spans="17:23" x14ac:dyDescent="0.2">
      <c r="Q334" s="11"/>
      <c r="V334" s="11"/>
      <c r="W334" s="11"/>
    </row>
    <row r="335" spans="17:23" x14ac:dyDescent="0.2">
      <c r="Q335" s="11"/>
      <c r="V335" s="11"/>
      <c r="W335" s="11"/>
    </row>
    <row r="336" spans="17:23" x14ac:dyDescent="0.2">
      <c r="Q336" s="11"/>
      <c r="V336" s="11"/>
      <c r="W336" s="11"/>
    </row>
    <row r="337" spans="17:23" x14ac:dyDescent="0.2">
      <c r="Q337" s="11"/>
      <c r="V337" s="11"/>
      <c r="W337" s="11"/>
    </row>
    <row r="338" spans="17:23" x14ac:dyDescent="0.2">
      <c r="Q338" s="11"/>
      <c r="V338" s="11"/>
      <c r="W338" s="11"/>
    </row>
    <row r="339" spans="17:23" x14ac:dyDescent="0.2">
      <c r="V339" s="11"/>
      <c r="W339" s="11"/>
    </row>
    <row r="340" spans="17:23" x14ac:dyDescent="0.2">
      <c r="V340" s="11"/>
      <c r="W340" s="11"/>
    </row>
    <row r="341" spans="17:23" x14ac:dyDescent="0.2">
      <c r="V341" s="11"/>
      <c r="W341" s="11"/>
    </row>
    <row r="342" spans="17:23" x14ac:dyDescent="0.2">
      <c r="V342" s="11"/>
      <c r="W342" s="11"/>
    </row>
    <row r="343" spans="17:23" x14ac:dyDescent="0.2">
      <c r="V343" s="11"/>
      <c r="W343" s="11"/>
    </row>
    <row r="344" spans="17:23" x14ac:dyDescent="0.2">
      <c r="V344" s="11"/>
      <c r="W344" s="11"/>
    </row>
    <row r="345" spans="17:23" x14ac:dyDescent="0.2">
      <c r="V345" s="11"/>
      <c r="W345" s="11"/>
    </row>
    <row r="346" spans="17:23" x14ac:dyDescent="0.2">
      <c r="V346" s="11"/>
      <c r="W346" s="11"/>
    </row>
    <row r="347" spans="17:23" x14ac:dyDescent="0.2">
      <c r="V347" s="11"/>
      <c r="W347" s="11"/>
    </row>
    <row r="348" spans="17:23" x14ac:dyDescent="0.2">
      <c r="V348" s="11"/>
      <c r="W348" s="11"/>
    </row>
    <row r="349" spans="17:23" x14ac:dyDescent="0.2">
      <c r="V349" s="11"/>
      <c r="W349" s="11"/>
    </row>
    <row r="350" spans="17:23" x14ac:dyDescent="0.2">
      <c r="V350" s="11"/>
      <c r="W350" s="11"/>
    </row>
    <row r="351" spans="17:23" x14ac:dyDescent="0.2">
      <c r="V351" s="11"/>
      <c r="W351" s="11"/>
    </row>
    <row r="352" spans="17:23" x14ac:dyDescent="0.2">
      <c r="V352" s="11"/>
      <c r="W352" s="11"/>
    </row>
    <row r="353" spans="17:23" x14ac:dyDescent="0.2">
      <c r="V353" s="11"/>
      <c r="W353" s="11"/>
    </row>
    <row r="354" spans="17:23" x14ac:dyDescent="0.2">
      <c r="V354" s="11"/>
      <c r="W354" s="11"/>
    </row>
    <row r="355" spans="17:23" x14ac:dyDescent="0.2">
      <c r="V355" s="11"/>
      <c r="W355" s="11"/>
    </row>
    <row r="356" spans="17:23" x14ac:dyDescent="0.2">
      <c r="V356" s="11"/>
      <c r="W356" s="11"/>
    </row>
    <row r="357" spans="17:23" x14ac:dyDescent="0.2">
      <c r="V357" s="11"/>
      <c r="W357" s="11"/>
    </row>
    <row r="358" spans="17:23" x14ac:dyDescent="0.2">
      <c r="V358" s="11"/>
      <c r="W358" s="11"/>
    </row>
    <row r="359" spans="17:23" x14ac:dyDescent="0.2">
      <c r="V359" s="11"/>
      <c r="W359" s="11"/>
    </row>
    <row r="360" spans="17:23" x14ac:dyDescent="0.2">
      <c r="V360" s="11"/>
      <c r="W360" s="11"/>
    </row>
    <row r="361" spans="17:23" x14ac:dyDescent="0.2">
      <c r="V361" s="11"/>
      <c r="W361" s="11"/>
    </row>
    <row r="362" spans="17:23" x14ac:dyDescent="0.2">
      <c r="V362" s="11"/>
      <c r="W362" s="11"/>
    </row>
    <row r="363" spans="17:23" x14ac:dyDescent="0.2">
      <c r="V363" s="11"/>
      <c r="W363" s="11"/>
    </row>
    <row r="364" spans="17:23" x14ac:dyDescent="0.2">
      <c r="V364" s="11"/>
      <c r="W364" s="11"/>
    </row>
    <row r="365" spans="17:23" x14ac:dyDescent="0.2">
      <c r="V365" s="11"/>
      <c r="W365" s="11"/>
    </row>
    <row r="366" spans="17:23" x14ac:dyDescent="0.2">
      <c r="V366" s="11"/>
      <c r="W366" s="11"/>
    </row>
    <row r="367" spans="17:23" x14ac:dyDescent="0.2">
      <c r="Q367" s="11"/>
      <c r="V367" s="11"/>
      <c r="W367" s="11"/>
    </row>
    <row r="368" spans="17:23" x14ac:dyDescent="0.2">
      <c r="Q368" s="11"/>
      <c r="V368" s="11"/>
      <c r="W368" s="11"/>
    </row>
    <row r="369" spans="17:23" x14ac:dyDescent="0.2">
      <c r="Q369" s="11"/>
      <c r="V369" s="11"/>
      <c r="W369" s="11"/>
    </row>
    <row r="370" spans="17:23" x14ac:dyDescent="0.2">
      <c r="Q370" s="11"/>
      <c r="V370" s="11"/>
      <c r="W370" s="11"/>
    </row>
    <row r="371" spans="17:23" x14ac:dyDescent="0.2">
      <c r="Q371" s="11"/>
      <c r="V371" s="11"/>
      <c r="W371" s="11"/>
    </row>
    <row r="372" spans="17:23" x14ac:dyDescent="0.2">
      <c r="Q372" s="11"/>
      <c r="V372" s="11"/>
      <c r="W372" s="11"/>
    </row>
    <row r="373" spans="17:23" x14ac:dyDescent="0.2">
      <c r="Q373" s="11"/>
      <c r="V373" s="11"/>
      <c r="W373" s="11"/>
    </row>
    <row r="374" spans="17:23" x14ac:dyDescent="0.2">
      <c r="Q374" s="11"/>
      <c r="V374" s="11"/>
      <c r="W374" s="11"/>
    </row>
    <row r="375" spans="17:23" x14ac:dyDescent="0.2">
      <c r="Q375" s="11"/>
      <c r="V375" s="11"/>
      <c r="W375" s="11"/>
    </row>
    <row r="376" spans="17:23" x14ac:dyDescent="0.2">
      <c r="Q376" s="11"/>
      <c r="V376" s="11"/>
      <c r="W376" s="11"/>
    </row>
    <row r="377" spans="17:23" x14ac:dyDescent="0.2">
      <c r="Q377" s="11"/>
      <c r="V377" s="11"/>
      <c r="W377" s="11"/>
    </row>
    <row r="378" spans="17:23" x14ac:dyDescent="0.2">
      <c r="Q378" s="11"/>
      <c r="V378" s="11"/>
      <c r="W378" s="11"/>
    </row>
    <row r="379" spans="17:23" x14ac:dyDescent="0.2">
      <c r="Q379" s="11"/>
      <c r="V379" s="11"/>
      <c r="W379" s="11"/>
    </row>
    <row r="380" spans="17:23" x14ac:dyDescent="0.2">
      <c r="Q380" s="11"/>
      <c r="V380" s="11"/>
      <c r="W380" s="11"/>
    </row>
    <row r="381" spans="17:23" x14ac:dyDescent="0.2">
      <c r="Q381" s="11"/>
      <c r="V381" s="11"/>
      <c r="W381" s="11"/>
    </row>
    <row r="382" spans="17:23" x14ac:dyDescent="0.2">
      <c r="Q382" s="11"/>
      <c r="V382" s="11"/>
      <c r="W382" s="11"/>
    </row>
    <row r="383" spans="17:23" x14ac:dyDescent="0.2">
      <c r="Q383" s="11"/>
      <c r="V383" s="11"/>
      <c r="W383" s="11"/>
    </row>
    <row r="384" spans="17:23" x14ac:dyDescent="0.2">
      <c r="Q384" s="11"/>
      <c r="V384" s="11"/>
      <c r="W384" s="11"/>
    </row>
    <row r="385" spans="17:23" x14ac:dyDescent="0.2">
      <c r="Q385" s="11"/>
      <c r="V385" s="11"/>
      <c r="W385" s="11"/>
    </row>
    <row r="386" spans="17:23" x14ac:dyDescent="0.2">
      <c r="Q386" s="11"/>
      <c r="V386" s="11"/>
      <c r="W386" s="11"/>
    </row>
    <row r="387" spans="17:23" x14ac:dyDescent="0.2">
      <c r="Q387" s="11"/>
      <c r="V387" s="11"/>
      <c r="W387" s="11"/>
    </row>
    <row r="388" spans="17:23" x14ac:dyDescent="0.2">
      <c r="Q388" s="11"/>
      <c r="V388" s="11"/>
      <c r="W388" s="11"/>
    </row>
    <row r="389" spans="17:23" x14ac:dyDescent="0.2">
      <c r="Q389" s="11"/>
      <c r="V389" s="11"/>
      <c r="W389" s="11"/>
    </row>
    <row r="390" spans="17:23" x14ac:dyDescent="0.2">
      <c r="Q390" s="11"/>
      <c r="V390" s="11"/>
      <c r="W390" s="11"/>
    </row>
    <row r="391" spans="17:23" x14ac:dyDescent="0.2">
      <c r="Q391" s="11"/>
      <c r="V391" s="11"/>
      <c r="W391" s="11"/>
    </row>
    <row r="392" spans="17:23" x14ac:dyDescent="0.2">
      <c r="Q392" s="11"/>
      <c r="V392" s="11"/>
      <c r="W392" s="11"/>
    </row>
    <row r="393" spans="17:23" x14ac:dyDescent="0.2">
      <c r="Q393" s="11"/>
      <c r="V393" s="11"/>
      <c r="W393" s="11"/>
    </row>
    <row r="394" spans="17:23" x14ac:dyDescent="0.2">
      <c r="Q394" s="11"/>
      <c r="V394" s="11"/>
      <c r="W394" s="11"/>
    </row>
    <row r="395" spans="17:23" x14ac:dyDescent="0.2">
      <c r="Q395" s="11"/>
      <c r="V395" s="11"/>
      <c r="W395" s="11"/>
    </row>
    <row r="396" spans="17:23" x14ac:dyDescent="0.2">
      <c r="Q396" s="11"/>
      <c r="V396" s="11"/>
      <c r="W396" s="11"/>
    </row>
    <row r="397" spans="17:23" x14ac:dyDescent="0.2">
      <c r="Q397" s="11"/>
      <c r="V397" s="11"/>
      <c r="W397" s="11"/>
    </row>
    <row r="398" spans="17:23" x14ac:dyDescent="0.2">
      <c r="Q398" s="11"/>
      <c r="V398" s="11"/>
      <c r="W398" s="11"/>
    </row>
    <row r="399" spans="17:23" x14ac:dyDescent="0.2">
      <c r="Q399" s="11"/>
      <c r="V399" s="11"/>
      <c r="W399" s="11"/>
    </row>
    <row r="400" spans="17:23" x14ac:dyDescent="0.2">
      <c r="Q400" s="11"/>
      <c r="V400" s="11"/>
      <c r="W400" s="11"/>
    </row>
    <row r="401" spans="17:23" x14ac:dyDescent="0.2">
      <c r="Q401" s="11"/>
      <c r="V401" s="11"/>
      <c r="W401" s="11"/>
    </row>
    <row r="402" spans="17:23" x14ac:dyDescent="0.2">
      <c r="Q402" s="11"/>
      <c r="V402" s="11"/>
      <c r="W402" s="11"/>
    </row>
    <row r="403" spans="17:23" x14ac:dyDescent="0.2">
      <c r="Q403" s="11"/>
      <c r="V403" s="11"/>
      <c r="W403" s="11"/>
    </row>
    <row r="404" spans="17:23" x14ac:dyDescent="0.2">
      <c r="Q404" s="11"/>
      <c r="V404" s="11"/>
      <c r="W404" s="11"/>
    </row>
    <row r="405" spans="17:23" x14ac:dyDescent="0.2">
      <c r="Q405" s="11"/>
      <c r="V405" s="11"/>
      <c r="W405" s="11"/>
    </row>
    <row r="406" spans="17:23" x14ac:dyDescent="0.2">
      <c r="Q406" s="11"/>
      <c r="V406" s="11"/>
      <c r="W406" s="11"/>
    </row>
    <row r="407" spans="17:23" x14ac:dyDescent="0.2">
      <c r="Q407" s="11"/>
      <c r="V407" s="11"/>
      <c r="W407" s="11"/>
    </row>
    <row r="408" spans="17:23" x14ac:dyDescent="0.2">
      <c r="Q408" s="11"/>
      <c r="V408" s="11"/>
      <c r="W408" s="11"/>
    </row>
    <row r="409" spans="17:23" x14ac:dyDescent="0.2">
      <c r="Q409" s="11"/>
      <c r="V409" s="11"/>
      <c r="W409" s="11"/>
    </row>
    <row r="410" spans="17:23" x14ac:dyDescent="0.2">
      <c r="Q410" s="11"/>
      <c r="V410" s="11"/>
      <c r="W410" s="11"/>
    </row>
    <row r="411" spans="17:23" x14ac:dyDescent="0.2">
      <c r="Q411" s="11"/>
      <c r="V411" s="11"/>
      <c r="W411" s="11"/>
    </row>
    <row r="412" spans="17:23" x14ac:dyDescent="0.2">
      <c r="Q412" s="11"/>
      <c r="V412" s="11"/>
      <c r="W412" s="11"/>
    </row>
    <row r="413" spans="17:23" x14ac:dyDescent="0.2">
      <c r="Q413" s="11"/>
      <c r="V413" s="11"/>
      <c r="W413" s="11"/>
    </row>
    <row r="414" spans="17:23" x14ac:dyDescent="0.2">
      <c r="Q414" s="11"/>
      <c r="V414" s="11"/>
      <c r="W414" s="11"/>
    </row>
    <row r="415" spans="17:23" x14ac:dyDescent="0.2">
      <c r="Q415" s="11"/>
      <c r="V415" s="11"/>
      <c r="W415" s="11"/>
    </row>
    <row r="416" spans="17:23" x14ac:dyDescent="0.2">
      <c r="Q416" s="11"/>
      <c r="V416" s="11"/>
      <c r="W416" s="11"/>
    </row>
    <row r="417" spans="17:23" x14ac:dyDescent="0.2">
      <c r="Q417" s="11"/>
      <c r="V417" s="11"/>
      <c r="W417" s="11"/>
    </row>
    <row r="418" spans="17:23" x14ac:dyDescent="0.2">
      <c r="Q418" s="11"/>
      <c r="V418" s="11"/>
      <c r="W418" s="11"/>
    </row>
    <row r="419" spans="17:23" x14ac:dyDescent="0.2">
      <c r="Q419" s="11"/>
      <c r="V419" s="11"/>
      <c r="W419" s="11"/>
    </row>
    <row r="420" spans="17:23" x14ac:dyDescent="0.2">
      <c r="Q420" s="11"/>
      <c r="V420" s="11"/>
      <c r="W420" s="11"/>
    </row>
    <row r="421" spans="17:23" x14ac:dyDescent="0.2">
      <c r="Q421" s="11"/>
      <c r="V421" s="11"/>
      <c r="W421" s="11"/>
    </row>
    <row r="422" spans="17:23" x14ac:dyDescent="0.2">
      <c r="Q422" s="11"/>
      <c r="V422" s="11"/>
      <c r="W422" s="11"/>
    </row>
    <row r="423" spans="17:23" x14ac:dyDescent="0.2">
      <c r="Q423" s="11"/>
      <c r="V423" s="11"/>
      <c r="W423" s="11"/>
    </row>
    <row r="424" spans="17:23" x14ac:dyDescent="0.2">
      <c r="Q424" s="11"/>
      <c r="V424" s="11"/>
      <c r="W424" s="11"/>
    </row>
    <row r="425" spans="17:23" x14ac:dyDescent="0.2">
      <c r="Q425" s="11"/>
      <c r="V425" s="11"/>
      <c r="W425" s="11"/>
    </row>
    <row r="426" spans="17:23" x14ac:dyDescent="0.2">
      <c r="Q426" s="11"/>
      <c r="V426" s="11"/>
      <c r="W426" s="11"/>
    </row>
    <row r="427" spans="17:23" x14ac:dyDescent="0.2">
      <c r="Q427" s="11"/>
      <c r="V427" s="11"/>
      <c r="W427" s="11"/>
    </row>
    <row r="428" spans="17:23" x14ac:dyDescent="0.2">
      <c r="Q428" s="11"/>
      <c r="V428" s="11"/>
      <c r="W428" s="11"/>
    </row>
    <row r="429" spans="17:23" x14ac:dyDescent="0.2">
      <c r="Q429" s="11"/>
      <c r="V429" s="11"/>
      <c r="W429" s="11"/>
    </row>
    <row r="430" spans="17:23" x14ac:dyDescent="0.2">
      <c r="Q430" s="11"/>
      <c r="V430" s="11"/>
      <c r="W430" s="11"/>
    </row>
    <row r="431" spans="17:23" x14ac:dyDescent="0.2">
      <c r="Q431" s="11"/>
      <c r="V431" s="11"/>
      <c r="W431" s="11"/>
    </row>
    <row r="432" spans="17:23" x14ac:dyDescent="0.2">
      <c r="Q432" s="11"/>
      <c r="V432" s="11"/>
      <c r="W432" s="11"/>
    </row>
    <row r="433" spans="15:23" x14ac:dyDescent="0.2">
      <c r="Q433" s="11"/>
      <c r="V433" s="11"/>
      <c r="W433" s="11"/>
    </row>
    <row r="434" spans="15:23" x14ac:dyDescent="0.2">
      <c r="Q434" s="11"/>
      <c r="V434" s="11"/>
      <c r="W434" s="11"/>
    </row>
    <row r="435" spans="15:23" x14ac:dyDescent="0.2">
      <c r="Q435" s="11"/>
      <c r="V435" s="11"/>
      <c r="W435" s="11"/>
    </row>
    <row r="436" spans="15:23" x14ac:dyDescent="0.2">
      <c r="Q436" s="11"/>
      <c r="V436" s="11"/>
      <c r="W436" s="11"/>
    </row>
    <row r="437" spans="15:23" x14ac:dyDescent="0.2">
      <c r="Q437" s="11"/>
      <c r="V437" s="11"/>
      <c r="W437" s="11"/>
    </row>
    <row r="438" spans="15:23" x14ac:dyDescent="0.2">
      <c r="Q438" s="11"/>
      <c r="V438" s="11"/>
      <c r="W438" s="11"/>
    </row>
    <row r="439" spans="15:23" x14ac:dyDescent="0.2">
      <c r="Q439" s="11"/>
      <c r="V439" s="11"/>
      <c r="W439" s="11"/>
    </row>
    <row r="440" spans="15:23" x14ac:dyDescent="0.2">
      <c r="Q440" s="11"/>
      <c r="V440" s="11"/>
      <c r="W440" s="11"/>
    </row>
    <row r="441" spans="15:23" x14ac:dyDescent="0.2">
      <c r="Q441" s="11"/>
      <c r="V441" s="11"/>
      <c r="W441" s="11"/>
    </row>
    <row r="442" spans="15:23" x14ac:dyDescent="0.2">
      <c r="Q442" s="11"/>
      <c r="V442" s="11"/>
      <c r="W442" s="11"/>
    </row>
    <row r="443" spans="15:23" x14ac:dyDescent="0.2">
      <c r="O443" s="11"/>
      <c r="Q443" s="11"/>
      <c r="V443" s="20"/>
      <c r="W443" s="20"/>
    </row>
    <row r="444" spans="15:23" x14ac:dyDescent="0.2">
      <c r="O444" s="11"/>
      <c r="Q444" s="11"/>
      <c r="V444" s="20"/>
      <c r="W444" s="20"/>
    </row>
    <row r="445" spans="15:23" x14ac:dyDescent="0.2">
      <c r="O445" s="11"/>
      <c r="Q445" s="11"/>
      <c r="V445" s="20"/>
      <c r="W445" s="20"/>
    </row>
    <row r="446" spans="15:23" x14ac:dyDescent="0.2">
      <c r="O446" s="11"/>
      <c r="Q446" s="11"/>
      <c r="V446" s="20"/>
      <c r="W446" s="20"/>
    </row>
    <row r="447" spans="15:23" x14ac:dyDescent="0.2">
      <c r="O447" s="11"/>
      <c r="Q447" s="11"/>
      <c r="V447" s="20"/>
      <c r="W447" s="20"/>
    </row>
    <row r="448" spans="15:23" x14ac:dyDescent="0.2">
      <c r="O448" s="11"/>
      <c r="Q448" s="11"/>
      <c r="V448" s="20"/>
      <c r="W448" s="20"/>
    </row>
    <row r="449" spans="15:23" x14ac:dyDescent="0.2">
      <c r="O449" s="11"/>
      <c r="Q449" s="11"/>
      <c r="V449" s="20"/>
      <c r="W449" s="20"/>
    </row>
    <row r="450" spans="15:23" x14ac:dyDescent="0.2">
      <c r="O450" s="11"/>
      <c r="Q450" s="11"/>
      <c r="V450" s="20"/>
      <c r="W450" s="20"/>
    </row>
    <row r="451" spans="15:23" x14ac:dyDescent="0.2">
      <c r="O451" s="11"/>
      <c r="V451" s="20"/>
      <c r="W451" s="20"/>
    </row>
    <row r="452" spans="15:23" x14ac:dyDescent="0.2">
      <c r="O452" s="11"/>
      <c r="V452" s="20"/>
      <c r="W452" s="20"/>
    </row>
    <row r="453" spans="15:23" x14ac:dyDescent="0.2">
      <c r="O453" s="11"/>
      <c r="V453" s="20"/>
      <c r="W453" s="20"/>
    </row>
    <row r="454" spans="15:23" x14ac:dyDescent="0.2">
      <c r="O454" s="11"/>
      <c r="V454" s="20"/>
      <c r="W454" s="20"/>
    </row>
    <row r="455" spans="15:23" x14ac:dyDescent="0.2">
      <c r="O455" s="11"/>
      <c r="V455" s="20"/>
      <c r="W455" s="20"/>
    </row>
    <row r="456" spans="15:23" x14ac:dyDescent="0.2">
      <c r="O456" s="11"/>
      <c r="V456" s="20"/>
      <c r="W456" s="20"/>
    </row>
    <row r="457" spans="15:23" x14ac:dyDescent="0.2">
      <c r="O457" s="11"/>
      <c r="V457" s="20"/>
      <c r="W457" s="20"/>
    </row>
    <row r="458" spans="15:23" x14ac:dyDescent="0.2">
      <c r="O458" s="11"/>
      <c r="V458" s="20"/>
      <c r="W458" s="20"/>
    </row>
    <row r="459" spans="15:23" x14ac:dyDescent="0.2">
      <c r="O459" s="11"/>
      <c r="V459" s="20"/>
      <c r="W459" s="20"/>
    </row>
    <row r="460" spans="15:23" x14ac:dyDescent="0.2">
      <c r="O460" s="11"/>
      <c r="V460" s="20"/>
      <c r="W460" s="20"/>
    </row>
    <row r="461" spans="15:23" x14ac:dyDescent="0.2">
      <c r="O461" s="11"/>
      <c r="V461" s="20"/>
      <c r="W461" s="20"/>
    </row>
    <row r="462" spans="15:23" x14ac:dyDescent="0.2">
      <c r="O462" s="11"/>
      <c r="V462" s="20"/>
      <c r="W462" s="20"/>
    </row>
    <row r="463" spans="15:23" x14ac:dyDescent="0.2">
      <c r="O463" s="11"/>
      <c r="V463" s="20"/>
      <c r="W463" s="20"/>
    </row>
    <row r="464" spans="15:23" x14ac:dyDescent="0.2">
      <c r="O464" s="11"/>
      <c r="V464" s="20"/>
      <c r="W464" s="20"/>
    </row>
    <row r="465" spans="15:23" x14ac:dyDescent="0.2">
      <c r="O465" s="11"/>
      <c r="V465" s="20"/>
      <c r="W465" s="20"/>
    </row>
    <row r="466" spans="15:23" x14ac:dyDescent="0.2">
      <c r="O466" s="11"/>
      <c r="V466" s="20"/>
      <c r="W466" s="20"/>
    </row>
    <row r="467" spans="15:23" x14ac:dyDescent="0.2">
      <c r="O467" s="11"/>
      <c r="V467" s="20"/>
      <c r="W467" s="20"/>
    </row>
    <row r="468" spans="15:23" x14ac:dyDescent="0.2">
      <c r="O468" s="11"/>
      <c r="V468" s="20"/>
      <c r="W468" s="20"/>
    </row>
    <row r="469" spans="15:23" x14ac:dyDescent="0.2">
      <c r="O469" s="11"/>
      <c r="V469" s="20"/>
      <c r="W469" s="20"/>
    </row>
    <row r="470" spans="15:23" x14ac:dyDescent="0.2">
      <c r="O470" s="11"/>
      <c r="V470" s="20"/>
      <c r="W470" s="20"/>
    </row>
    <row r="471" spans="15:23" x14ac:dyDescent="0.2">
      <c r="O471" s="11"/>
      <c r="V471" s="20"/>
      <c r="W471" s="20"/>
    </row>
    <row r="472" spans="15:23" x14ac:dyDescent="0.2">
      <c r="O472" s="11"/>
      <c r="V472" s="20"/>
      <c r="W472" s="20"/>
    </row>
    <row r="473" spans="15:23" x14ac:dyDescent="0.2">
      <c r="O473" s="11"/>
      <c r="V473" s="20"/>
      <c r="W473" s="20"/>
    </row>
    <row r="474" spans="15:23" x14ac:dyDescent="0.2">
      <c r="O474" s="11"/>
      <c r="V474" s="20"/>
      <c r="W474" s="20"/>
    </row>
    <row r="475" spans="15:23" x14ac:dyDescent="0.2">
      <c r="O475" s="11"/>
      <c r="V475" s="20"/>
      <c r="W475" s="20"/>
    </row>
    <row r="476" spans="15:23" x14ac:dyDescent="0.2">
      <c r="O476" s="11"/>
      <c r="V476" s="20"/>
      <c r="W476" s="20"/>
    </row>
    <row r="477" spans="15:23" x14ac:dyDescent="0.2">
      <c r="O477" s="11"/>
      <c r="V477" s="20"/>
      <c r="W477" s="20"/>
    </row>
    <row r="478" spans="15:23" x14ac:dyDescent="0.2">
      <c r="O478" s="11"/>
      <c r="V478" s="20"/>
      <c r="W478" s="20"/>
    </row>
    <row r="479" spans="15:23" x14ac:dyDescent="0.2">
      <c r="O479" s="11"/>
      <c r="Q479" s="11"/>
      <c r="V479" s="20"/>
      <c r="W479" s="20"/>
    </row>
    <row r="480" spans="15:23" x14ac:dyDescent="0.2">
      <c r="O480" s="11"/>
      <c r="Q480" s="11"/>
      <c r="V480" s="20"/>
      <c r="W480" s="20"/>
    </row>
    <row r="481" spans="15:23" x14ac:dyDescent="0.2">
      <c r="O481" s="11"/>
      <c r="Q481" s="11"/>
      <c r="V481" s="20"/>
      <c r="W481" s="20"/>
    </row>
    <row r="482" spans="15:23" x14ac:dyDescent="0.2">
      <c r="O482" s="11"/>
      <c r="Q482" s="11"/>
      <c r="V482" s="20"/>
      <c r="W482" s="20"/>
    </row>
    <row r="483" spans="15:23" x14ac:dyDescent="0.2">
      <c r="O483" s="11"/>
      <c r="Q483" s="11"/>
      <c r="V483" s="20"/>
      <c r="W483" s="20"/>
    </row>
    <row r="484" spans="15:23" x14ac:dyDescent="0.2">
      <c r="O484" s="11"/>
      <c r="Q484" s="11"/>
      <c r="V484" s="20"/>
      <c r="W484" s="20"/>
    </row>
    <row r="485" spans="15:23" x14ac:dyDescent="0.2">
      <c r="O485" s="11"/>
      <c r="Q485" s="11"/>
      <c r="V485" s="20"/>
      <c r="W485" s="20"/>
    </row>
    <row r="486" spans="15:23" x14ac:dyDescent="0.2">
      <c r="O486" s="11"/>
      <c r="Q486" s="11"/>
      <c r="V486" s="20"/>
      <c r="W486" s="20"/>
    </row>
    <row r="487" spans="15:23" x14ac:dyDescent="0.2">
      <c r="O487" s="11"/>
      <c r="Q487" s="11"/>
      <c r="V487" s="20"/>
      <c r="W487" s="20"/>
    </row>
    <row r="488" spans="15:23" x14ac:dyDescent="0.2">
      <c r="O488" s="11"/>
      <c r="Q488" s="11"/>
      <c r="V488" s="20"/>
      <c r="W488" s="20"/>
    </row>
    <row r="489" spans="15:23" x14ac:dyDescent="0.2">
      <c r="O489" s="11"/>
      <c r="Q489" s="11"/>
      <c r="V489" s="20"/>
      <c r="W489" s="20"/>
    </row>
    <row r="490" spans="15:23" x14ac:dyDescent="0.2">
      <c r="O490" s="11"/>
      <c r="Q490" s="11"/>
      <c r="V490" s="20"/>
      <c r="W490" s="20"/>
    </row>
    <row r="491" spans="15:23" x14ac:dyDescent="0.2">
      <c r="O491" s="11"/>
      <c r="Q491" s="11"/>
      <c r="V491" s="20"/>
      <c r="W491" s="20"/>
    </row>
    <row r="492" spans="15:23" x14ac:dyDescent="0.2">
      <c r="O492" s="11"/>
      <c r="Q492" s="11"/>
      <c r="V492" s="20"/>
      <c r="W492" s="20"/>
    </row>
    <row r="493" spans="15:23" x14ac:dyDescent="0.2">
      <c r="O493" s="11"/>
      <c r="Q493" s="11"/>
      <c r="V493" s="20"/>
      <c r="W493" s="20"/>
    </row>
    <row r="494" spans="15:23" x14ac:dyDescent="0.2">
      <c r="O494" s="11"/>
      <c r="Q494" s="11"/>
      <c r="V494" s="20"/>
      <c r="W494" s="20"/>
    </row>
    <row r="495" spans="15:23" x14ac:dyDescent="0.2">
      <c r="O495" s="11"/>
      <c r="Q495" s="11"/>
      <c r="V495" s="20"/>
      <c r="W495" s="20"/>
    </row>
    <row r="496" spans="15:23" x14ac:dyDescent="0.2">
      <c r="O496" s="11"/>
      <c r="Q496" s="11"/>
      <c r="V496" s="20"/>
      <c r="W496" s="20"/>
    </row>
    <row r="497" spans="15:23" x14ac:dyDescent="0.2">
      <c r="O497" s="11"/>
      <c r="Q497" s="11"/>
      <c r="V497" s="20"/>
      <c r="W497" s="20"/>
    </row>
    <row r="498" spans="15:23" x14ac:dyDescent="0.2">
      <c r="O498" s="11"/>
      <c r="Q498" s="11"/>
      <c r="V498" s="20"/>
      <c r="W498" s="20"/>
    </row>
    <row r="499" spans="15:23" x14ac:dyDescent="0.2">
      <c r="O499" s="11"/>
      <c r="Q499" s="11"/>
      <c r="V499" s="20"/>
      <c r="W499" s="20"/>
    </row>
    <row r="500" spans="15:23" x14ac:dyDescent="0.2">
      <c r="O500" s="11"/>
      <c r="Q500" s="11"/>
      <c r="V500" s="20"/>
      <c r="W500" s="20"/>
    </row>
    <row r="501" spans="15:23" x14ac:dyDescent="0.2">
      <c r="O501" s="11"/>
      <c r="Q501" s="11"/>
      <c r="V501" s="20"/>
      <c r="W501" s="20"/>
    </row>
    <row r="502" spans="15:23" x14ac:dyDescent="0.2">
      <c r="O502" s="11"/>
      <c r="Q502" s="11"/>
      <c r="V502" s="20"/>
      <c r="W502" s="20"/>
    </row>
    <row r="503" spans="15:23" x14ac:dyDescent="0.2">
      <c r="O503" s="11"/>
      <c r="Q503" s="11"/>
      <c r="V503" s="20"/>
      <c r="W503" s="20"/>
    </row>
    <row r="504" spans="15:23" x14ac:dyDescent="0.2">
      <c r="O504" s="11"/>
      <c r="Q504" s="11"/>
      <c r="V504" s="20"/>
      <c r="W504" s="20"/>
    </row>
    <row r="505" spans="15:23" x14ac:dyDescent="0.2">
      <c r="O505" s="11"/>
      <c r="Q505" s="11"/>
      <c r="V505" s="20"/>
      <c r="W505" s="20"/>
    </row>
    <row r="506" spans="15:23" x14ac:dyDescent="0.2">
      <c r="O506" s="11"/>
      <c r="Q506" s="11"/>
      <c r="V506" s="20"/>
      <c r="W506" s="20"/>
    </row>
    <row r="507" spans="15:23" x14ac:dyDescent="0.2">
      <c r="O507" s="11"/>
      <c r="Q507" s="11"/>
      <c r="V507" s="20"/>
      <c r="W507" s="20"/>
    </row>
    <row r="508" spans="15:23" x14ac:dyDescent="0.2">
      <c r="O508" s="11"/>
      <c r="Q508" s="11"/>
      <c r="V508" s="20"/>
      <c r="W508" s="20"/>
    </row>
    <row r="509" spans="15:23" x14ac:dyDescent="0.2">
      <c r="O509" s="11"/>
      <c r="Q509" s="11"/>
      <c r="V509" s="20"/>
      <c r="W509" s="20"/>
    </row>
    <row r="510" spans="15:23" x14ac:dyDescent="0.2">
      <c r="O510" s="11"/>
      <c r="Q510" s="11"/>
      <c r="V510" s="20"/>
      <c r="W510" s="20"/>
    </row>
    <row r="511" spans="15:23" x14ac:dyDescent="0.2">
      <c r="O511" s="11"/>
      <c r="Q511" s="11"/>
      <c r="V511" s="20"/>
      <c r="W511" s="20"/>
    </row>
    <row r="512" spans="15:23" x14ac:dyDescent="0.2">
      <c r="O512" s="11"/>
      <c r="Q512" s="11"/>
      <c r="V512" s="20"/>
      <c r="W512" s="20"/>
    </row>
    <row r="513" spans="15:23" x14ac:dyDescent="0.2">
      <c r="O513" s="11"/>
      <c r="Q513" s="11"/>
      <c r="V513" s="20"/>
      <c r="W513" s="20"/>
    </row>
    <row r="514" spans="15:23" x14ac:dyDescent="0.2">
      <c r="O514" s="11"/>
      <c r="Q514" s="11"/>
      <c r="V514" s="20"/>
      <c r="W514" s="20"/>
    </row>
    <row r="515" spans="15:23" x14ac:dyDescent="0.2">
      <c r="O515" s="11"/>
      <c r="Q515" s="11"/>
      <c r="V515" s="20"/>
      <c r="W515" s="20"/>
    </row>
    <row r="516" spans="15:23" x14ac:dyDescent="0.2">
      <c r="O516" s="11"/>
      <c r="Q516" s="11"/>
      <c r="V516" s="20"/>
      <c r="W516" s="20"/>
    </row>
    <row r="517" spans="15:23" x14ac:dyDescent="0.2">
      <c r="O517" s="11"/>
      <c r="Q517" s="11"/>
      <c r="V517" s="20"/>
      <c r="W517" s="20"/>
    </row>
    <row r="518" spans="15:23" x14ac:dyDescent="0.2">
      <c r="O518" s="11"/>
      <c r="Q518" s="11"/>
      <c r="V518" s="20"/>
      <c r="W518" s="20"/>
    </row>
    <row r="519" spans="15:23" x14ac:dyDescent="0.2">
      <c r="O519" s="11"/>
      <c r="Q519" s="11"/>
      <c r="V519" s="20"/>
      <c r="W519" s="20"/>
    </row>
    <row r="520" spans="15:23" x14ac:dyDescent="0.2">
      <c r="O520" s="11"/>
      <c r="Q520" s="11"/>
      <c r="V520" s="20"/>
      <c r="W520" s="20"/>
    </row>
    <row r="521" spans="15:23" x14ac:dyDescent="0.2">
      <c r="O521" s="11"/>
      <c r="Q521" s="11"/>
      <c r="V521" s="20"/>
      <c r="W521" s="20"/>
    </row>
    <row r="522" spans="15:23" x14ac:dyDescent="0.2">
      <c r="O522" s="11"/>
      <c r="Q522" s="11"/>
      <c r="V522" s="20"/>
      <c r="W522" s="20"/>
    </row>
    <row r="523" spans="15:23" x14ac:dyDescent="0.2">
      <c r="O523" s="11"/>
      <c r="Q523" s="11"/>
      <c r="V523" s="20"/>
      <c r="W523" s="20"/>
    </row>
    <row r="524" spans="15:23" x14ac:dyDescent="0.2">
      <c r="O524" s="11"/>
      <c r="Q524" s="11"/>
      <c r="V524" s="20"/>
      <c r="W524" s="20"/>
    </row>
    <row r="525" spans="15:23" x14ac:dyDescent="0.2">
      <c r="O525" s="11"/>
      <c r="Q525" s="11"/>
      <c r="V525" s="20"/>
      <c r="W525" s="20"/>
    </row>
    <row r="526" spans="15:23" x14ac:dyDescent="0.2">
      <c r="O526" s="11"/>
      <c r="Q526" s="11"/>
      <c r="V526" s="20"/>
      <c r="W526" s="20"/>
    </row>
    <row r="527" spans="15:23" x14ac:dyDescent="0.2">
      <c r="O527" s="11"/>
      <c r="Q527" s="11"/>
      <c r="V527" s="20"/>
      <c r="W527" s="20"/>
    </row>
    <row r="528" spans="15:23" x14ac:dyDescent="0.2">
      <c r="O528" s="11"/>
      <c r="Q528" s="11"/>
      <c r="V528" s="20"/>
      <c r="W528" s="20"/>
    </row>
    <row r="529" spans="15:23" x14ac:dyDescent="0.2">
      <c r="O529" s="11"/>
      <c r="Q529" s="11"/>
      <c r="V529" s="20"/>
      <c r="W529" s="20"/>
    </row>
    <row r="530" spans="15:23" x14ac:dyDescent="0.2">
      <c r="O530" s="11"/>
      <c r="Q530" s="11"/>
      <c r="V530" s="20"/>
      <c r="W530" s="20"/>
    </row>
    <row r="531" spans="15:23" x14ac:dyDescent="0.2">
      <c r="O531" s="11"/>
      <c r="Q531" s="11"/>
      <c r="V531" s="20"/>
      <c r="W531" s="20"/>
    </row>
    <row r="532" spans="15:23" x14ac:dyDescent="0.2">
      <c r="O532" s="11"/>
      <c r="Q532" s="11"/>
      <c r="V532" s="20"/>
      <c r="W532" s="20"/>
    </row>
    <row r="533" spans="15:23" x14ac:dyDescent="0.2">
      <c r="O533" s="11"/>
      <c r="Q533" s="11"/>
      <c r="V533" s="20"/>
      <c r="W533" s="20"/>
    </row>
    <row r="534" spans="15:23" x14ac:dyDescent="0.2">
      <c r="O534" s="11"/>
      <c r="Q534" s="11"/>
      <c r="V534" s="20"/>
      <c r="W534" s="20"/>
    </row>
    <row r="535" spans="15:23" x14ac:dyDescent="0.2">
      <c r="O535" s="11"/>
      <c r="Q535" s="11"/>
      <c r="V535" s="20"/>
      <c r="W535" s="20"/>
    </row>
    <row r="536" spans="15:23" x14ac:dyDescent="0.2">
      <c r="O536" s="11"/>
      <c r="Q536" s="11"/>
      <c r="V536" s="20"/>
      <c r="W536" s="20"/>
    </row>
    <row r="537" spans="15:23" x14ac:dyDescent="0.2">
      <c r="O537" s="11"/>
      <c r="Q537" s="11"/>
      <c r="V537" s="20"/>
      <c r="W537" s="20"/>
    </row>
    <row r="538" spans="15:23" x14ac:dyDescent="0.2">
      <c r="O538" s="11"/>
      <c r="Q538" s="11"/>
      <c r="V538" s="20"/>
      <c r="W538" s="20"/>
    </row>
    <row r="539" spans="15:23" x14ac:dyDescent="0.2">
      <c r="O539" s="11"/>
      <c r="Q539" s="11"/>
      <c r="V539" s="20"/>
      <c r="W539" s="20"/>
    </row>
    <row r="540" spans="15:23" x14ac:dyDescent="0.2">
      <c r="O540" s="11"/>
      <c r="Q540" s="11"/>
      <c r="V540" s="20"/>
      <c r="W540" s="20"/>
    </row>
    <row r="541" spans="15:23" x14ac:dyDescent="0.2">
      <c r="O541" s="11"/>
      <c r="Q541" s="11"/>
      <c r="V541" s="20"/>
      <c r="W541" s="20"/>
    </row>
    <row r="542" spans="15:23" x14ac:dyDescent="0.2">
      <c r="O542" s="11"/>
      <c r="Q542" s="11"/>
      <c r="V542" s="20"/>
      <c r="W542" s="20"/>
    </row>
    <row r="543" spans="15:23" x14ac:dyDescent="0.2">
      <c r="O543" s="11"/>
      <c r="Q543" s="11"/>
      <c r="V543" s="20"/>
      <c r="W543" s="20"/>
    </row>
    <row r="544" spans="15:23" x14ac:dyDescent="0.2">
      <c r="O544" s="11"/>
      <c r="Q544" s="11"/>
      <c r="V544" s="20"/>
      <c r="W544" s="20"/>
    </row>
    <row r="545" spans="15:23" x14ac:dyDescent="0.2">
      <c r="O545" s="11"/>
      <c r="Q545" s="11"/>
      <c r="V545" s="20"/>
      <c r="W545" s="20"/>
    </row>
    <row r="546" spans="15:23" x14ac:dyDescent="0.2">
      <c r="O546" s="11"/>
      <c r="Q546" s="11"/>
      <c r="V546" s="20"/>
      <c r="W546" s="20"/>
    </row>
    <row r="547" spans="15:23" x14ac:dyDescent="0.2">
      <c r="O547" s="11"/>
      <c r="Q547" s="11"/>
      <c r="V547" s="20"/>
      <c r="W547" s="20"/>
    </row>
    <row r="548" spans="15:23" x14ac:dyDescent="0.2">
      <c r="O548" s="11"/>
      <c r="Q548" s="11"/>
      <c r="V548" s="20"/>
      <c r="W548" s="20"/>
    </row>
    <row r="549" spans="15:23" x14ac:dyDescent="0.2">
      <c r="O549" s="11"/>
      <c r="Q549" s="11"/>
      <c r="V549" s="20"/>
      <c r="W549" s="20"/>
    </row>
    <row r="550" spans="15:23" x14ac:dyDescent="0.2">
      <c r="O550" s="11"/>
      <c r="Q550" s="11"/>
      <c r="V550" s="20"/>
      <c r="W550" s="20"/>
    </row>
    <row r="551" spans="15:23" x14ac:dyDescent="0.2">
      <c r="O551" s="11"/>
      <c r="Q551" s="11"/>
      <c r="V551" s="20"/>
      <c r="W551" s="20"/>
    </row>
    <row r="552" spans="15:23" x14ac:dyDescent="0.2">
      <c r="O552" s="11"/>
      <c r="Q552" s="11"/>
      <c r="V552" s="20"/>
      <c r="W552" s="20"/>
    </row>
    <row r="553" spans="15:23" x14ac:dyDescent="0.2">
      <c r="O553" s="11"/>
      <c r="Q553" s="11"/>
      <c r="V553" s="20"/>
      <c r="W553" s="20"/>
    </row>
    <row r="554" spans="15:23" x14ac:dyDescent="0.2">
      <c r="O554" s="11"/>
      <c r="Q554" s="11"/>
      <c r="V554" s="20"/>
      <c r="W554" s="20"/>
    </row>
    <row r="555" spans="15:23" x14ac:dyDescent="0.2">
      <c r="O555" s="11"/>
      <c r="Q555" s="11"/>
      <c r="V555" s="20"/>
      <c r="W555" s="20"/>
    </row>
    <row r="556" spans="15:23" x14ac:dyDescent="0.2">
      <c r="O556" s="11"/>
      <c r="Q556" s="11"/>
      <c r="V556" s="20"/>
      <c r="W556" s="20"/>
    </row>
    <row r="557" spans="15:23" x14ac:dyDescent="0.2">
      <c r="O557" s="11"/>
      <c r="Q557" s="11"/>
      <c r="V557" s="20"/>
      <c r="W557" s="20"/>
    </row>
    <row r="558" spans="15:23" x14ac:dyDescent="0.2">
      <c r="O558" s="11"/>
      <c r="Q558" s="11"/>
      <c r="V558" s="20"/>
      <c r="W558" s="20"/>
    </row>
    <row r="559" spans="15:23" x14ac:dyDescent="0.2">
      <c r="O559" s="11"/>
      <c r="Q559" s="11"/>
      <c r="V559" s="20"/>
      <c r="W559" s="20"/>
    </row>
    <row r="560" spans="15:23" x14ac:dyDescent="0.2">
      <c r="O560" s="11"/>
      <c r="Q560" s="11"/>
      <c r="V560" s="20"/>
      <c r="W560" s="20"/>
    </row>
    <row r="561" spans="15:23" x14ac:dyDescent="0.2">
      <c r="O561" s="11"/>
      <c r="Q561" s="11"/>
      <c r="V561" s="20"/>
      <c r="W561" s="20"/>
    </row>
    <row r="562" spans="15:23" x14ac:dyDescent="0.2">
      <c r="O562" s="11"/>
      <c r="Q562" s="11"/>
      <c r="V562" s="20"/>
      <c r="W562" s="20"/>
    </row>
    <row r="563" spans="15:23" x14ac:dyDescent="0.2">
      <c r="O563" s="11"/>
      <c r="V563" s="20"/>
      <c r="W563" s="20"/>
    </row>
    <row r="564" spans="15:23" x14ac:dyDescent="0.2">
      <c r="O564" s="11"/>
      <c r="V564" s="20"/>
      <c r="W564" s="20"/>
    </row>
    <row r="565" spans="15:23" x14ac:dyDescent="0.2">
      <c r="O565" s="11"/>
      <c r="V565" s="20"/>
      <c r="W565" s="20"/>
    </row>
    <row r="566" spans="15:23" x14ac:dyDescent="0.2">
      <c r="O566" s="11"/>
      <c r="V566" s="20"/>
      <c r="W566" s="20"/>
    </row>
    <row r="567" spans="15:23" x14ac:dyDescent="0.2">
      <c r="O567" s="11"/>
      <c r="V567" s="20"/>
      <c r="W567" s="20"/>
    </row>
    <row r="568" spans="15:23" x14ac:dyDescent="0.2">
      <c r="O568" s="11"/>
      <c r="V568" s="20"/>
      <c r="W568" s="20"/>
    </row>
    <row r="569" spans="15:23" x14ac:dyDescent="0.2">
      <c r="O569" s="11"/>
      <c r="V569" s="20"/>
      <c r="W569" s="20"/>
    </row>
    <row r="570" spans="15:23" x14ac:dyDescent="0.2">
      <c r="O570" s="11"/>
      <c r="V570" s="20"/>
      <c r="W570" s="20"/>
    </row>
    <row r="571" spans="15:23" x14ac:dyDescent="0.2">
      <c r="O571" s="11"/>
      <c r="V571" s="20"/>
      <c r="W571" s="20"/>
    </row>
    <row r="572" spans="15:23" x14ac:dyDescent="0.2">
      <c r="O572" s="11"/>
      <c r="V572" s="20"/>
      <c r="W572" s="20"/>
    </row>
    <row r="573" spans="15:23" x14ac:dyDescent="0.2">
      <c r="O573" s="11"/>
      <c r="V573" s="20"/>
      <c r="W573" s="20"/>
    </row>
    <row r="574" spans="15:23" x14ac:dyDescent="0.2">
      <c r="O574" s="11"/>
      <c r="V574" s="20"/>
      <c r="W574" s="20"/>
    </row>
    <row r="575" spans="15:23" x14ac:dyDescent="0.2">
      <c r="O575" s="11"/>
      <c r="V575" s="20"/>
      <c r="W575" s="20"/>
    </row>
    <row r="576" spans="15:23" x14ac:dyDescent="0.2">
      <c r="O576" s="11"/>
      <c r="V576" s="20"/>
      <c r="W576" s="20"/>
    </row>
    <row r="577" spans="15:23" x14ac:dyDescent="0.2">
      <c r="O577" s="11"/>
      <c r="V577" s="20"/>
      <c r="W577" s="20"/>
    </row>
    <row r="578" spans="15:23" x14ac:dyDescent="0.2">
      <c r="O578" s="11"/>
      <c r="V578" s="20"/>
      <c r="W578" s="20"/>
    </row>
    <row r="579" spans="15:23" x14ac:dyDescent="0.2">
      <c r="O579" s="11"/>
      <c r="V579" s="20"/>
      <c r="W579" s="20"/>
    </row>
    <row r="580" spans="15:23" x14ac:dyDescent="0.2">
      <c r="O580" s="11"/>
      <c r="V580" s="20"/>
      <c r="W580" s="20"/>
    </row>
    <row r="581" spans="15:23" x14ac:dyDescent="0.2">
      <c r="O581" s="11"/>
      <c r="V581" s="20"/>
      <c r="W581" s="20"/>
    </row>
    <row r="582" spans="15:23" x14ac:dyDescent="0.2">
      <c r="O582" s="11"/>
      <c r="V582" s="20"/>
      <c r="W582" s="20"/>
    </row>
    <row r="583" spans="15:23" x14ac:dyDescent="0.2">
      <c r="O583" s="11"/>
      <c r="V583" s="20"/>
      <c r="W583" s="20"/>
    </row>
    <row r="584" spans="15:23" x14ac:dyDescent="0.2">
      <c r="O584" s="11"/>
      <c r="V584" s="20"/>
      <c r="W584" s="20"/>
    </row>
    <row r="585" spans="15:23" x14ac:dyDescent="0.2">
      <c r="O585" s="11"/>
      <c r="V585" s="20"/>
      <c r="W585" s="20"/>
    </row>
    <row r="586" spans="15:23" x14ac:dyDescent="0.2">
      <c r="O586" s="11"/>
      <c r="V586" s="20"/>
      <c r="W586" s="20"/>
    </row>
    <row r="587" spans="15:23" x14ac:dyDescent="0.2">
      <c r="O587" s="11"/>
      <c r="V587" s="20"/>
      <c r="W587" s="20"/>
    </row>
    <row r="588" spans="15:23" x14ac:dyDescent="0.2">
      <c r="O588" s="11"/>
      <c r="V588" s="20"/>
      <c r="W588" s="20"/>
    </row>
    <row r="589" spans="15:23" x14ac:dyDescent="0.2">
      <c r="O589" s="11"/>
      <c r="V589" s="20"/>
      <c r="W589" s="20"/>
    </row>
    <row r="590" spans="15:23" x14ac:dyDescent="0.2">
      <c r="O590" s="11"/>
      <c r="V590" s="20"/>
      <c r="W590" s="20"/>
    </row>
    <row r="591" spans="15:23" x14ac:dyDescent="0.2">
      <c r="O591" s="11"/>
      <c r="Q591" s="11"/>
      <c r="V591" s="20"/>
      <c r="W591" s="20"/>
    </row>
    <row r="592" spans="15:23" x14ac:dyDescent="0.2">
      <c r="O592" s="11"/>
      <c r="Q592" s="11"/>
      <c r="V592" s="20"/>
      <c r="W592" s="20"/>
    </row>
    <row r="593" spans="15:23" x14ac:dyDescent="0.2">
      <c r="O593" s="11"/>
      <c r="Q593" s="11"/>
      <c r="V593" s="20"/>
      <c r="W593" s="20"/>
    </row>
    <row r="594" spans="15:23" x14ac:dyDescent="0.2">
      <c r="O594" s="11"/>
      <c r="Q594" s="11"/>
      <c r="V594" s="20"/>
      <c r="W594" s="20"/>
    </row>
    <row r="595" spans="15:23" x14ac:dyDescent="0.2">
      <c r="O595" s="11"/>
      <c r="Q595" s="11"/>
      <c r="V595" s="20"/>
      <c r="W595" s="20"/>
    </row>
    <row r="596" spans="15:23" x14ac:dyDescent="0.2">
      <c r="O596" s="11"/>
      <c r="Q596" s="11"/>
      <c r="V596" s="20"/>
      <c r="W596" s="20"/>
    </row>
    <row r="597" spans="15:23" x14ac:dyDescent="0.2">
      <c r="O597" s="11"/>
      <c r="Q597" s="11"/>
      <c r="V597" s="20"/>
      <c r="W597" s="20"/>
    </row>
    <row r="598" spans="15:23" x14ac:dyDescent="0.2">
      <c r="O598" s="11"/>
      <c r="Q598" s="11"/>
      <c r="V598" s="20"/>
      <c r="W598" s="20"/>
    </row>
    <row r="599" spans="15:23" x14ac:dyDescent="0.2">
      <c r="O599" s="11"/>
      <c r="Q599" s="11"/>
      <c r="V599" s="20"/>
      <c r="W599" s="20"/>
    </row>
    <row r="600" spans="15:23" x14ac:dyDescent="0.2">
      <c r="O600" s="11"/>
      <c r="Q600" s="11"/>
      <c r="V600" s="20"/>
      <c r="W600" s="20"/>
    </row>
    <row r="601" spans="15:23" x14ac:dyDescent="0.2">
      <c r="O601" s="11"/>
      <c r="Q601" s="11"/>
      <c r="V601" s="20"/>
      <c r="W601" s="20"/>
    </row>
    <row r="602" spans="15:23" x14ac:dyDescent="0.2">
      <c r="O602" s="11"/>
      <c r="Q602" s="11"/>
      <c r="V602" s="20"/>
      <c r="W602" s="20"/>
    </row>
    <row r="603" spans="15:23" x14ac:dyDescent="0.2">
      <c r="O603" s="11"/>
      <c r="Q603" s="11"/>
      <c r="V603" s="20"/>
      <c r="W603" s="20"/>
    </row>
    <row r="604" spans="15:23" x14ac:dyDescent="0.2">
      <c r="O604" s="11"/>
      <c r="Q604" s="11"/>
      <c r="V604" s="20"/>
      <c r="W604" s="20"/>
    </row>
    <row r="605" spans="15:23" x14ac:dyDescent="0.2">
      <c r="O605" s="11"/>
      <c r="Q605" s="11"/>
      <c r="V605" s="20"/>
      <c r="W605" s="20"/>
    </row>
    <row r="606" spans="15:23" x14ac:dyDescent="0.2">
      <c r="O606" s="11"/>
      <c r="Q606" s="11"/>
      <c r="V606" s="20"/>
      <c r="W606" s="20"/>
    </row>
    <row r="607" spans="15:23" x14ac:dyDescent="0.2">
      <c r="O607" s="11"/>
      <c r="Q607" s="11"/>
      <c r="V607" s="20"/>
      <c r="W607" s="20"/>
    </row>
    <row r="608" spans="15:23" x14ac:dyDescent="0.2">
      <c r="O608" s="11"/>
      <c r="Q608" s="11"/>
      <c r="V608" s="20"/>
      <c r="W608" s="20"/>
    </row>
    <row r="609" spans="15:23" x14ac:dyDescent="0.2">
      <c r="O609" s="11"/>
      <c r="Q609" s="11"/>
      <c r="V609" s="20"/>
      <c r="W609" s="20"/>
    </row>
    <row r="610" spans="15:23" x14ac:dyDescent="0.2">
      <c r="O610" s="11"/>
      <c r="Q610" s="11"/>
      <c r="V610" s="20"/>
      <c r="W610" s="20"/>
    </row>
    <row r="611" spans="15:23" x14ac:dyDescent="0.2">
      <c r="O611" s="11"/>
      <c r="Q611" s="11"/>
      <c r="V611" s="20"/>
      <c r="W611" s="20"/>
    </row>
    <row r="612" spans="15:23" x14ac:dyDescent="0.2">
      <c r="O612" s="11"/>
      <c r="Q612" s="11"/>
      <c r="V612" s="20"/>
      <c r="W612" s="20"/>
    </row>
    <row r="613" spans="15:23" x14ac:dyDescent="0.2">
      <c r="O613" s="11"/>
      <c r="Q613" s="11"/>
      <c r="V613" s="20"/>
      <c r="W613" s="20"/>
    </row>
    <row r="614" spans="15:23" x14ac:dyDescent="0.2">
      <c r="O614" s="11"/>
      <c r="Q614" s="11"/>
      <c r="V614" s="20"/>
      <c r="W614" s="20"/>
    </row>
    <row r="615" spans="15:23" x14ac:dyDescent="0.2">
      <c r="O615" s="11"/>
      <c r="Q615" s="11"/>
      <c r="V615" s="20"/>
      <c r="W615" s="20"/>
    </row>
    <row r="616" spans="15:23" x14ac:dyDescent="0.2">
      <c r="O616" s="11"/>
      <c r="Q616" s="11"/>
      <c r="V616" s="20"/>
      <c r="W616" s="20"/>
    </row>
    <row r="617" spans="15:23" x14ac:dyDescent="0.2">
      <c r="O617" s="11"/>
      <c r="Q617" s="11"/>
      <c r="V617" s="20"/>
      <c r="W617" s="20"/>
    </row>
    <row r="618" spans="15:23" x14ac:dyDescent="0.2">
      <c r="O618" s="11"/>
      <c r="Q618" s="11"/>
      <c r="V618" s="20"/>
      <c r="W618" s="20"/>
    </row>
    <row r="619" spans="15:23" x14ac:dyDescent="0.2">
      <c r="O619" s="11"/>
      <c r="Q619" s="11"/>
      <c r="V619" s="20"/>
      <c r="W619" s="20"/>
    </row>
    <row r="620" spans="15:23" x14ac:dyDescent="0.2">
      <c r="O620" s="11"/>
      <c r="Q620" s="11"/>
      <c r="V620" s="20"/>
      <c r="W620" s="20"/>
    </row>
    <row r="621" spans="15:23" x14ac:dyDescent="0.2">
      <c r="O621" s="11"/>
      <c r="Q621" s="11"/>
      <c r="V621" s="20"/>
      <c r="W621" s="20"/>
    </row>
    <row r="622" spans="15:23" x14ac:dyDescent="0.2">
      <c r="O622" s="11"/>
      <c r="Q622" s="11"/>
      <c r="V622" s="20"/>
      <c r="W622" s="20"/>
    </row>
    <row r="623" spans="15:23" x14ac:dyDescent="0.2">
      <c r="O623" s="11"/>
      <c r="Q623" s="11"/>
      <c r="V623" s="20"/>
      <c r="W623" s="20"/>
    </row>
    <row r="624" spans="15:23" x14ac:dyDescent="0.2">
      <c r="O624" s="11"/>
      <c r="Q624" s="11"/>
      <c r="V624" s="20"/>
      <c r="W624" s="20"/>
    </row>
    <row r="625" spans="15:23" x14ac:dyDescent="0.2">
      <c r="O625" s="11"/>
      <c r="Q625" s="11"/>
      <c r="V625" s="20"/>
      <c r="W625" s="20"/>
    </row>
    <row r="626" spans="15:23" x14ac:dyDescent="0.2">
      <c r="O626" s="11"/>
      <c r="Q626" s="11"/>
      <c r="V626" s="20"/>
      <c r="W626" s="20"/>
    </row>
    <row r="627" spans="15:23" x14ac:dyDescent="0.2">
      <c r="O627" s="11"/>
      <c r="Q627" s="11"/>
      <c r="V627" s="20"/>
      <c r="W627" s="20"/>
    </row>
    <row r="628" spans="15:23" x14ac:dyDescent="0.2">
      <c r="O628" s="11"/>
      <c r="Q628" s="11"/>
      <c r="V628" s="20"/>
      <c r="W628" s="20"/>
    </row>
    <row r="629" spans="15:23" x14ac:dyDescent="0.2">
      <c r="O629" s="11"/>
      <c r="Q629" s="11"/>
      <c r="V629" s="20"/>
      <c r="W629" s="20"/>
    </row>
    <row r="630" spans="15:23" x14ac:dyDescent="0.2">
      <c r="O630" s="11"/>
      <c r="Q630" s="11"/>
      <c r="V630" s="20"/>
      <c r="W630" s="20"/>
    </row>
    <row r="631" spans="15:23" x14ac:dyDescent="0.2">
      <c r="O631" s="11"/>
      <c r="Q631" s="11"/>
      <c r="V631" s="20"/>
      <c r="W631" s="20"/>
    </row>
    <row r="632" spans="15:23" x14ac:dyDescent="0.2">
      <c r="O632" s="11"/>
      <c r="Q632" s="11"/>
      <c r="V632" s="20"/>
      <c r="W632" s="20"/>
    </row>
    <row r="633" spans="15:23" x14ac:dyDescent="0.2">
      <c r="O633" s="11"/>
      <c r="Q633" s="11"/>
      <c r="V633" s="20"/>
      <c r="W633" s="20"/>
    </row>
    <row r="634" spans="15:23" x14ac:dyDescent="0.2">
      <c r="O634" s="11"/>
      <c r="Q634" s="11"/>
      <c r="V634" s="20"/>
      <c r="W634" s="20"/>
    </row>
    <row r="635" spans="15:23" x14ac:dyDescent="0.2">
      <c r="O635" s="11"/>
      <c r="Q635" s="11"/>
      <c r="V635" s="20"/>
      <c r="W635" s="20"/>
    </row>
    <row r="636" spans="15:23" x14ac:dyDescent="0.2">
      <c r="O636" s="11"/>
      <c r="Q636" s="11"/>
      <c r="V636" s="20"/>
      <c r="W636" s="20"/>
    </row>
    <row r="637" spans="15:23" x14ac:dyDescent="0.2">
      <c r="O637" s="11"/>
      <c r="Q637" s="11"/>
      <c r="V637" s="20"/>
      <c r="W637" s="20"/>
    </row>
    <row r="638" spans="15:23" x14ac:dyDescent="0.2">
      <c r="O638" s="11"/>
      <c r="Q638" s="11"/>
      <c r="V638" s="20"/>
      <c r="W638" s="20"/>
    </row>
    <row r="639" spans="15:23" x14ac:dyDescent="0.2">
      <c r="O639" s="11"/>
      <c r="Q639" s="11"/>
      <c r="V639" s="20"/>
      <c r="W639" s="20"/>
    </row>
    <row r="640" spans="15:23" x14ac:dyDescent="0.2">
      <c r="O640" s="11"/>
      <c r="Q640" s="11"/>
      <c r="V640" s="20"/>
      <c r="W640" s="20"/>
    </row>
    <row r="641" spans="15:23" x14ac:dyDescent="0.2">
      <c r="O641" s="11"/>
      <c r="Q641" s="11"/>
      <c r="V641" s="20"/>
      <c r="W641" s="20"/>
    </row>
    <row r="642" spans="15:23" x14ac:dyDescent="0.2">
      <c r="O642" s="11"/>
      <c r="Q642" s="11"/>
      <c r="V642" s="20"/>
      <c r="W642" s="20"/>
    </row>
    <row r="643" spans="15:23" x14ac:dyDescent="0.2">
      <c r="O643" s="11"/>
      <c r="Q643" s="11"/>
      <c r="V643" s="20"/>
      <c r="W643" s="20"/>
    </row>
    <row r="644" spans="15:23" x14ac:dyDescent="0.2">
      <c r="O644" s="11"/>
      <c r="Q644" s="11"/>
      <c r="V644" s="20"/>
      <c r="W644" s="20"/>
    </row>
    <row r="645" spans="15:23" x14ac:dyDescent="0.2">
      <c r="O645" s="11"/>
      <c r="Q645" s="11"/>
      <c r="V645" s="20"/>
      <c r="W645" s="20"/>
    </row>
    <row r="646" spans="15:23" x14ac:dyDescent="0.2">
      <c r="O646" s="11"/>
      <c r="Q646" s="11"/>
      <c r="V646" s="20"/>
      <c r="W646" s="20"/>
    </row>
    <row r="647" spans="15:23" x14ac:dyDescent="0.2">
      <c r="O647" s="11"/>
      <c r="Q647" s="11"/>
      <c r="V647" s="20"/>
      <c r="W647" s="20"/>
    </row>
    <row r="648" spans="15:23" x14ac:dyDescent="0.2">
      <c r="O648" s="11"/>
      <c r="Q648" s="11"/>
      <c r="V648" s="20"/>
      <c r="W648" s="20"/>
    </row>
    <row r="649" spans="15:23" x14ac:dyDescent="0.2">
      <c r="O649" s="11"/>
      <c r="Q649" s="11"/>
      <c r="V649" s="20"/>
      <c r="W649" s="20"/>
    </row>
    <row r="650" spans="15:23" x14ac:dyDescent="0.2">
      <c r="O650" s="11"/>
      <c r="Q650" s="11"/>
      <c r="V650" s="20"/>
      <c r="W650" s="20"/>
    </row>
    <row r="651" spans="15:23" x14ac:dyDescent="0.2">
      <c r="O651" s="11"/>
      <c r="Q651" s="11"/>
      <c r="V651" s="20"/>
      <c r="W651" s="20"/>
    </row>
    <row r="652" spans="15:23" x14ac:dyDescent="0.2">
      <c r="O652" s="11"/>
      <c r="Q652" s="11"/>
      <c r="V652" s="20"/>
      <c r="W652" s="20"/>
    </row>
    <row r="653" spans="15:23" x14ac:dyDescent="0.2">
      <c r="O653" s="11"/>
      <c r="Q653" s="11"/>
      <c r="V653" s="20"/>
      <c r="W653" s="20"/>
    </row>
    <row r="654" spans="15:23" x14ac:dyDescent="0.2">
      <c r="O654" s="11"/>
      <c r="Q654" s="11"/>
      <c r="V654" s="20"/>
      <c r="W654" s="20"/>
    </row>
    <row r="655" spans="15:23" x14ac:dyDescent="0.2">
      <c r="O655" s="11"/>
      <c r="Q655" s="11"/>
      <c r="V655" s="20"/>
      <c r="W655" s="20"/>
    </row>
    <row r="656" spans="15:23" x14ac:dyDescent="0.2">
      <c r="O656" s="11"/>
      <c r="Q656" s="11"/>
      <c r="V656" s="20"/>
      <c r="W656" s="20"/>
    </row>
    <row r="657" spans="15:23" x14ac:dyDescent="0.2">
      <c r="O657" s="11"/>
      <c r="Q657" s="11"/>
      <c r="V657" s="20"/>
      <c r="W657" s="20"/>
    </row>
    <row r="658" spans="15:23" x14ac:dyDescent="0.2">
      <c r="O658" s="11"/>
      <c r="Q658" s="11"/>
      <c r="V658" s="20"/>
      <c r="W658" s="20"/>
    </row>
    <row r="659" spans="15:23" x14ac:dyDescent="0.2">
      <c r="O659" s="11"/>
      <c r="Q659" s="11"/>
      <c r="V659" s="20"/>
      <c r="W659" s="20"/>
    </row>
    <row r="660" spans="15:23" x14ac:dyDescent="0.2">
      <c r="O660" s="11"/>
      <c r="Q660" s="11"/>
      <c r="V660" s="20"/>
      <c r="W660" s="20"/>
    </row>
    <row r="661" spans="15:23" x14ac:dyDescent="0.2">
      <c r="O661" s="11"/>
      <c r="Q661" s="11"/>
      <c r="V661" s="20"/>
      <c r="W661" s="20"/>
    </row>
    <row r="662" spans="15:23" x14ac:dyDescent="0.2">
      <c r="O662" s="11"/>
      <c r="Q662" s="11"/>
      <c r="V662" s="20"/>
      <c r="W662" s="20"/>
    </row>
    <row r="663" spans="15:23" x14ac:dyDescent="0.2">
      <c r="O663" s="11"/>
      <c r="Q663" s="11"/>
      <c r="V663" s="20"/>
      <c r="W663" s="20"/>
    </row>
    <row r="664" spans="15:23" x14ac:dyDescent="0.2">
      <c r="O664" s="11"/>
      <c r="Q664" s="11"/>
      <c r="V664" s="20"/>
      <c r="W664" s="20"/>
    </row>
    <row r="665" spans="15:23" x14ac:dyDescent="0.2">
      <c r="O665" s="11"/>
      <c r="Q665" s="11"/>
      <c r="V665" s="20"/>
      <c r="W665" s="20"/>
    </row>
    <row r="666" spans="15:23" x14ac:dyDescent="0.2">
      <c r="O666" s="11"/>
      <c r="Q666" s="11"/>
      <c r="V666" s="20"/>
      <c r="W666" s="20"/>
    </row>
    <row r="667" spans="15:23" x14ac:dyDescent="0.2">
      <c r="O667" s="11"/>
      <c r="Q667" s="11"/>
      <c r="V667" s="20"/>
      <c r="W667" s="20"/>
    </row>
    <row r="668" spans="15:23" x14ac:dyDescent="0.2">
      <c r="O668" s="11"/>
      <c r="Q668" s="11"/>
      <c r="V668" s="20"/>
      <c r="W668" s="20"/>
    </row>
    <row r="669" spans="15:23" x14ac:dyDescent="0.2">
      <c r="O669" s="11"/>
      <c r="Q669" s="11"/>
      <c r="V669" s="20"/>
      <c r="W669" s="20"/>
    </row>
    <row r="670" spans="15:23" x14ac:dyDescent="0.2">
      <c r="O670" s="11"/>
      <c r="Q670" s="11"/>
      <c r="V670" s="20"/>
      <c r="W670" s="20"/>
    </row>
    <row r="671" spans="15:23" x14ac:dyDescent="0.2">
      <c r="O671" s="11"/>
      <c r="Q671" s="11"/>
      <c r="V671" s="20"/>
      <c r="W671" s="20"/>
    </row>
    <row r="672" spans="15:23" x14ac:dyDescent="0.2">
      <c r="O672" s="11"/>
      <c r="Q672" s="11"/>
      <c r="V672" s="20"/>
      <c r="W672" s="20"/>
    </row>
    <row r="673" spans="15:23" x14ac:dyDescent="0.2">
      <c r="O673" s="11"/>
      <c r="Q673" s="11"/>
      <c r="V673" s="20"/>
      <c r="W673" s="20"/>
    </row>
    <row r="674" spans="15:23" x14ac:dyDescent="0.2">
      <c r="O674" s="11"/>
      <c r="Q674" s="11"/>
      <c r="V674" s="20"/>
      <c r="W674" s="20"/>
    </row>
    <row r="675" spans="15:23" x14ac:dyDescent="0.2">
      <c r="O675" s="11"/>
      <c r="V675" s="20"/>
      <c r="W675" s="20"/>
    </row>
    <row r="676" spans="15:23" x14ac:dyDescent="0.2">
      <c r="O676" s="11"/>
      <c r="V676" s="20"/>
      <c r="W676" s="20"/>
    </row>
    <row r="677" spans="15:23" x14ac:dyDescent="0.2">
      <c r="O677" s="11"/>
      <c r="V677" s="20"/>
      <c r="W677" s="20"/>
    </row>
    <row r="678" spans="15:23" x14ac:dyDescent="0.2">
      <c r="O678" s="11"/>
      <c r="V678" s="20"/>
      <c r="W678" s="20"/>
    </row>
    <row r="679" spans="15:23" x14ac:dyDescent="0.2">
      <c r="O679" s="11"/>
      <c r="V679" s="20"/>
      <c r="W679" s="20"/>
    </row>
    <row r="680" spans="15:23" x14ac:dyDescent="0.2">
      <c r="O680" s="11"/>
      <c r="V680" s="20"/>
      <c r="W680" s="20"/>
    </row>
    <row r="681" spans="15:23" x14ac:dyDescent="0.2">
      <c r="O681" s="11"/>
      <c r="V681" s="20"/>
      <c r="W681" s="20"/>
    </row>
    <row r="682" spans="15:23" x14ac:dyDescent="0.2">
      <c r="O682" s="11"/>
      <c r="V682" s="20"/>
      <c r="W682" s="20"/>
    </row>
    <row r="683" spans="15:23" x14ac:dyDescent="0.2">
      <c r="O683" s="11"/>
      <c r="V683" s="20"/>
      <c r="W683" s="20"/>
    </row>
    <row r="684" spans="15:23" x14ac:dyDescent="0.2">
      <c r="O684" s="11"/>
      <c r="V684" s="20"/>
      <c r="W684" s="20"/>
    </row>
    <row r="685" spans="15:23" x14ac:dyDescent="0.2">
      <c r="O685" s="11"/>
      <c r="V685" s="20"/>
      <c r="W685" s="20"/>
    </row>
    <row r="686" spans="15:23" x14ac:dyDescent="0.2">
      <c r="O686" s="11"/>
      <c r="V686" s="20"/>
      <c r="W686" s="20"/>
    </row>
    <row r="687" spans="15:23" x14ac:dyDescent="0.2">
      <c r="O687" s="11"/>
      <c r="V687" s="20"/>
      <c r="W687" s="20"/>
    </row>
    <row r="688" spans="15:23" x14ac:dyDescent="0.2">
      <c r="O688" s="11"/>
      <c r="V688" s="20"/>
      <c r="W688" s="20"/>
    </row>
    <row r="689" spans="15:23" x14ac:dyDescent="0.2">
      <c r="O689" s="11"/>
      <c r="V689" s="20"/>
      <c r="W689" s="20"/>
    </row>
    <row r="690" spans="15:23" x14ac:dyDescent="0.2">
      <c r="O690" s="11"/>
      <c r="V690" s="20"/>
      <c r="W690" s="20"/>
    </row>
    <row r="691" spans="15:23" x14ac:dyDescent="0.2">
      <c r="O691" s="11"/>
      <c r="V691" s="20"/>
      <c r="W691" s="20"/>
    </row>
    <row r="692" spans="15:23" x14ac:dyDescent="0.2">
      <c r="O692" s="11"/>
      <c r="V692" s="20"/>
      <c r="W692" s="20"/>
    </row>
    <row r="693" spans="15:23" x14ac:dyDescent="0.2">
      <c r="O693" s="11"/>
      <c r="V693" s="20"/>
      <c r="W693" s="20"/>
    </row>
    <row r="694" spans="15:23" x14ac:dyDescent="0.2">
      <c r="O694" s="11"/>
      <c r="V694" s="20"/>
      <c r="W694" s="20"/>
    </row>
    <row r="695" spans="15:23" x14ac:dyDescent="0.2">
      <c r="O695" s="11"/>
      <c r="V695" s="20"/>
      <c r="W695" s="20"/>
    </row>
    <row r="696" spans="15:23" x14ac:dyDescent="0.2">
      <c r="O696" s="11"/>
      <c r="V696" s="20"/>
      <c r="W696" s="20"/>
    </row>
    <row r="697" spans="15:23" x14ac:dyDescent="0.2">
      <c r="O697" s="11"/>
      <c r="V697" s="20"/>
      <c r="W697" s="20"/>
    </row>
    <row r="698" spans="15:23" x14ac:dyDescent="0.2">
      <c r="O698" s="11"/>
      <c r="V698" s="20"/>
      <c r="W698" s="20"/>
    </row>
    <row r="699" spans="15:23" x14ac:dyDescent="0.2">
      <c r="O699" s="11"/>
      <c r="V699" s="20"/>
      <c r="W699" s="20"/>
    </row>
    <row r="700" spans="15:23" x14ac:dyDescent="0.2">
      <c r="O700" s="11"/>
      <c r="V700" s="20"/>
      <c r="W700" s="20"/>
    </row>
    <row r="701" spans="15:23" x14ac:dyDescent="0.2">
      <c r="O701" s="11"/>
      <c r="V701" s="20"/>
      <c r="W701" s="20"/>
    </row>
    <row r="702" spans="15:23" x14ac:dyDescent="0.2">
      <c r="O702" s="11"/>
      <c r="V702" s="20"/>
      <c r="W702" s="20"/>
    </row>
    <row r="703" spans="15:23" x14ac:dyDescent="0.2">
      <c r="O703" s="11"/>
      <c r="Q703" s="11"/>
      <c r="V703" s="20"/>
      <c r="W703" s="20"/>
    </row>
    <row r="704" spans="15:23" x14ac:dyDescent="0.2">
      <c r="O704" s="11"/>
      <c r="Q704" s="11"/>
      <c r="V704" s="20"/>
      <c r="W704" s="20"/>
    </row>
    <row r="705" spans="15:23" x14ac:dyDescent="0.2">
      <c r="O705" s="11"/>
      <c r="Q705" s="11"/>
      <c r="V705" s="20"/>
      <c r="W705" s="20"/>
    </row>
    <row r="706" spans="15:23" x14ac:dyDescent="0.2">
      <c r="O706" s="11"/>
      <c r="Q706" s="11"/>
      <c r="V706" s="20"/>
      <c r="W706" s="20"/>
    </row>
    <row r="707" spans="15:23" x14ac:dyDescent="0.2">
      <c r="O707" s="11"/>
      <c r="Q707" s="11"/>
      <c r="V707" s="20"/>
      <c r="W707" s="20"/>
    </row>
    <row r="708" spans="15:23" x14ac:dyDescent="0.2">
      <c r="O708" s="11"/>
      <c r="Q708" s="11"/>
      <c r="V708" s="20"/>
      <c r="W708" s="20"/>
    </row>
    <row r="709" spans="15:23" x14ac:dyDescent="0.2">
      <c r="O709" s="11"/>
      <c r="Q709" s="11"/>
      <c r="V709" s="20"/>
      <c r="W709" s="20"/>
    </row>
    <row r="710" spans="15:23" x14ac:dyDescent="0.2">
      <c r="O710" s="11"/>
      <c r="Q710" s="11"/>
      <c r="V710" s="20"/>
      <c r="W710" s="20"/>
    </row>
    <row r="711" spans="15:23" x14ac:dyDescent="0.2">
      <c r="O711" s="11"/>
      <c r="Q711" s="11"/>
      <c r="V711" s="20"/>
      <c r="W711" s="20"/>
    </row>
    <row r="712" spans="15:23" x14ac:dyDescent="0.2">
      <c r="O712" s="11"/>
      <c r="Q712" s="11"/>
      <c r="V712" s="20"/>
      <c r="W712" s="20"/>
    </row>
    <row r="713" spans="15:23" x14ac:dyDescent="0.2">
      <c r="O713" s="11"/>
      <c r="Q713" s="11"/>
      <c r="V713" s="20"/>
      <c r="W713" s="20"/>
    </row>
    <row r="714" spans="15:23" x14ac:dyDescent="0.2">
      <c r="O714" s="11"/>
      <c r="Q714" s="11"/>
      <c r="V714" s="20"/>
      <c r="W714" s="20"/>
    </row>
    <row r="715" spans="15:23" x14ac:dyDescent="0.2">
      <c r="O715" s="11"/>
      <c r="Q715" s="11"/>
      <c r="V715" s="20"/>
      <c r="W715" s="20"/>
    </row>
    <row r="716" spans="15:23" x14ac:dyDescent="0.2">
      <c r="O716" s="11"/>
      <c r="Q716" s="11"/>
      <c r="V716" s="20"/>
      <c r="W716" s="20"/>
    </row>
    <row r="717" spans="15:23" x14ac:dyDescent="0.2">
      <c r="O717" s="11"/>
      <c r="Q717" s="11"/>
      <c r="V717" s="20"/>
      <c r="W717" s="20"/>
    </row>
    <row r="718" spans="15:23" x14ac:dyDescent="0.2">
      <c r="O718" s="11"/>
      <c r="Q718" s="11"/>
      <c r="V718" s="20"/>
      <c r="W718" s="20"/>
    </row>
    <row r="719" spans="15:23" x14ac:dyDescent="0.2">
      <c r="O719" s="11"/>
      <c r="Q719" s="11"/>
      <c r="V719" s="20"/>
      <c r="W719" s="20"/>
    </row>
    <row r="720" spans="15:23" x14ac:dyDescent="0.2">
      <c r="O720" s="11"/>
      <c r="Q720" s="11"/>
      <c r="V720" s="20"/>
      <c r="W720" s="20"/>
    </row>
    <row r="721" spans="15:23" x14ac:dyDescent="0.2">
      <c r="O721" s="11"/>
      <c r="Q721" s="11"/>
      <c r="V721" s="20"/>
      <c r="W721" s="20"/>
    </row>
    <row r="722" spans="15:23" x14ac:dyDescent="0.2">
      <c r="O722" s="11"/>
      <c r="Q722" s="11"/>
      <c r="V722" s="20"/>
      <c r="W722" s="20"/>
    </row>
    <row r="723" spans="15:23" x14ac:dyDescent="0.2">
      <c r="O723" s="11"/>
      <c r="Q723" s="11"/>
      <c r="V723" s="20"/>
      <c r="W723" s="20"/>
    </row>
    <row r="724" spans="15:23" x14ac:dyDescent="0.2">
      <c r="O724" s="11"/>
      <c r="Q724" s="11"/>
      <c r="V724" s="20"/>
      <c r="W724" s="20"/>
    </row>
    <row r="725" spans="15:23" x14ac:dyDescent="0.2">
      <c r="O725" s="11"/>
      <c r="Q725" s="11"/>
      <c r="V725" s="20"/>
      <c r="W725" s="20"/>
    </row>
    <row r="726" spans="15:23" x14ac:dyDescent="0.2">
      <c r="O726" s="11"/>
      <c r="Q726" s="11"/>
      <c r="V726" s="20"/>
      <c r="W726" s="20"/>
    </row>
    <row r="727" spans="15:23" x14ac:dyDescent="0.2">
      <c r="O727" s="11"/>
      <c r="Q727" s="11"/>
      <c r="V727" s="20"/>
      <c r="W727" s="20"/>
    </row>
    <row r="728" spans="15:23" x14ac:dyDescent="0.2">
      <c r="O728" s="11"/>
      <c r="Q728" s="11"/>
      <c r="V728" s="20"/>
      <c r="W728" s="20"/>
    </row>
    <row r="729" spans="15:23" x14ac:dyDescent="0.2">
      <c r="O729" s="11"/>
      <c r="Q729" s="11"/>
      <c r="V729" s="20"/>
      <c r="W729" s="20"/>
    </row>
    <row r="730" spans="15:23" x14ac:dyDescent="0.2">
      <c r="O730" s="11"/>
      <c r="Q730" s="11"/>
      <c r="V730" s="20"/>
      <c r="W730" s="20"/>
    </row>
    <row r="731" spans="15:23" x14ac:dyDescent="0.2">
      <c r="O731" s="11"/>
      <c r="Q731" s="11"/>
      <c r="V731" s="20"/>
      <c r="W731" s="20"/>
    </row>
    <row r="732" spans="15:23" x14ac:dyDescent="0.2">
      <c r="O732" s="11"/>
      <c r="Q732" s="11"/>
      <c r="V732" s="20"/>
      <c r="W732" s="20"/>
    </row>
    <row r="733" spans="15:23" x14ac:dyDescent="0.2">
      <c r="O733" s="11"/>
      <c r="Q733" s="11"/>
      <c r="V733" s="20"/>
      <c r="W733" s="20"/>
    </row>
    <row r="734" spans="15:23" x14ac:dyDescent="0.2">
      <c r="O734" s="11"/>
      <c r="Q734" s="11"/>
      <c r="V734" s="20"/>
      <c r="W734" s="20"/>
    </row>
    <row r="735" spans="15:23" x14ac:dyDescent="0.2">
      <c r="O735" s="11"/>
      <c r="Q735" s="11"/>
      <c r="V735" s="20"/>
      <c r="W735" s="20"/>
    </row>
    <row r="736" spans="15:23" x14ac:dyDescent="0.2">
      <c r="O736" s="11"/>
      <c r="Q736" s="11"/>
      <c r="V736" s="20"/>
      <c r="W736" s="20"/>
    </row>
    <row r="737" spans="15:23" x14ac:dyDescent="0.2">
      <c r="O737" s="11"/>
      <c r="Q737" s="11"/>
      <c r="V737" s="20"/>
      <c r="W737" s="20"/>
    </row>
    <row r="738" spans="15:23" x14ac:dyDescent="0.2">
      <c r="O738" s="11"/>
      <c r="Q738" s="11"/>
      <c r="V738" s="20"/>
      <c r="W738" s="20"/>
    </row>
    <row r="739" spans="15:23" x14ac:dyDescent="0.2">
      <c r="O739" s="11"/>
      <c r="Q739" s="11"/>
      <c r="V739" s="20"/>
      <c r="W739" s="20"/>
    </row>
    <row r="740" spans="15:23" x14ac:dyDescent="0.2">
      <c r="O740" s="11"/>
      <c r="Q740" s="11"/>
      <c r="V740" s="20"/>
      <c r="W740" s="20"/>
    </row>
    <row r="741" spans="15:23" x14ac:dyDescent="0.2">
      <c r="O741" s="11"/>
      <c r="Q741" s="11"/>
      <c r="V741" s="20"/>
      <c r="W741" s="20"/>
    </row>
    <row r="742" spans="15:23" x14ac:dyDescent="0.2">
      <c r="O742" s="11"/>
      <c r="Q742" s="11"/>
      <c r="V742" s="20"/>
      <c r="W742" s="20"/>
    </row>
    <row r="743" spans="15:23" x14ac:dyDescent="0.2">
      <c r="O743" s="11"/>
      <c r="Q743" s="11"/>
      <c r="V743" s="20"/>
      <c r="W743" s="20"/>
    </row>
    <row r="744" spans="15:23" x14ac:dyDescent="0.2">
      <c r="O744" s="11"/>
      <c r="Q744" s="11"/>
      <c r="V744" s="20"/>
      <c r="W744" s="20"/>
    </row>
    <row r="745" spans="15:23" x14ac:dyDescent="0.2">
      <c r="O745" s="11"/>
      <c r="Q745" s="11"/>
      <c r="V745" s="20"/>
      <c r="W745" s="20"/>
    </row>
    <row r="746" spans="15:23" x14ac:dyDescent="0.2">
      <c r="O746" s="11"/>
      <c r="Q746" s="11"/>
      <c r="V746" s="20"/>
      <c r="W746" s="20"/>
    </row>
    <row r="747" spans="15:23" x14ac:dyDescent="0.2">
      <c r="O747" s="11"/>
      <c r="Q747" s="11"/>
      <c r="V747" s="20"/>
      <c r="W747" s="20"/>
    </row>
    <row r="748" spans="15:23" x14ac:dyDescent="0.2">
      <c r="O748" s="11"/>
      <c r="Q748" s="11"/>
      <c r="V748" s="20"/>
      <c r="W748" s="20"/>
    </row>
    <row r="749" spans="15:23" x14ac:dyDescent="0.2">
      <c r="O749" s="11"/>
      <c r="Q749" s="11"/>
      <c r="V749" s="20"/>
      <c r="W749" s="20"/>
    </row>
    <row r="750" spans="15:23" x14ac:dyDescent="0.2">
      <c r="O750" s="11"/>
      <c r="Q750" s="11"/>
      <c r="V750" s="20"/>
      <c r="W750" s="20"/>
    </row>
    <row r="751" spans="15:23" x14ac:dyDescent="0.2">
      <c r="O751" s="11"/>
      <c r="Q751" s="11"/>
      <c r="V751" s="20"/>
      <c r="W751" s="20"/>
    </row>
    <row r="752" spans="15:23" x14ac:dyDescent="0.2">
      <c r="O752" s="11"/>
      <c r="Q752" s="11"/>
      <c r="V752" s="20"/>
      <c r="W752" s="20"/>
    </row>
    <row r="753" spans="15:23" x14ac:dyDescent="0.2">
      <c r="O753" s="11"/>
      <c r="Q753" s="11"/>
      <c r="V753" s="20"/>
      <c r="W753" s="20"/>
    </row>
    <row r="754" spans="15:23" x14ac:dyDescent="0.2">
      <c r="O754" s="11"/>
      <c r="Q754" s="11"/>
      <c r="V754" s="20"/>
      <c r="W754" s="20"/>
    </row>
    <row r="755" spans="15:23" x14ac:dyDescent="0.2">
      <c r="O755" s="11"/>
      <c r="Q755" s="11"/>
      <c r="V755" s="20"/>
      <c r="W755" s="20"/>
    </row>
    <row r="756" spans="15:23" x14ac:dyDescent="0.2">
      <c r="O756" s="11"/>
      <c r="Q756" s="11"/>
      <c r="V756" s="20"/>
      <c r="W756" s="20"/>
    </row>
    <row r="757" spans="15:23" x14ac:dyDescent="0.2">
      <c r="O757" s="11"/>
      <c r="Q757" s="11"/>
      <c r="V757" s="20"/>
      <c r="W757" s="20"/>
    </row>
    <row r="758" spans="15:23" x14ac:dyDescent="0.2">
      <c r="O758" s="11"/>
      <c r="Q758" s="11"/>
      <c r="V758" s="20"/>
      <c r="W758" s="20"/>
    </row>
    <row r="759" spans="15:23" x14ac:dyDescent="0.2">
      <c r="O759" s="11"/>
      <c r="Q759" s="11"/>
      <c r="V759" s="20"/>
      <c r="W759" s="20"/>
    </row>
    <row r="760" spans="15:23" x14ac:dyDescent="0.2">
      <c r="O760" s="11"/>
      <c r="Q760" s="11"/>
      <c r="V760" s="20"/>
      <c r="W760" s="20"/>
    </row>
    <row r="761" spans="15:23" x14ac:dyDescent="0.2">
      <c r="O761" s="11"/>
      <c r="Q761" s="11"/>
      <c r="V761" s="20"/>
      <c r="W761" s="20"/>
    </row>
    <row r="762" spans="15:23" x14ac:dyDescent="0.2">
      <c r="O762" s="11"/>
      <c r="Q762" s="11"/>
      <c r="V762" s="20"/>
      <c r="W762" s="20"/>
    </row>
    <row r="763" spans="15:23" x14ac:dyDescent="0.2">
      <c r="O763" s="11"/>
      <c r="Q763" s="11"/>
      <c r="V763" s="20"/>
      <c r="W763" s="20"/>
    </row>
    <row r="764" spans="15:23" x14ac:dyDescent="0.2">
      <c r="O764" s="11"/>
      <c r="Q764" s="11"/>
      <c r="V764" s="20"/>
      <c r="W764" s="20"/>
    </row>
    <row r="765" spans="15:23" x14ac:dyDescent="0.2">
      <c r="O765" s="11"/>
      <c r="Q765" s="11"/>
      <c r="V765" s="20"/>
      <c r="W765" s="20"/>
    </row>
    <row r="766" spans="15:23" x14ac:dyDescent="0.2">
      <c r="O766" s="11"/>
      <c r="Q766" s="11"/>
      <c r="V766" s="20"/>
      <c r="W766" s="20"/>
    </row>
    <row r="767" spans="15:23" x14ac:dyDescent="0.2">
      <c r="O767" s="11"/>
      <c r="Q767" s="11"/>
      <c r="V767" s="20"/>
      <c r="W767" s="20"/>
    </row>
    <row r="768" spans="15:23" x14ac:dyDescent="0.2">
      <c r="O768" s="11"/>
      <c r="Q768" s="11"/>
      <c r="V768" s="20"/>
      <c r="W768" s="20"/>
    </row>
    <row r="769" spans="15:23" x14ac:dyDescent="0.2">
      <c r="O769" s="11"/>
      <c r="Q769" s="11"/>
      <c r="V769" s="20"/>
      <c r="W769" s="20"/>
    </row>
    <row r="770" spans="15:23" x14ac:dyDescent="0.2">
      <c r="O770" s="11"/>
      <c r="Q770" s="11"/>
      <c r="V770" s="20"/>
      <c r="W770" s="20"/>
    </row>
    <row r="771" spans="15:23" x14ac:dyDescent="0.2">
      <c r="O771" s="11"/>
      <c r="Q771" s="11"/>
      <c r="V771" s="20"/>
      <c r="W771" s="20"/>
    </row>
    <row r="772" spans="15:23" x14ac:dyDescent="0.2">
      <c r="O772" s="11"/>
      <c r="Q772" s="11"/>
      <c r="V772" s="20"/>
      <c r="W772" s="20"/>
    </row>
    <row r="773" spans="15:23" x14ac:dyDescent="0.2">
      <c r="O773" s="11"/>
      <c r="Q773" s="11"/>
      <c r="V773" s="20"/>
      <c r="W773" s="20"/>
    </row>
    <row r="774" spans="15:23" x14ac:dyDescent="0.2">
      <c r="O774" s="11"/>
      <c r="Q774" s="11"/>
      <c r="V774" s="20"/>
      <c r="W774" s="20"/>
    </row>
    <row r="775" spans="15:23" x14ac:dyDescent="0.2">
      <c r="O775" s="11"/>
      <c r="Q775" s="11"/>
      <c r="V775" s="20"/>
      <c r="W775" s="20"/>
    </row>
    <row r="776" spans="15:23" x14ac:dyDescent="0.2">
      <c r="O776" s="11"/>
      <c r="Q776" s="11"/>
      <c r="V776" s="20"/>
      <c r="W776" s="20"/>
    </row>
    <row r="777" spans="15:23" x14ac:dyDescent="0.2">
      <c r="O777" s="11"/>
      <c r="Q777" s="11"/>
      <c r="V777" s="20"/>
      <c r="W777" s="20"/>
    </row>
    <row r="778" spans="15:23" x14ac:dyDescent="0.2">
      <c r="O778" s="11"/>
      <c r="Q778" s="11"/>
      <c r="V778" s="20"/>
      <c r="W778" s="20"/>
    </row>
    <row r="779" spans="15:23" x14ac:dyDescent="0.2">
      <c r="O779" s="11"/>
      <c r="Q779" s="11"/>
      <c r="V779" s="20"/>
      <c r="W779" s="20"/>
    </row>
    <row r="780" spans="15:23" x14ac:dyDescent="0.2">
      <c r="O780" s="11"/>
      <c r="Q780" s="11"/>
      <c r="V780" s="20"/>
      <c r="W780" s="20"/>
    </row>
    <row r="781" spans="15:23" x14ac:dyDescent="0.2">
      <c r="O781" s="11"/>
      <c r="Q781" s="11"/>
      <c r="V781" s="20"/>
      <c r="W781" s="20"/>
    </row>
    <row r="782" spans="15:23" x14ac:dyDescent="0.2">
      <c r="O782" s="11"/>
      <c r="Q782" s="11"/>
      <c r="V782" s="20"/>
      <c r="W782" s="20"/>
    </row>
    <row r="783" spans="15:23" x14ac:dyDescent="0.2">
      <c r="O783" s="11"/>
      <c r="Q783" s="11"/>
      <c r="V783" s="20"/>
      <c r="W783" s="20"/>
    </row>
    <row r="784" spans="15:23" x14ac:dyDescent="0.2">
      <c r="O784" s="11"/>
      <c r="Q784" s="11"/>
      <c r="V784" s="20"/>
      <c r="W784" s="20"/>
    </row>
    <row r="785" spans="15:23" x14ac:dyDescent="0.2">
      <c r="O785" s="11"/>
      <c r="Q785" s="11"/>
      <c r="V785" s="20"/>
      <c r="W785" s="20"/>
    </row>
    <row r="786" spans="15:23" x14ac:dyDescent="0.2">
      <c r="O786" s="11"/>
      <c r="Q786" s="11"/>
      <c r="V786" s="20"/>
      <c r="W786" s="20"/>
    </row>
    <row r="787" spans="15:23" x14ac:dyDescent="0.2">
      <c r="O787" s="11"/>
      <c r="V787" s="20"/>
      <c r="W787" s="20"/>
    </row>
    <row r="788" spans="15:23" x14ac:dyDescent="0.2">
      <c r="O788" s="11"/>
      <c r="V788" s="20"/>
      <c r="W788" s="20"/>
    </row>
    <row r="789" spans="15:23" x14ac:dyDescent="0.2">
      <c r="O789" s="11"/>
      <c r="V789" s="20"/>
      <c r="W789" s="20"/>
    </row>
    <row r="790" spans="15:23" x14ac:dyDescent="0.2">
      <c r="O790" s="11"/>
      <c r="V790" s="20"/>
      <c r="W790" s="20"/>
    </row>
    <row r="791" spans="15:23" x14ac:dyDescent="0.2">
      <c r="O791" s="11"/>
      <c r="V791" s="20"/>
      <c r="W791" s="20"/>
    </row>
    <row r="792" spans="15:23" x14ac:dyDescent="0.2">
      <c r="O792" s="11"/>
      <c r="V792" s="20"/>
      <c r="W792" s="20"/>
    </row>
    <row r="793" spans="15:23" x14ac:dyDescent="0.2">
      <c r="O793" s="11"/>
      <c r="V793" s="20"/>
      <c r="W793" s="20"/>
    </row>
    <row r="794" spans="15:23" x14ac:dyDescent="0.2">
      <c r="O794" s="11"/>
      <c r="V794" s="20"/>
      <c r="W794" s="20"/>
    </row>
    <row r="795" spans="15:23" x14ac:dyDescent="0.2">
      <c r="O795" s="11"/>
      <c r="V795" s="20"/>
      <c r="W795" s="20"/>
    </row>
    <row r="796" spans="15:23" x14ac:dyDescent="0.2">
      <c r="O796" s="11"/>
      <c r="V796" s="20"/>
      <c r="W796" s="20"/>
    </row>
    <row r="797" spans="15:23" x14ac:dyDescent="0.2">
      <c r="O797" s="11"/>
      <c r="V797" s="20"/>
      <c r="W797" s="20"/>
    </row>
    <row r="798" spans="15:23" x14ac:dyDescent="0.2">
      <c r="O798" s="11"/>
      <c r="V798" s="20"/>
      <c r="W798" s="20"/>
    </row>
    <row r="799" spans="15:23" x14ac:dyDescent="0.2">
      <c r="O799" s="11"/>
      <c r="V799" s="20"/>
      <c r="W799" s="20"/>
    </row>
    <row r="800" spans="15:23" x14ac:dyDescent="0.2">
      <c r="O800" s="11"/>
      <c r="V800" s="20"/>
      <c r="W800" s="20"/>
    </row>
    <row r="801" spans="15:23" x14ac:dyDescent="0.2">
      <c r="O801" s="11"/>
      <c r="V801" s="20"/>
      <c r="W801" s="20"/>
    </row>
    <row r="802" spans="15:23" x14ac:dyDescent="0.2">
      <c r="O802" s="11"/>
      <c r="V802" s="20"/>
      <c r="W802" s="20"/>
    </row>
    <row r="803" spans="15:23" x14ac:dyDescent="0.2">
      <c r="O803" s="11"/>
      <c r="V803" s="20"/>
      <c r="W803" s="20"/>
    </row>
    <row r="804" spans="15:23" x14ac:dyDescent="0.2">
      <c r="O804" s="11"/>
      <c r="V804" s="20"/>
      <c r="W804" s="20"/>
    </row>
    <row r="805" spans="15:23" x14ac:dyDescent="0.2">
      <c r="O805" s="11"/>
      <c r="V805" s="20"/>
      <c r="W805" s="20"/>
    </row>
    <row r="806" spans="15:23" x14ac:dyDescent="0.2">
      <c r="O806" s="11"/>
      <c r="V806" s="20"/>
      <c r="W806" s="20"/>
    </row>
    <row r="807" spans="15:23" x14ac:dyDescent="0.2">
      <c r="O807" s="11"/>
      <c r="V807" s="20"/>
      <c r="W807" s="20"/>
    </row>
    <row r="808" spans="15:23" x14ac:dyDescent="0.2">
      <c r="O808" s="11"/>
      <c r="V808" s="20"/>
      <c r="W808" s="20"/>
    </row>
    <row r="809" spans="15:23" x14ac:dyDescent="0.2">
      <c r="O809" s="11"/>
      <c r="V809" s="20"/>
      <c r="W809" s="20"/>
    </row>
    <row r="810" spans="15:23" x14ac:dyDescent="0.2">
      <c r="O810" s="11"/>
      <c r="V810" s="20"/>
      <c r="W810" s="20"/>
    </row>
    <row r="811" spans="15:23" x14ac:dyDescent="0.2">
      <c r="O811" s="11"/>
      <c r="V811" s="20"/>
      <c r="W811" s="20"/>
    </row>
    <row r="812" spans="15:23" x14ac:dyDescent="0.2">
      <c r="O812" s="11"/>
      <c r="V812" s="20"/>
      <c r="W812" s="20"/>
    </row>
    <row r="813" spans="15:23" x14ac:dyDescent="0.2">
      <c r="O813" s="11"/>
      <c r="V813" s="20"/>
      <c r="W813" s="20"/>
    </row>
    <row r="814" spans="15:23" x14ac:dyDescent="0.2">
      <c r="O814" s="11"/>
      <c r="V814" s="20"/>
      <c r="W814" s="20"/>
    </row>
    <row r="815" spans="15:23" x14ac:dyDescent="0.2">
      <c r="O815" s="11"/>
      <c r="Q815" s="11"/>
      <c r="V815" s="20"/>
      <c r="W815" s="20"/>
    </row>
    <row r="816" spans="15:23" x14ac:dyDescent="0.2">
      <c r="O816" s="11"/>
      <c r="Q816" s="11"/>
      <c r="V816" s="20"/>
      <c r="W816" s="20"/>
    </row>
    <row r="817" spans="15:23" x14ac:dyDescent="0.2">
      <c r="O817" s="11"/>
      <c r="Q817" s="11"/>
      <c r="V817" s="20"/>
      <c r="W817" s="20"/>
    </row>
    <row r="818" spans="15:23" x14ac:dyDescent="0.2">
      <c r="O818" s="11"/>
      <c r="Q818" s="11"/>
      <c r="V818" s="20"/>
      <c r="W818" s="20"/>
    </row>
    <row r="819" spans="15:23" x14ac:dyDescent="0.2">
      <c r="O819" s="11"/>
      <c r="Q819" s="11"/>
      <c r="V819" s="20"/>
      <c r="W819" s="20"/>
    </row>
    <row r="820" spans="15:23" x14ac:dyDescent="0.2">
      <c r="O820" s="11"/>
      <c r="Q820" s="11"/>
      <c r="V820" s="20"/>
      <c r="W820" s="20"/>
    </row>
    <row r="821" spans="15:23" x14ac:dyDescent="0.2">
      <c r="O821" s="11"/>
      <c r="Q821" s="11"/>
      <c r="V821" s="20"/>
      <c r="W821" s="20"/>
    </row>
    <row r="822" spans="15:23" x14ac:dyDescent="0.2">
      <c r="O822" s="11"/>
      <c r="Q822" s="11"/>
      <c r="V822" s="20"/>
      <c r="W822" s="20"/>
    </row>
    <row r="823" spans="15:23" x14ac:dyDescent="0.2">
      <c r="O823" s="11"/>
      <c r="Q823" s="11"/>
      <c r="V823" s="20"/>
      <c r="W823" s="20"/>
    </row>
    <row r="824" spans="15:23" x14ac:dyDescent="0.2">
      <c r="O824" s="11"/>
      <c r="Q824" s="11"/>
      <c r="V824" s="20"/>
      <c r="W824" s="20"/>
    </row>
    <row r="825" spans="15:23" x14ac:dyDescent="0.2">
      <c r="O825" s="11"/>
      <c r="Q825" s="11"/>
      <c r="V825" s="20"/>
      <c r="W825" s="20"/>
    </row>
    <row r="826" spans="15:23" x14ac:dyDescent="0.2">
      <c r="O826" s="11"/>
      <c r="Q826" s="11"/>
      <c r="V826" s="20"/>
      <c r="W826" s="20"/>
    </row>
    <row r="827" spans="15:23" x14ac:dyDescent="0.2">
      <c r="O827" s="11"/>
      <c r="Q827" s="11"/>
      <c r="V827" s="20"/>
      <c r="W827" s="20"/>
    </row>
    <row r="828" spans="15:23" x14ac:dyDescent="0.2">
      <c r="O828" s="11"/>
      <c r="Q828" s="11"/>
      <c r="V828" s="20"/>
      <c r="W828" s="20"/>
    </row>
    <row r="829" spans="15:23" x14ac:dyDescent="0.2">
      <c r="O829" s="11"/>
      <c r="Q829" s="11"/>
      <c r="V829" s="20"/>
      <c r="W829" s="20"/>
    </row>
    <row r="830" spans="15:23" x14ac:dyDescent="0.2">
      <c r="O830" s="11"/>
      <c r="Q830" s="11"/>
      <c r="V830" s="20"/>
      <c r="W830" s="20"/>
    </row>
    <row r="831" spans="15:23" x14ac:dyDescent="0.2">
      <c r="O831" s="11"/>
      <c r="Q831" s="11"/>
      <c r="V831" s="20"/>
      <c r="W831" s="20"/>
    </row>
    <row r="832" spans="15:23" x14ac:dyDescent="0.2">
      <c r="O832" s="11"/>
      <c r="Q832" s="11"/>
      <c r="V832" s="20"/>
      <c r="W832" s="20"/>
    </row>
    <row r="833" spans="15:23" x14ac:dyDescent="0.2">
      <c r="O833" s="11"/>
      <c r="Q833" s="11"/>
      <c r="V833" s="20"/>
      <c r="W833" s="20"/>
    </row>
    <row r="834" spans="15:23" x14ac:dyDescent="0.2">
      <c r="O834" s="11"/>
      <c r="Q834" s="11"/>
      <c r="V834" s="20"/>
      <c r="W834" s="20"/>
    </row>
    <row r="835" spans="15:23" x14ac:dyDescent="0.2">
      <c r="O835" s="11"/>
      <c r="Q835" s="11"/>
      <c r="V835" s="20"/>
      <c r="W835" s="20"/>
    </row>
    <row r="836" spans="15:23" x14ac:dyDescent="0.2">
      <c r="O836" s="11"/>
      <c r="Q836" s="11"/>
      <c r="V836" s="20"/>
      <c r="W836" s="20"/>
    </row>
    <row r="837" spans="15:23" x14ac:dyDescent="0.2">
      <c r="O837" s="11"/>
      <c r="Q837" s="11"/>
      <c r="V837" s="20"/>
      <c r="W837" s="20"/>
    </row>
    <row r="838" spans="15:23" x14ac:dyDescent="0.2">
      <c r="O838" s="11"/>
      <c r="Q838" s="11"/>
      <c r="V838" s="20"/>
      <c r="W838" s="20"/>
    </row>
    <row r="839" spans="15:23" x14ac:dyDescent="0.2">
      <c r="O839" s="11"/>
      <c r="Q839" s="11"/>
      <c r="V839" s="20"/>
      <c r="W839" s="20"/>
    </row>
    <row r="840" spans="15:23" x14ac:dyDescent="0.2">
      <c r="O840" s="11"/>
      <c r="Q840" s="11"/>
      <c r="V840" s="20"/>
      <c r="W840" s="20"/>
    </row>
    <row r="841" spans="15:23" x14ac:dyDescent="0.2">
      <c r="O841" s="11"/>
      <c r="Q841" s="11"/>
      <c r="V841" s="20"/>
      <c r="W841" s="20"/>
    </row>
    <row r="842" spans="15:23" x14ac:dyDescent="0.2">
      <c r="O842" s="11"/>
      <c r="Q842" s="11"/>
      <c r="V842" s="20"/>
      <c r="W842" s="20"/>
    </row>
    <row r="843" spans="15:23" x14ac:dyDescent="0.2">
      <c r="Q843" s="11"/>
      <c r="V843" s="20"/>
      <c r="W843" s="20"/>
    </row>
    <row r="844" spans="15:23" x14ac:dyDescent="0.2">
      <c r="Q844" s="11"/>
      <c r="V844" s="20"/>
      <c r="W844" s="20"/>
    </row>
    <row r="845" spans="15:23" x14ac:dyDescent="0.2">
      <c r="Q845" s="11"/>
      <c r="V845" s="20"/>
      <c r="W845" s="20"/>
    </row>
    <row r="846" spans="15:23" x14ac:dyDescent="0.2">
      <c r="Q846" s="11"/>
      <c r="V846" s="20"/>
      <c r="W846" s="20"/>
    </row>
    <row r="847" spans="15:23" x14ac:dyDescent="0.2">
      <c r="Q847" s="11"/>
      <c r="V847" s="20"/>
      <c r="W847" s="20"/>
    </row>
    <row r="848" spans="15:23" x14ac:dyDescent="0.2">
      <c r="Q848" s="11"/>
      <c r="V848" s="20"/>
      <c r="W848" s="20"/>
    </row>
    <row r="849" spans="17:23" x14ac:dyDescent="0.2">
      <c r="Q849" s="11"/>
      <c r="V849" s="20"/>
      <c r="W849" s="20"/>
    </row>
    <row r="850" spans="17:23" x14ac:dyDescent="0.2">
      <c r="Q850" s="11"/>
      <c r="V850" s="20"/>
      <c r="W850" s="20"/>
    </row>
    <row r="851" spans="17:23" x14ac:dyDescent="0.2">
      <c r="Q851" s="11"/>
      <c r="V851" s="20"/>
      <c r="W851" s="20"/>
    </row>
    <row r="852" spans="17:23" x14ac:dyDescent="0.2">
      <c r="Q852" s="11"/>
      <c r="V852" s="20"/>
      <c r="W852" s="20"/>
    </row>
    <row r="853" spans="17:23" x14ac:dyDescent="0.2">
      <c r="Q853" s="11"/>
      <c r="V853" s="20"/>
      <c r="W853" s="20"/>
    </row>
    <row r="854" spans="17:23" x14ac:dyDescent="0.2">
      <c r="Q854" s="11"/>
      <c r="V854" s="20"/>
      <c r="W854" s="20"/>
    </row>
    <row r="855" spans="17:23" x14ac:dyDescent="0.2">
      <c r="Q855" s="11"/>
      <c r="V855" s="20"/>
      <c r="W855" s="20"/>
    </row>
    <row r="856" spans="17:23" x14ac:dyDescent="0.2">
      <c r="Q856" s="11"/>
      <c r="V856" s="20"/>
      <c r="W856" s="20"/>
    </row>
    <row r="857" spans="17:23" x14ac:dyDescent="0.2">
      <c r="Q857" s="11"/>
      <c r="V857" s="20"/>
      <c r="W857" s="20"/>
    </row>
    <row r="858" spans="17:23" x14ac:dyDescent="0.2">
      <c r="Q858" s="11"/>
      <c r="V858" s="20"/>
      <c r="W858" s="20"/>
    </row>
    <row r="859" spans="17:23" x14ac:dyDescent="0.2">
      <c r="Q859" s="11"/>
      <c r="V859" s="20"/>
      <c r="W859" s="20"/>
    </row>
    <row r="860" spans="17:23" x14ac:dyDescent="0.2">
      <c r="Q860" s="11"/>
      <c r="V860" s="20"/>
      <c r="W860" s="20"/>
    </row>
    <row r="861" spans="17:23" x14ac:dyDescent="0.2">
      <c r="Q861" s="11"/>
      <c r="V861" s="20"/>
      <c r="W861" s="20"/>
    </row>
    <row r="862" spans="17:23" x14ac:dyDescent="0.2">
      <c r="Q862" s="11"/>
      <c r="V862" s="20"/>
      <c r="W862" s="20"/>
    </row>
    <row r="863" spans="17:23" x14ac:dyDescent="0.2">
      <c r="Q863" s="11"/>
      <c r="V863" s="20"/>
      <c r="W863" s="20"/>
    </row>
    <row r="864" spans="17:23" x14ac:dyDescent="0.2">
      <c r="Q864" s="11"/>
      <c r="V864" s="20"/>
      <c r="W864" s="20"/>
    </row>
    <row r="865" spans="17:23" x14ac:dyDescent="0.2">
      <c r="Q865" s="11"/>
      <c r="V865" s="20"/>
      <c r="W865" s="20"/>
    </row>
    <row r="866" spans="17:23" x14ac:dyDescent="0.2">
      <c r="Q866" s="11"/>
      <c r="V866" s="20"/>
      <c r="W866" s="20"/>
    </row>
    <row r="867" spans="17:23" x14ac:dyDescent="0.2">
      <c r="Q867" s="11"/>
      <c r="V867" s="20"/>
      <c r="W867" s="20"/>
    </row>
    <row r="868" spans="17:23" x14ac:dyDescent="0.2">
      <c r="Q868" s="11"/>
      <c r="V868" s="20"/>
      <c r="W868" s="20"/>
    </row>
    <row r="869" spans="17:23" x14ac:dyDescent="0.2">
      <c r="Q869" s="11"/>
      <c r="V869" s="20"/>
      <c r="W869" s="20"/>
    </row>
    <row r="870" spans="17:23" x14ac:dyDescent="0.2">
      <c r="Q870" s="11"/>
      <c r="V870" s="20"/>
      <c r="W870" s="20"/>
    </row>
    <row r="871" spans="17:23" x14ac:dyDescent="0.2">
      <c r="Q871" s="11"/>
      <c r="V871" s="20"/>
      <c r="W871" s="20"/>
    </row>
    <row r="872" spans="17:23" x14ac:dyDescent="0.2">
      <c r="Q872" s="11"/>
      <c r="V872" s="20"/>
      <c r="W872" s="20"/>
    </row>
    <row r="873" spans="17:23" x14ac:dyDescent="0.2">
      <c r="Q873" s="11"/>
      <c r="V873" s="20"/>
      <c r="W873" s="20"/>
    </row>
    <row r="874" spans="17:23" x14ac:dyDescent="0.2">
      <c r="Q874" s="11"/>
      <c r="V874" s="20"/>
      <c r="W874" s="20"/>
    </row>
    <row r="875" spans="17:23" x14ac:dyDescent="0.2">
      <c r="Q875" s="11"/>
      <c r="V875" s="20"/>
      <c r="W875" s="20"/>
    </row>
    <row r="876" spans="17:23" x14ac:dyDescent="0.2">
      <c r="Q876" s="11"/>
      <c r="V876" s="20"/>
      <c r="W876" s="20"/>
    </row>
    <row r="877" spans="17:23" x14ac:dyDescent="0.2">
      <c r="Q877" s="11"/>
      <c r="V877" s="20"/>
      <c r="W877" s="20"/>
    </row>
    <row r="878" spans="17:23" x14ac:dyDescent="0.2">
      <c r="Q878" s="11"/>
      <c r="V878" s="20"/>
      <c r="W878" s="20"/>
    </row>
    <row r="879" spans="17:23" x14ac:dyDescent="0.2">
      <c r="Q879" s="11"/>
      <c r="V879" s="20"/>
      <c r="W879" s="20"/>
    </row>
    <row r="880" spans="17:23" x14ac:dyDescent="0.2">
      <c r="Q880" s="11"/>
      <c r="V880" s="20"/>
      <c r="W880" s="20"/>
    </row>
    <row r="881" spans="17:23" x14ac:dyDescent="0.2">
      <c r="Q881" s="11"/>
      <c r="V881" s="20"/>
      <c r="W881" s="20"/>
    </row>
    <row r="882" spans="17:23" x14ac:dyDescent="0.2">
      <c r="Q882" s="11"/>
      <c r="V882" s="20"/>
      <c r="W882" s="20"/>
    </row>
    <row r="883" spans="17:23" x14ac:dyDescent="0.2">
      <c r="Q883" s="11"/>
      <c r="V883" s="20"/>
      <c r="W883" s="20"/>
    </row>
    <row r="884" spans="17:23" x14ac:dyDescent="0.2">
      <c r="Q884" s="11"/>
      <c r="V884" s="20"/>
      <c r="W884" s="20"/>
    </row>
    <row r="885" spans="17:23" x14ac:dyDescent="0.2">
      <c r="Q885" s="11"/>
      <c r="V885" s="20"/>
      <c r="W885" s="20"/>
    </row>
    <row r="886" spans="17:23" x14ac:dyDescent="0.2">
      <c r="Q886" s="11"/>
      <c r="V886" s="20"/>
      <c r="W886" s="20"/>
    </row>
    <row r="887" spans="17:23" x14ac:dyDescent="0.2">
      <c r="Q887" s="11"/>
      <c r="V887" s="20"/>
      <c r="W887" s="20"/>
    </row>
    <row r="888" spans="17:23" x14ac:dyDescent="0.2">
      <c r="Q888" s="11"/>
      <c r="V888" s="20"/>
      <c r="W888" s="20"/>
    </row>
    <row r="889" spans="17:23" x14ac:dyDescent="0.2">
      <c r="Q889" s="11"/>
      <c r="V889" s="20"/>
      <c r="W889" s="20"/>
    </row>
    <row r="890" spans="17:23" x14ac:dyDescent="0.2">
      <c r="Q890" s="11"/>
      <c r="V890" s="20"/>
      <c r="W890" s="20"/>
    </row>
    <row r="891" spans="17:23" x14ac:dyDescent="0.2">
      <c r="Q891" s="11"/>
      <c r="V891" s="20"/>
      <c r="W891" s="20"/>
    </row>
    <row r="892" spans="17:23" x14ac:dyDescent="0.2">
      <c r="Q892" s="11"/>
      <c r="V892" s="20"/>
      <c r="W892" s="20"/>
    </row>
    <row r="893" spans="17:23" x14ac:dyDescent="0.2">
      <c r="Q893" s="11"/>
      <c r="V893" s="20"/>
      <c r="W893" s="20"/>
    </row>
    <row r="894" spans="17:23" x14ac:dyDescent="0.2">
      <c r="Q894" s="11"/>
      <c r="V894" s="20"/>
      <c r="W894" s="20"/>
    </row>
    <row r="895" spans="17:23" x14ac:dyDescent="0.2">
      <c r="Q895" s="11"/>
      <c r="V895" s="20"/>
      <c r="W895" s="20"/>
    </row>
    <row r="896" spans="17:23" x14ac:dyDescent="0.2">
      <c r="Q896" s="11"/>
      <c r="V896" s="20"/>
      <c r="W896" s="20"/>
    </row>
    <row r="897" spans="17:23" x14ac:dyDescent="0.2">
      <c r="Q897" s="11"/>
      <c r="V897" s="20"/>
      <c r="W897" s="20"/>
    </row>
    <row r="898" spans="17:23" x14ac:dyDescent="0.2">
      <c r="Q898" s="11"/>
      <c r="V898" s="20"/>
      <c r="W898" s="20"/>
    </row>
    <row r="899" spans="17:23" x14ac:dyDescent="0.2">
      <c r="V899" s="20"/>
      <c r="W899" s="20"/>
    </row>
    <row r="900" spans="17:23" x14ac:dyDescent="0.2">
      <c r="V900" s="20"/>
      <c r="W900" s="20"/>
    </row>
    <row r="901" spans="17:23" x14ac:dyDescent="0.2">
      <c r="V901" s="20"/>
      <c r="W901" s="20"/>
    </row>
    <row r="902" spans="17:23" x14ac:dyDescent="0.2">
      <c r="V902" s="20"/>
      <c r="W902" s="20"/>
    </row>
    <row r="903" spans="17:23" x14ac:dyDescent="0.2">
      <c r="V903" s="20"/>
      <c r="W903" s="20"/>
    </row>
    <row r="904" spans="17:23" x14ac:dyDescent="0.2">
      <c r="V904" s="20"/>
      <c r="W904" s="20"/>
    </row>
    <row r="905" spans="17:23" x14ac:dyDescent="0.2">
      <c r="V905" s="20"/>
      <c r="W905" s="20"/>
    </row>
    <row r="906" spans="17:23" x14ac:dyDescent="0.2">
      <c r="V906" s="20"/>
      <c r="W906" s="20"/>
    </row>
    <row r="907" spans="17:23" x14ac:dyDescent="0.2">
      <c r="V907" s="20"/>
      <c r="W907" s="20"/>
    </row>
    <row r="908" spans="17:23" x14ac:dyDescent="0.2">
      <c r="V908" s="20"/>
      <c r="W908" s="20"/>
    </row>
    <row r="909" spans="17:23" x14ac:dyDescent="0.2">
      <c r="V909" s="20"/>
      <c r="W909" s="20"/>
    </row>
    <row r="910" spans="17:23" x14ac:dyDescent="0.2">
      <c r="V910" s="20"/>
      <c r="W910" s="20"/>
    </row>
    <row r="911" spans="17:23" x14ac:dyDescent="0.2">
      <c r="V911" s="20"/>
      <c r="W911" s="20"/>
    </row>
    <row r="912" spans="17:23" x14ac:dyDescent="0.2">
      <c r="V912" s="20"/>
      <c r="W912" s="20"/>
    </row>
    <row r="913" spans="17:23" x14ac:dyDescent="0.2">
      <c r="V913" s="20"/>
      <c r="W913" s="20"/>
    </row>
    <row r="914" spans="17:23" x14ac:dyDescent="0.2">
      <c r="V914" s="20"/>
      <c r="W914" s="20"/>
    </row>
    <row r="915" spans="17:23" x14ac:dyDescent="0.2">
      <c r="V915" s="20"/>
      <c r="W915" s="20"/>
    </row>
    <row r="916" spans="17:23" x14ac:dyDescent="0.2">
      <c r="V916" s="20"/>
      <c r="W916" s="20"/>
    </row>
    <row r="917" spans="17:23" x14ac:dyDescent="0.2">
      <c r="V917" s="20"/>
      <c r="W917" s="20"/>
    </row>
    <row r="918" spans="17:23" x14ac:dyDescent="0.2">
      <c r="V918" s="20"/>
      <c r="W918" s="20"/>
    </row>
    <row r="919" spans="17:23" x14ac:dyDescent="0.2">
      <c r="V919" s="20"/>
      <c r="W919" s="20"/>
    </row>
    <row r="920" spans="17:23" x14ac:dyDescent="0.2">
      <c r="V920" s="20"/>
      <c r="W920" s="20"/>
    </row>
    <row r="921" spans="17:23" x14ac:dyDescent="0.2">
      <c r="V921" s="20"/>
      <c r="W921" s="20"/>
    </row>
    <row r="922" spans="17:23" x14ac:dyDescent="0.2">
      <c r="V922" s="20"/>
      <c r="W922" s="20"/>
    </row>
    <row r="923" spans="17:23" x14ac:dyDescent="0.2">
      <c r="V923" s="20"/>
      <c r="W923" s="20"/>
    </row>
    <row r="924" spans="17:23" x14ac:dyDescent="0.2">
      <c r="V924" s="20"/>
      <c r="W924" s="20"/>
    </row>
    <row r="925" spans="17:23" x14ac:dyDescent="0.2">
      <c r="V925" s="20"/>
      <c r="W925" s="20"/>
    </row>
    <row r="926" spans="17:23" x14ac:dyDescent="0.2">
      <c r="V926" s="20"/>
      <c r="W926" s="20"/>
    </row>
    <row r="927" spans="17:23" x14ac:dyDescent="0.2">
      <c r="Q927" s="11"/>
      <c r="V927" s="20"/>
      <c r="W927" s="20"/>
    </row>
    <row r="928" spans="17:23" x14ac:dyDescent="0.2">
      <c r="Q928" s="11"/>
      <c r="V928" s="20"/>
      <c r="W928" s="20"/>
    </row>
    <row r="929" spans="17:23" x14ac:dyDescent="0.2">
      <c r="Q929" s="11"/>
      <c r="V929" s="20"/>
      <c r="W929" s="20"/>
    </row>
    <row r="930" spans="17:23" x14ac:dyDescent="0.2">
      <c r="Q930" s="11"/>
      <c r="V930" s="20"/>
      <c r="W930" s="20"/>
    </row>
    <row r="931" spans="17:23" x14ac:dyDescent="0.2">
      <c r="Q931" s="11"/>
      <c r="V931" s="20"/>
      <c r="W931" s="20"/>
    </row>
    <row r="932" spans="17:23" x14ac:dyDescent="0.2">
      <c r="Q932" s="11"/>
      <c r="V932" s="20"/>
      <c r="W932" s="20"/>
    </row>
    <row r="933" spans="17:23" x14ac:dyDescent="0.2">
      <c r="Q933" s="11"/>
      <c r="V933" s="20"/>
      <c r="W933" s="20"/>
    </row>
    <row r="934" spans="17:23" x14ac:dyDescent="0.2">
      <c r="Q934" s="11"/>
      <c r="V934" s="20"/>
      <c r="W934" s="20"/>
    </row>
    <row r="935" spans="17:23" x14ac:dyDescent="0.2">
      <c r="Q935" s="11"/>
      <c r="V935" s="20"/>
      <c r="W935" s="20"/>
    </row>
    <row r="936" spans="17:23" x14ac:dyDescent="0.2">
      <c r="Q936" s="11"/>
      <c r="V936" s="20"/>
      <c r="W936" s="20"/>
    </row>
    <row r="937" spans="17:23" x14ac:dyDescent="0.2">
      <c r="Q937" s="11"/>
      <c r="V937" s="20"/>
      <c r="W937" s="20"/>
    </row>
    <row r="938" spans="17:23" x14ac:dyDescent="0.2">
      <c r="Q938" s="11"/>
      <c r="V938" s="20"/>
      <c r="W938" s="20"/>
    </row>
    <row r="939" spans="17:23" x14ac:dyDescent="0.2">
      <c r="Q939" s="11"/>
      <c r="V939" s="20"/>
      <c r="W939" s="20"/>
    </row>
    <row r="940" spans="17:23" x14ac:dyDescent="0.2">
      <c r="Q940" s="11"/>
      <c r="V940" s="20"/>
      <c r="W940" s="20"/>
    </row>
    <row r="941" spans="17:23" x14ac:dyDescent="0.2">
      <c r="Q941" s="11"/>
      <c r="V941" s="20"/>
      <c r="W941" s="20"/>
    </row>
    <row r="942" spans="17:23" x14ac:dyDescent="0.2">
      <c r="Q942" s="11"/>
      <c r="V942" s="20"/>
      <c r="W942" s="20"/>
    </row>
    <row r="943" spans="17:23" x14ac:dyDescent="0.2">
      <c r="Q943" s="11"/>
      <c r="V943" s="20"/>
      <c r="W943" s="20"/>
    </row>
    <row r="944" spans="17:23" x14ac:dyDescent="0.2">
      <c r="Q944" s="11"/>
      <c r="V944" s="20"/>
      <c r="W944" s="20"/>
    </row>
    <row r="945" spans="17:23" x14ac:dyDescent="0.2">
      <c r="Q945" s="11"/>
      <c r="V945" s="20"/>
      <c r="W945" s="20"/>
    </row>
    <row r="946" spans="17:23" x14ac:dyDescent="0.2">
      <c r="Q946" s="11"/>
      <c r="V946" s="20"/>
      <c r="W946" s="20"/>
    </row>
    <row r="947" spans="17:23" x14ac:dyDescent="0.2">
      <c r="Q947" s="11"/>
      <c r="V947" s="20"/>
      <c r="W947" s="20"/>
    </row>
    <row r="948" spans="17:23" x14ac:dyDescent="0.2">
      <c r="Q948" s="11"/>
      <c r="V948" s="20"/>
      <c r="W948" s="20"/>
    </row>
    <row r="949" spans="17:23" x14ac:dyDescent="0.2">
      <c r="Q949" s="11"/>
      <c r="V949" s="20"/>
      <c r="W949" s="20"/>
    </row>
    <row r="950" spans="17:23" x14ac:dyDescent="0.2">
      <c r="Q950" s="11"/>
      <c r="V950" s="20"/>
      <c r="W950" s="20"/>
    </row>
    <row r="951" spans="17:23" x14ac:dyDescent="0.2">
      <c r="Q951" s="11"/>
      <c r="V951" s="20"/>
      <c r="W951" s="20"/>
    </row>
    <row r="952" spans="17:23" x14ac:dyDescent="0.2">
      <c r="Q952" s="11"/>
      <c r="V952" s="20"/>
      <c r="W952" s="20"/>
    </row>
    <row r="953" spans="17:23" x14ac:dyDescent="0.2">
      <c r="Q953" s="11"/>
      <c r="V953" s="20"/>
      <c r="W953" s="20"/>
    </row>
    <row r="954" spans="17:23" x14ac:dyDescent="0.2">
      <c r="Q954" s="11"/>
      <c r="V954" s="20"/>
      <c r="W954" s="20"/>
    </row>
    <row r="955" spans="17:23" x14ac:dyDescent="0.2">
      <c r="Q955" s="11"/>
      <c r="V955" s="20"/>
      <c r="W955" s="20"/>
    </row>
    <row r="956" spans="17:23" x14ac:dyDescent="0.2">
      <c r="Q956" s="11"/>
      <c r="V956" s="20"/>
      <c r="W956" s="20"/>
    </row>
    <row r="957" spans="17:23" x14ac:dyDescent="0.2">
      <c r="Q957" s="11"/>
      <c r="V957" s="20"/>
      <c r="W957" s="20"/>
    </row>
    <row r="958" spans="17:23" x14ac:dyDescent="0.2">
      <c r="Q958" s="11"/>
      <c r="V958" s="20"/>
      <c r="W958" s="20"/>
    </row>
    <row r="959" spans="17:23" x14ac:dyDescent="0.2">
      <c r="Q959" s="11"/>
      <c r="V959" s="20"/>
      <c r="W959" s="20"/>
    </row>
    <row r="960" spans="17:23" x14ac:dyDescent="0.2">
      <c r="Q960" s="11"/>
      <c r="V960" s="20"/>
      <c r="W960" s="20"/>
    </row>
    <row r="961" spans="17:23" x14ac:dyDescent="0.2">
      <c r="Q961" s="11"/>
      <c r="V961" s="20"/>
      <c r="W961" s="20"/>
    </row>
    <row r="962" spans="17:23" x14ac:dyDescent="0.2">
      <c r="Q962" s="11"/>
      <c r="V962" s="20"/>
      <c r="W962" s="20"/>
    </row>
    <row r="963" spans="17:23" x14ac:dyDescent="0.2">
      <c r="Q963" s="11"/>
      <c r="V963" s="20"/>
      <c r="W963" s="20"/>
    </row>
    <row r="964" spans="17:23" x14ac:dyDescent="0.2">
      <c r="Q964" s="11"/>
      <c r="V964" s="20"/>
      <c r="W964" s="20"/>
    </row>
    <row r="965" spans="17:23" x14ac:dyDescent="0.2">
      <c r="Q965" s="11"/>
      <c r="V965" s="20"/>
      <c r="W965" s="20"/>
    </row>
    <row r="966" spans="17:23" x14ac:dyDescent="0.2">
      <c r="Q966" s="11"/>
      <c r="V966" s="20"/>
      <c r="W966" s="20"/>
    </row>
    <row r="967" spans="17:23" x14ac:dyDescent="0.2">
      <c r="Q967" s="11"/>
      <c r="V967" s="20"/>
      <c r="W967" s="20"/>
    </row>
    <row r="968" spans="17:23" x14ac:dyDescent="0.2">
      <c r="Q968" s="11"/>
      <c r="V968" s="20"/>
      <c r="W968" s="20"/>
    </row>
    <row r="969" spans="17:23" x14ac:dyDescent="0.2">
      <c r="Q969" s="11"/>
      <c r="V969" s="20"/>
      <c r="W969" s="20"/>
    </row>
    <row r="970" spans="17:23" x14ac:dyDescent="0.2">
      <c r="Q970" s="11"/>
      <c r="V970" s="20"/>
      <c r="W970" s="20"/>
    </row>
    <row r="971" spans="17:23" x14ac:dyDescent="0.2">
      <c r="Q971" s="11"/>
      <c r="V971" s="20"/>
      <c r="W971" s="20"/>
    </row>
    <row r="972" spans="17:23" x14ac:dyDescent="0.2">
      <c r="Q972" s="11"/>
      <c r="V972" s="20"/>
      <c r="W972" s="20"/>
    </row>
    <row r="973" spans="17:23" x14ac:dyDescent="0.2">
      <c r="Q973" s="11"/>
      <c r="V973" s="20"/>
      <c r="W973" s="20"/>
    </row>
    <row r="974" spans="17:23" x14ac:dyDescent="0.2">
      <c r="Q974" s="11"/>
      <c r="V974" s="20"/>
      <c r="W974" s="20"/>
    </row>
    <row r="975" spans="17:23" x14ac:dyDescent="0.2">
      <c r="Q975" s="11"/>
      <c r="V975" s="20"/>
      <c r="W975" s="20"/>
    </row>
    <row r="976" spans="17:23" x14ac:dyDescent="0.2">
      <c r="Q976" s="11"/>
      <c r="V976" s="20"/>
      <c r="W976" s="20"/>
    </row>
    <row r="977" spans="17:23" x14ac:dyDescent="0.2">
      <c r="Q977" s="11"/>
      <c r="V977" s="20"/>
      <c r="W977" s="20"/>
    </row>
    <row r="978" spans="17:23" x14ac:dyDescent="0.2">
      <c r="Q978" s="11"/>
      <c r="V978" s="20"/>
      <c r="W978" s="20"/>
    </row>
    <row r="979" spans="17:23" x14ac:dyDescent="0.2">
      <c r="Q979" s="11"/>
      <c r="V979" s="20"/>
      <c r="W979" s="20"/>
    </row>
    <row r="980" spans="17:23" x14ac:dyDescent="0.2">
      <c r="Q980" s="11"/>
      <c r="V980" s="20"/>
      <c r="W980" s="20"/>
    </row>
    <row r="981" spans="17:23" x14ac:dyDescent="0.2">
      <c r="Q981" s="11"/>
      <c r="V981" s="20"/>
      <c r="W981" s="20"/>
    </row>
    <row r="982" spans="17:23" x14ac:dyDescent="0.2">
      <c r="Q982" s="11"/>
      <c r="V982" s="20"/>
      <c r="W982" s="20"/>
    </row>
    <row r="983" spans="17:23" x14ac:dyDescent="0.2">
      <c r="Q983" s="11"/>
      <c r="V983" s="20"/>
      <c r="W983" s="20"/>
    </row>
    <row r="984" spans="17:23" x14ac:dyDescent="0.2">
      <c r="Q984" s="11"/>
      <c r="V984" s="20"/>
      <c r="W984" s="20"/>
    </row>
    <row r="985" spans="17:23" x14ac:dyDescent="0.2">
      <c r="Q985" s="11"/>
      <c r="V985" s="20"/>
      <c r="W985" s="20"/>
    </row>
    <row r="986" spans="17:23" x14ac:dyDescent="0.2">
      <c r="Q986" s="11"/>
      <c r="V986" s="20"/>
      <c r="W986" s="20"/>
    </row>
    <row r="987" spans="17:23" x14ac:dyDescent="0.2">
      <c r="Q987" s="11"/>
      <c r="V987" s="20"/>
      <c r="W987" s="20"/>
    </row>
    <row r="988" spans="17:23" x14ac:dyDescent="0.2">
      <c r="Q988" s="11"/>
      <c r="V988" s="20"/>
      <c r="W988" s="20"/>
    </row>
    <row r="989" spans="17:23" x14ac:dyDescent="0.2">
      <c r="Q989" s="11"/>
      <c r="V989" s="20"/>
      <c r="W989" s="20"/>
    </row>
    <row r="990" spans="17:23" x14ac:dyDescent="0.2">
      <c r="Q990" s="11"/>
      <c r="V990" s="20"/>
      <c r="W990" s="20"/>
    </row>
    <row r="991" spans="17:23" x14ac:dyDescent="0.2">
      <c r="Q991" s="11"/>
      <c r="V991" s="20"/>
      <c r="W991" s="20"/>
    </row>
    <row r="992" spans="17:23" x14ac:dyDescent="0.2">
      <c r="Q992" s="11"/>
      <c r="V992" s="20"/>
      <c r="W992" s="20"/>
    </row>
    <row r="993" spans="17:23" x14ac:dyDescent="0.2">
      <c r="Q993" s="11"/>
      <c r="V993" s="20"/>
      <c r="W993" s="20"/>
    </row>
    <row r="994" spans="17:23" x14ac:dyDescent="0.2">
      <c r="Q994" s="11"/>
      <c r="V994" s="20"/>
      <c r="W994" s="20"/>
    </row>
    <row r="995" spans="17:23" x14ac:dyDescent="0.2">
      <c r="Q995" s="11"/>
      <c r="V995" s="20"/>
      <c r="W995" s="20"/>
    </row>
    <row r="996" spans="17:23" x14ac:dyDescent="0.2">
      <c r="Q996" s="11"/>
      <c r="V996" s="20"/>
      <c r="W996" s="20"/>
    </row>
    <row r="997" spans="17:23" x14ac:dyDescent="0.2">
      <c r="Q997" s="11"/>
      <c r="V997" s="20"/>
      <c r="W997" s="20"/>
    </row>
    <row r="998" spans="17:23" x14ac:dyDescent="0.2">
      <c r="Q998" s="11"/>
      <c r="V998" s="20"/>
      <c r="W998" s="20"/>
    </row>
    <row r="999" spans="17:23" x14ac:dyDescent="0.2">
      <c r="Q999" s="11"/>
      <c r="V999" s="20"/>
      <c r="W999" s="20"/>
    </row>
    <row r="1000" spans="17:23" x14ac:dyDescent="0.2">
      <c r="Q1000" s="11"/>
      <c r="V1000" s="20"/>
      <c r="W1000" s="20"/>
    </row>
    <row r="1001" spans="17:23" x14ac:dyDescent="0.2">
      <c r="Q1001" s="11"/>
      <c r="V1001" s="20"/>
      <c r="W1001" s="20"/>
    </row>
    <row r="1002" spans="17:23" x14ac:dyDescent="0.2">
      <c r="Q1002" s="11"/>
      <c r="V1002" s="20"/>
      <c r="W1002" s="20"/>
    </row>
    <row r="1003" spans="17:23" x14ac:dyDescent="0.2">
      <c r="Q1003" s="11"/>
      <c r="V1003" s="20"/>
      <c r="W1003" s="20"/>
    </row>
    <row r="1004" spans="17:23" x14ac:dyDescent="0.2">
      <c r="Q1004" s="11"/>
      <c r="V1004" s="20"/>
      <c r="W1004" s="20"/>
    </row>
    <row r="1005" spans="17:23" x14ac:dyDescent="0.2">
      <c r="Q1005" s="11"/>
      <c r="V1005" s="20"/>
      <c r="W1005" s="20"/>
    </row>
    <row r="1006" spans="17:23" x14ac:dyDescent="0.2">
      <c r="Q1006" s="11"/>
      <c r="V1006" s="20"/>
      <c r="W1006" s="20"/>
    </row>
    <row r="1007" spans="17:23" x14ac:dyDescent="0.2">
      <c r="Q1007" s="11"/>
      <c r="V1007" s="20"/>
      <c r="W1007" s="20"/>
    </row>
    <row r="1008" spans="17:23" x14ac:dyDescent="0.2">
      <c r="Q1008" s="11"/>
      <c r="V1008" s="20"/>
      <c r="W1008" s="20"/>
    </row>
    <row r="1009" spans="17:23" x14ac:dyDescent="0.2">
      <c r="Q1009" s="11"/>
      <c r="V1009" s="20"/>
      <c r="W1009" s="20"/>
    </row>
    <row r="1010" spans="17:23" x14ac:dyDescent="0.2">
      <c r="Q1010" s="11"/>
      <c r="V1010" s="20"/>
      <c r="W1010" s="20"/>
    </row>
    <row r="1011" spans="17:23" x14ac:dyDescent="0.2">
      <c r="V1011" s="20"/>
      <c r="W1011" s="20"/>
    </row>
    <row r="1012" spans="17:23" x14ac:dyDescent="0.2">
      <c r="V1012" s="20"/>
      <c r="W1012" s="20"/>
    </row>
    <row r="1013" spans="17:23" x14ac:dyDescent="0.2">
      <c r="V1013" s="20"/>
      <c r="W1013" s="20"/>
    </row>
    <row r="1014" spans="17:23" x14ac:dyDescent="0.2">
      <c r="V1014" s="20"/>
      <c r="W1014" s="20"/>
    </row>
    <row r="1015" spans="17:23" x14ac:dyDescent="0.2">
      <c r="V1015" s="20"/>
      <c r="W1015" s="20"/>
    </row>
    <row r="1016" spans="17:23" x14ac:dyDescent="0.2">
      <c r="V1016" s="20"/>
      <c r="W1016" s="20"/>
    </row>
    <row r="1017" spans="17:23" x14ac:dyDescent="0.2">
      <c r="V1017" s="20"/>
      <c r="W1017" s="20"/>
    </row>
    <row r="1018" spans="17:23" x14ac:dyDescent="0.2">
      <c r="V1018" s="20"/>
      <c r="W1018" s="20"/>
    </row>
    <row r="1019" spans="17:23" x14ac:dyDescent="0.2">
      <c r="V1019" s="20"/>
      <c r="W1019" s="20"/>
    </row>
    <row r="1020" spans="17:23" x14ac:dyDescent="0.2">
      <c r="V1020" s="20"/>
      <c r="W1020" s="20"/>
    </row>
    <row r="1021" spans="17:23" x14ac:dyDescent="0.2">
      <c r="V1021" s="20"/>
      <c r="W1021" s="20"/>
    </row>
    <row r="1022" spans="17:23" x14ac:dyDescent="0.2">
      <c r="V1022" s="20"/>
      <c r="W1022" s="20"/>
    </row>
    <row r="1023" spans="17:23" x14ac:dyDescent="0.2">
      <c r="V1023" s="20"/>
      <c r="W1023" s="20"/>
    </row>
    <row r="1024" spans="17:23" x14ac:dyDescent="0.2">
      <c r="V1024" s="20"/>
      <c r="W1024" s="20"/>
    </row>
    <row r="1025" spans="17:23" x14ac:dyDescent="0.2">
      <c r="V1025" s="20"/>
      <c r="W1025" s="20"/>
    </row>
    <row r="1026" spans="17:23" x14ac:dyDescent="0.2">
      <c r="V1026" s="20"/>
      <c r="W1026" s="20"/>
    </row>
    <row r="1027" spans="17:23" x14ac:dyDescent="0.2">
      <c r="V1027" s="20"/>
      <c r="W1027" s="20"/>
    </row>
    <row r="1028" spans="17:23" x14ac:dyDescent="0.2">
      <c r="V1028" s="20"/>
      <c r="W1028" s="20"/>
    </row>
    <row r="1029" spans="17:23" x14ac:dyDescent="0.2">
      <c r="V1029" s="20"/>
      <c r="W1029" s="20"/>
    </row>
    <row r="1030" spans="17:23" x14ac:dyDescent="0.2">
      <c r="V1030" s="20"/>
      <c r="W1030" s="20"/>
    </row>
    <row r="1031" spans="17:23" x14ac:dyDescent="0.2">
      <c r="V1031" s="20"/>
      <c r="W1031" s="20"/>
    </row>
    <row r="1032" spans="17:23" x14ac:dyDescent="0.2">
      <c r="V1032" s="20"/>
      <c r="W1032" s="20"/>
    </row>
    <row r="1033" spans="17:23" x14ac:dyDescent="0.2">
      <c r="V1033" s="20"/>
      <c r="W1033" s="20"/>
    </row>
    <row r="1034" spans="17:23" x14ac:dyDescent="0.2">
      <c r="V1034" s="20"/>
      <c r="W1034" s="20"/>
    </row>
    <row r="1035" spans="17:23" x14ac:dyDescent="0.2">
      <c r="V1035" s="20"/>
      <c r="W1035" s="20"/>
    </row>
    <row r="1036" spans="17:23" x14ac:dyDescent="0.2">
      <c r="V1036" s="20"/>
      <c r="W1036" s="20"/>
    </row>
    <row r="1037" spans="17:23" x14ac:dyDescent="0.2">
      <c r="V1037" s="20"/>
      <c r="W1037" s="20"/>
    </row>
    <row r="1038" spans="17:23" x14ac:dyDescent="0.2">
      <c r="V1038" s="20"/>
      <c r="W1038" s="20"/>
    </row>
    <row r="1039" spans="17:23" x14ac:dyDescent="0.2">
      <c r="Q1039" s="11"/>
      <c r="V1039" s="20"/>
      <c r="W1039" s="20"/>
    </row>
    <row r="1040" spans="17:23" x14ac:dyDescent="0.2">
      <c r="Q1040" s="11"/>
      <c r="V1040" s="20"/>
      <c r="W1040" s="20"/>
    </row>
    <row r="1041" spans="17:23" x14ac:dyDescent="0.2">
      <c r="Q1041" s="11"/>
      <c r="V1041" s="20"/>
      <c r="W1041" s="20"/>
    </row>
    <row r="1042" spans="17:23" x14ac:dyDescent="0.2">
      <c r="Q1042" s="11"/>
      <c r="V1042" s="20"/>
      <c r="W1042" s="20"/>
    </row>
    <row r="1043" spans="17:23" x14ac:dyDescent="0.2">
      <c r="Q1043" s="11"/>
      <c r="V1043" s="20"/>
      <c r="W1043" s="20"/>
    </row>
    <row r="1044" spans="17:23" x14ac:dyDescent="0.2">
      <c r="Q1044" s="11"/>
      <c r="V1044" s="20"/>
      <c r="W1044" s="20"/>
    </row>
    <row r="1045" spans="17:23" x14ac:dyDescent="0.2">
      <c r="Q1045" s="11"/>
      <c r="V1045" s="20"/>
      <c r="W1045" s="20"/>
    </row>
    <row r="1046" spans="17:23" x14ac:dyDescent="0.2">
      <c r="Q1046" s="11"/>
      <c r="V1046" s="20"/>
      <c r="W1046" s="20"/>
    </row>
    <row r="1047" spans="17:23" x14ac:dyDescent="0.2">
      <c r="Q1047" s="11"/>
      <c r="V1047" s="20"/>
      <c r="W1047" s="20"/>
    </row>
    <row r="1048" spans="17:23" x14ac:dyDescent="0.2">
      <c r="Q1048" s="11"/>
      <c r="V1048" s="20"/>
      <c r="W1048" s="20"/>
    </row>
    <row r="1049" spans="17:23" x14ac:dyDescent="0.2">
      <c r="Q1049" s="11"/>
      <c r="V1049" s="20"/>
      <c r="W1049" s="20"/>
    </row>
    <row r="1050" spans="17:23" x14ac:dyDescent="0.2">
      <c r="Q1050" s="11"/>
      <c r="V1050" s="20"/>
      <c r="W1050" s="20"/>
    </row>
    <row r="1051" spans="17:23" x14ac:dyDescent="0.2">
      <c r="Q1051" s="11"/>
      <c r="V1051" s="20"/>
      <c r="W1051" s="20"/>
    </row>
    <row r="1052" spans="17:23" x14ac:dyDescent="0.2">
      <c r="Q1052" s="11"/>
      <c r="V1052" s="20"/>
      <c r="W1052" s="20"/>
    </row>
    <row r="1053" spans="17:23" x14ac:dyDescent="0.2">
      <c r="Q1053" s="11"/>
      <c r="V1053" s="20"/>
      <c r="W1053" s="20"/>
    </row>
    <row r="1054" spans="17:23" x14ac:dyDescent="0.2">
      <c r="Q1054" s="11"/>
      <c r="V1054" s="20"/>
      <c r="W1054" s="20"/>
    </row>
    <row r="1055" spans="17:23" x14ac:dyDescent="0.2">
      <c r="Q1055" s="11"/>
      <c r="V1055" s="20"/>
      <c r="W1055" s="20"/>
    </row>
    <row r="1056" spans="17:23" x14ac:dyDescent="0.2">
      <c r="Q1056" s="11"/>
      <c r="V1056" s="20"/>
      <c r="W1056" s="20"/>
    </row>
    <row r="1057" spans="17:23" x14ac:dyDescent="0.2">
      <c r="Q1057" s="11"/>
      <c r="V1057" s="20"/>
      <c r="W1057" s="20"/>
    </row>
    <row r="1058" spans="17:23" x14ac:dyDescent="0.2">
      <c r="Q1058" s="11"/>
      <c r="V1058" s="20"/>
      <c r="W1058" s="20"/>
    </row>
    <row r="1059" spans="17:23" x14ac:dyDescent="0.2">
      <c r="Q1059" s="11"/>
      <c r="V1059" s="20"/>
      <c r="W1059" s="20"/>
    </row>
    <row r="1060" spans="17:23" x14ac:dyDescent="0.2">
      <c r="Q1060" s="11"/>
      <c r="V1060" s="20"/>
      <c r="W1060" s="20"/>
    </row>
    <row r="1061" spans="17:23" x14ac:dyDescent="0.2">
      <c r="Q1061" s="11"/>
      <c r="V1061" s="20"/>
      <c r="W1061" s="20"/>
    </row>
    <row r="1062" spans="17:23" x14ac:dyDescent="0.2">
      <c r="Q1062" s="11"/>
      <c r="V1062" s="20"/>
      <c r="W1062" s="20"/>
    </row>
    <row r="1063" spans="17:23" x14ac:dyDescent="0.2">
      <c r="Q1063" s="11"/>
      <c r="V1063" s="20"/>
      <c r="W1063" s="20"/>
    </row>
    <row r="1064" spans="17:23" x14ac:dyDescent="0.2">
      <c r="Q1064" s="11"/>
      <c r="V1064" s="20"/>
      <c r="W1064" s="20"/>
    </row>
    <row r="1065" spans="17:23" x14ac:dyDescent="0.2">
      <c r="Q1065" s="11"/>
      <c r="V1065" s="20"/>
      <c r="W1065" s="20"/>
    </row>
    <row r="1066" spans="17:23" x14ac:dyDescent="0.2">
      <c r="Q1066" s="11"/>
      <c r="V1066" s="20"/>
      <c r="W1066" s="20"/>
    </row>
    <row r="1067" spans="17:23" x14ac:dyDescent="0.2">
      <c r="Q1067" s="11"/>
      <c r="V1067" s="20"/>
      <c r="W1067" s="20"/>
    </row>
    <row r="1068" spans="17:23" x14ac:dyDescent="0.2">
      <c r="Q1068" s="11"/>
      <c r="V1068" s="20"/>
      <c r="W1068" s="20"/>
    </row>
    <row r="1069" spans="17:23" x14ac:dyDescent="0.2">
      <c r="Q1069" s="11"/>
      <c r="V1069" s="20"/>
      <c r="W1069" s="20"/>
    </row>
    <row r="1070" spans="17:23" x14ac:dyDescent="0.2">
      <c r="Q1070" s="11"/>
      <c r="V1070" s="20"/>
      <c r="W1070" s="20"/>
    </row>
    <row r="1071" spans="17:23" x14ac:dyDescent="0.2">
      <c r="Q1071" s="11"/>
      <c r="V1071" s="20"/>
      <c r="W1071" s="20"/>
    </row>
    <row r="1072" spans="17:23" x14ac:dyDescent="0.2">
      <c r="Q1072" s="11"/>
      <c r="V1072" s="20"/>
      <c r="W1072" s="20"/>
    </row>
    <row r="1073" spans="17:23" x14ac:dyDescent="0.2">
      <c r="Q1073" s="11"/>
      <c r="V1073" s="20"/>
      <c r="W1073" s="20"/>
    </row>
    <row r="1074" spans="17:23" x14ac:dyDescent="0.2">
      <c r="Q1074" s="11"/>
      <c r="V1074" s="20"/>
      <c r="W1074" s="20"/>
    </row>
    <row r="1075" spans="17:23" x14ac:dyDescent="0.2">
      <c r="Q1075" s="11"/>
      <c r="V1075" s="20"/>
      <c r="W1075" s="20"/>
    </row>
    <row r="1076" spans="17:23" x14ac:dyDescent="0.2">
      <c r="Q1076" s="11"/>
      <c r="V1076" s="20"/>
      <c r="W1076" s="20"/>
    </row>
    <row r="1077" spans="17:23" x14ac:dyDescent="0.2">
      <c r="Q1077" s="11"/>
      <c r="V1077" s="20"/>
      <c r="W1077" s="20"/>
    </row>
    <row r="1078" spans="17:23" x14ac:dyDescent="0.2">
      <c r="Q1078" s="11"/>
      <c r="V1078" s="20"/>
      <c r="W1078" s="20"/>
    </row>
    <row r="1079" spans="17:23" x14ac:dyDescent="0.2">
      <c r="Q1079" s="11"/>
      <c r="V1079" s="20"/>
      <c r="W1079" s="20"/>
    </row>
    <row r="1080" spans="17:23" x14ac:dyDescent="0.2">
      <c r="Q1080" s="11"/>
      <c r="V1080" s="20"/>
      <c r="W1080" s="20"/>
    </row>
    <row r="1081" spans="17:23" x14ac:dyDescent="0.2">
      <c r="Q1081" s="11"/>
      <c r="V1081" s="20"/>
      <c r="W1081" s="20"/>
    </row>
    <row r="1082" spans="17:23" x14ac:dyDescent="0.2">
      <c r="Q1082" s="11"/>
      <c r="V1082" s="20"/>
      <c r="W1082" s="20"/>
    </row>
    <row r="1083" spans="17:23" x14ac:dyDescent="0.2">
      <c r="Q1083" s="11"/>
      <c r="V1083" s="20"/>
      <c r="W1083" s="20"/>
    </row>
    <row r="1084" spans="17:23" x14ac:dyDescent="0.2">
      <c r="Q1084" s="11"/>
      <c r="V1084" s="20"/>
      <c r="W1084" s="20"/>
    </row>
    <row r="1085" spans="17:23" x14ac:dyDescent="0.2">
      <c r="Q1085" s="11"/>
      <c r="V1085" s="20"/>
      <c r="W1085" s="20"/>
    </row>
    <row r="1086" spans="17:23" x14ac:dyDescent="0.2">
      <c r="Q1086" s="11"/>
      <c r="V1086" s="20"/>
      <c r="W1086" s="20"/>
    </row>
    <row r="1087" spans="17:23" x14ac:dyDescent="0.2">
      <c r="Q1087" s="11"/>
      <c r="V1087" s="20"/>
      <c r="W1087" s="20"/>
    </row>
    <row r="1088" spans="17:23" x14ac:dyDescent="0.2">
      <c r="Q1088" s="11"/>
      <c r="V1088" s="20"/>
      <c r="W1088" s="20"/>
    </row>
    <row r="1089" spans="17:23" x14ac:dyDescent="0.2">
      <c r="Q1089" s="11"/>
      <c r="V1089" s="20"/>
      <c r="W1089" s="20"/>
    </row>
    <row r="1090" spans="17:23" x14ac:dyDescent="0.2">
      <c r="Q1090" s="11"/>
      <c r="V1090" s="20"/>
      <c r="W1090" s="20"/>
    </row>
    <row r="1091" spans="17:23" x14ac:dyDescent="0.2">
      <c r="Q1091" s="11"/>
      <c r="V1091" s="20"/>
      <c r="W1091" s="20"/>
    </row>
    <row r="1092" spans="17:23" x14ac:dyDescent="0.2">
      <c r="Q1092" s="11"/>
      <c r="V1092" s="20"/>
      <c r="W1092" s="20"/>
    </row>
    <row r="1093" spans="17:23" x14ac:dyDescent="0.2">
      <c r="Q1093" s="11"/>
      <c r="V1093" s="20"/>
      <c r="W1093" s="20"/>
    </row>
    <row r="1094" spans="17:23" x14ac:dyDescent="0.2">
      <c r="Q1094" s="11"/>
      <c r="V1094" s="20"/>
      <c r="W1094" s="20"/>
    </row>
    <row r="1095" spans="17:23" x14ac:dyDescent="0.2">
      <c r="Q1095" s="11"/>
      <c r="V1095" s="20"/>
      <c r="W1095" s="20"/>
    </row>
    <row r="1096" spans="17:23" x14ac:dyDescent="0.2">
      <c r="Q1096" s="11"/>
      <c r="V1096" s="20"/>
      <c r="W1096" s="20"/>
    </row>
    <row r="1097" spans="17:23" x14ac:dyDescent="0.2">
      <c r="Q1097" s="11"/>
      <c r="V1097" s="20"/>
      <c r="W1097" s="20"/>
    </row>
    <row r="1098" spans="17:23" x14ac:dyDescent="0.2">
      <c r="Q1098" s="11"/>
      <c r="V1098" s="20"/>
      <c r="W1098" s="20"/>
    </row>
    <row r="1099" spans="17:23" x14ac:dyDescent="0.2">
      <c r="Q1099" s="11"/>
      <c r="V1099" s="20"/>
      <c r="W1099" s="20"/>
    </row>
    <row r="1100" spans="17:23" x14ac:dyDescent="0.2">
      <c r="Q1100" s="11"/>
      <c r="V1100" s="20"/>
      <c r="W1100" s="20"/>
    </row>
    <row r="1101" spans="17:23" x14ac:dyDescent="0.2">
      <c r="Q1101" s="11"/>
      <c r="V1101" s="20"/>
      <c r="W1101" s="20"/>
    </row>
    <row r="1102" spans="17:23" x14ac:dyDescent="0.2">
      <c r="Q1102" s="11"/>
      <c r="V1102" s="20"/>
      <c r="W1102" s="20"/>
    </row>
    <row r="1103" spans="17:23" x14ac:dyDescent="0.2">
      <c r="Q1103" s="11"/>
      <c r="V1103" s="20"/>
      <c r="W1103" s="20"/>
    </row>
    <row r="1104" spans="17:23" x14ac:dyDescent="0.2">
      <c r="Q1104" s="11"/>
      <c r="V1104" s="20"/>
      <c r="W1104" s="20"/>
    </row>
    <row r="1105" spans="17:23" x14ac:dyDescent="0.2">
      <c r="Q1105" s="11"/>
      <c r="V1105" s="20"/>
      <c r="W1105" s="20"/>
    </row>
    <row r="1106" spans="17:23" x14ac:dyDescent="0.2">
      <c r="Q1106" s="11"/>
      <c r="V1106" s="20"/>
      <c r="W1106" s="20"/>
    </row>
    <row r="1107" spans="17:23" x14ac:dyDescent="0.2">
      <c r="Q1107" s="11"/>
      <c r="V1107" s="20"/>
      <c r="W1107" s="20"/>
    </row>
    <row r="1108" spans="17:23" x14ac:dyDescent="0.2">
      <c r="Q1108" s="11"/>
      <c r="V1108" s="20"/>
      <c r="W1108" s="20"/>
    </row>
    <row r="1109" spans="17:23" x14ac:dyDescent="0.2">
      <c r="Q1109" s="11"/>
      <c r="V1109" s="20"/>
      <c r="W1109" s="20"/>
    </row>
    <row r="1110" spans="17:23" x14ac:dyDescent="0.2">
      <c r="Q1110" s="11"/>
      <c r="V1110" s="20"/>
      <c r="W1110" s="20"/>
    </row>
    <row r="1111" spans="17:23" x14ac:dyDescent="0.2">
      <c r="Q1111" s="11"/>
      <c r="V1111" s="20"/>
      <c r="W1111" s="20"/>
    </row>
    <row r="1112" spans="17:23" x14ac:dyDescent="0.2">
      <c r="Q1112" s="11"/>
      <c r="V1112" s="20"/>
      <c r="W1112" s="20"/>
    </row>
    <row r="1113" spans="17:23" x14ac:dyDescent="0.2">
      <c r="Q1113" s="11"/>
      <c r="V1113" s="20"/>
      <c r="W1113" s="20"/>
    </row>
    <row r="1114" spans="17:23" x14ac:dyDescent="0.2">
      <c r="Q1114" s="11"/>
      <c r="V1114" s="20"/>
      <c r="W1114" s="20"/>
    </row>
    <row r="1115" spans="17:23" x14ac:dyDescent="0.2">
      <c r="Q1115" s="11"/>
      <c r="V1115" s="20"/>
      <c r="W1115" s="20"/>
    </row>
    <row r="1116" spans="17:23" x14ac:dyDescent="0.2">
      <c r="Q1116" s="11"/>
      <c r="V1116" s="20"/>
      <c r="W1116" s="20"/>
    </row>
    <row r="1117" spans="17:23" x14ac:dyDescent="0.2">
      <c r="Q1117" s="11"/>
      <c r="V1117" s="20"/>
      <c r="W1117" s="20"/>
    </row>
    <row r="1118" spans="17:23" x14ac:dyDescent="0.2">
      <c r="Q1118" s="11"/>
      <c r="V1118" s="20"/>
      <c r="W1118" s="20"/>
    </row>
    <row r="1119" spans="17:23" x14ac:dyDescent="0.2">
      <c r="Q1119" s="11"/>
      <c r="V1119" s="20"/>
      <c r="W1119" s="20"/>
    </row>
    <row r="1120" spans="17:23" x14ac:dyDescent="0.2">
      <c r="Q1120" s="11"/>
      <c r="V1120" s="20"/>
      <c r="W1120" s="20"/>
    </row>
    <row r="1121" spans="15:23" x14ac:dyDescent="0.2">
      <c r="Q1121" s="11"/>
      <c r="V1121" s="20"/>
      <c r="W1121" s="20"/>
    </row>
    <row r="1122" spans="15:23" x14ac:dyDescent="0.2">
      <c r="Q1122" s="11"/>
      <c r="V1122" s="20"/>
      <c r="W1122" s="20"/>
    </row>
    <row r="1123" spans="15:23" x14ac:dyDescent="0.2">
      <c r="O1123" s="11"/>
      <c r="V1123" s="20"/>
      <c r="W1123" s="20"/>
    </row>
    <row r="1124" spans="15:23" x14ac:dyDescent="0.2">
      <c r="O1124" s="11"/>
      <c r="V1124" s="20"/>
      <c r="W1124" s="20"/>
    </row>
    <row r="1125" spans="15:23" x14ac:dyDescent="0.2">
      <c r="O1125" s="11"/>
      <c r="V1125" s="20"/>
      <c r="W1125" s="20"/>
    </row>
    <row r="1126" spans="15:23" x14ac:dyDescent="0.2">
      <c r="O1126" s="11"/>
      <c r="V1126" s="20"/>
      <c r="W1126" s="20"/>
    </row>
    <row r="1127" spans="15:23" x14ac:dyDescent="0.2">
      <c r="O1127" s="11"/>
      <c r="V1127" s="20"/>
      <c r="W1127" s="20"/>
    </row>
    <row r="1128" spans="15:23" x14ac:dyDescent="0.2">
      <c r="O1128" s="11"/>
      <c r="V1128" s="20"/>
      <c r="W1128" s="20"/>
    </row>
    <row r="1129" spans="15:23" x14ac:dyDescent="0.2">
      <c r="O1129" s="11"/>
      <c r="V1129" s="20"/>
      <c r="W1129" s="20"/>
    </row>
    <row r="1130" spans="15:23" x14ac:dyDescent="0.2">
      <c r="O1130" s="11"/>
      <c r="V1130" s="20"/>
      <c r="W1130" s="20"/>
    </row>
    <row r="1131" spans="15:23" x14ac:dyDescent="0.2">
      <c r="O1131" s="11"/>
      <c r="V1131" s="20"/>
      <c r="W1131" s="20"/>
    </row>
    <row r="1132" spans="15:23" x14ac:dyDescent="0.2">
      <c r="O1132" s="11"/>
      <c r="V1132" s="20"/>
      <c r="W1132" s="20"/>
    </row>
    <row r="1133" spans="15:23" x14ac:dyDescent="0.2">
      <c r="O1133" s="11"/>
      <c r="V1133" s="20"/>
      <c r="W1133" s="20"/>
    </row>
    <row r="1134" spans="15:23" x14ac:dyDescent="0.2">
      <c r="O1134" s="11"/>
      <c r="V1134" s="20"/>
      <c r="W1134" s="20"/>
    </row>
    <row r="1135" spans="15:23" x14ac:dyDescent="0.2">
      <c r="O1135" s="11"/>
      <c r="V1135" s="20"/>
      <c r="W1135" s="20"/>
    </row>
    <row r="1136" spans="15:23" x14ac:dyDescent="0.2">
      <c r="O1136" s="11"/>
      <c r="V1136" s="20"/>
      <c r="W1136" s="20"/>
    </row>
    <row r="1137" spans="15:23" x14ac:dyDescent="0.2">
      <c r="O1137" s="11"/>
      <c r="V1137" s="20"/>
      <c r="W1137" s="20"/>
    </row>
    <row r="1138" spans="15:23" x14ac:dyDescent="0.2">
      <c r="O1138" s="11"/>
      <c r="V1138" s="20"/>
      <c r="W1138" s="20"/>
    </row>
    <row r="1139" spans="15:23" x14ac:dyDescent="0.2">
      <c r="O1139" s="11"/>
      <c r="V1139" s="20"/>
      <c r="W1139" s="20"/>
    </row>
    <row r="1140" spans="15:23" x14ac:dyDescent="0.2">
      <c r="O1140" s="11"/>
      <c r="V1140" s="20"/>
      <c r="W1140" s="20"/>
    </row>
    <row r="1141" spans="15:23" x14ac:dyDescent="0.2">
      <c r="O1141" s="11"/>
      <c r="V1141" s="20"/>
      <c r="W1141" s="20"/>
    </row>
    <row r="1142" spans="15:23" x14ac:dyDescent="0.2">
      <c r="O1142" s="11"/>
      <c r="V1142" s="20"/>
      <c r="W1142" s="20"/>
    </row>
    <row r="1143" spans="15:23" x14ac:dyDescent="0.2">
      <c r="O1143" s="11"/>
      <c r="V1143" s="20"/>
      <c r="W1143" s="20"/>
    </row>
    <row r="1144" spans="15:23" x14ac:dyDescent="0.2">
      <c r="O1144" s="11"/>
      <c r="V1144" s="20"/>
      <c r="W1144" s="20"/>
    </row>
    <row r="1145" spans="15:23" x14ac:dyDescent="0.2">
      <c r="O1145" s="11"/>
      <c r="V1145" s="20"/>
      <c r="W1145" s="20"/>
    </row>
    <row r="1146" spans="15:23" x14ac:dyDescent="0.2">
      <c r="O1146" s="11"/>
      <c r="V1146" s="20"/>
      <c r="W1146" s="20"/>
    </row>
    <row r="1147" spans="15:23" x14ac:dyDescent="0.2">
      <c r="O1147" s="11"/>
      <c r="V1147" s="20"/>
      <c r="W1147" s="20"/>
    </row>
    <row r="1148" spans="15:23" x14ac:dyDescent="0.2">
      <c r="O1148" s="11"/>
      <c r="V1148" s="20"/>
      <c r="W1148" s="20"/>
    </row>
    <row r="1149" spans="15:23" x14ac:dyDescent="0.2">
      <c r="O1149" s="11"/>
      <c r="V1149" s="20"/>
      <c r="W1149" s="20"/>
    </row>
    <row r="1150" spans="15:23" x14ac:dyDescent="0.2">
      <c r="O1150" s="11"/>
      <c r="V1150" s="20"/>
      <c r="W1150" s="20"/>
    </row>
    <row r="1151" spans="15:23" x14ac:dyDescent="0.2">
      <c r="O1151" s="11"/>
      <c r="Q1151" s="11"/>
      <c r="V1151" s="20"/>
      <c r="W1151" s="20"/>
    </row>
    <row r="1152" spans="15:23" x14ac:dyDescent="0.2">
      <c r="O1152" s="11"/>
      <c r="Q1152" s="11"/>
      <c r="V1152" s="20"/>
      <c r="W1152" s="20"/>
    </row>
    <row r="1153" spans="15:23" x14ac:dyDescent="0.2">
      <c r="O1153" s="11"/>
      <c r="Q1153" s="11"/>
      <c r="V1153" s="20"/>
      <c r="W1153" s="20"/>
    </row>
    <row r="1154" spans="15:23" x14ac:dyDescent="0.2">
      <c r="O1154" s="11"/>
      <c r="Q1154" s="11"/>
      <c r="V1154" s="20"/>
      <c r="W1154" s="20"/>
    </row>
    <row r="1155" spans="15:23" x14ac:dyDescent="0.2">
      <c r="O1155" s="11"/>
      <c r="Q1155" s="11"/>
      <c r="V1155" s="20"/>
      <c r="W1155" s="20"/>
    </row>
    <row r="1156" spans="15:23" x14ac:dyDescent="0.2">
      <c r="O1156" s="11"/>
      <c r="Q1156" s="11"/>
      <c r="V1156" s="20"/>
      <c r="W1156" s="20"/>
    </row>
    <row r="1157" spans="15:23" x14ac:dyDescent="0.2">
      <c r="O1157" s="11"/>
      <c r="Q1157" s="11"/>
      <c r="V1157" s="20"/>
      <c r="W1157" s="20"/>
    </row>
    <row r="1158" spans="15:23" x14ac:dyDescent="0.2">
      <c r="O1158" s="11"/>
      <c r="Q1158" s="11"/>
      <c r="V1158" s="20"/>
      <c r="W1158" s="20"/>
    </row>
    <row r="1159" spans="15:23" x14ac:dyDescent="0.2">
      <c r="O1159" s="11"/>
      <c r="Q1159" s="11"/>
      <c r="V1159" s="20"/>
      <c r="W1159" s="20"/>
    </row>
    <row r="1160" spans="15:23" x14ac:dyDescent="0.2">
      <c r="O1160" s="11"/>
      <c r="Q1160" s="11"/>
      <c r="V1160" s="20"/>
      <c r="W1160" s="20"/>
    </row>
    <row r="1161" spans="15:23" x14ac:dyDescent="0.2">
      <c r="O1161" s="11"/>
      <c r="Q1161" s="11"/>
      <c r="V1161" s="20"/>
      <c r="W1161" s="20"/>
    </row>
    <row r="1162" spans="15:23" x14ac:dyDescent="0.2">
      <c r="O1162" s="11"/>
      <c r="Q1162" s="11"/>
      <c r="V1162" s="20"/>
      <c r="W1162" s="20"/>
    </row>
    <row r="1163" spans="15:23" x14ac:dyDescent="0.2">
      <c r="O1163" s="11"/>
      <c r="Q1163" s="11"/>
      <c r="V1163" s="20"/>
      <c r="W1163" s="20"/>
    </row>
    <row r="1164" spans="15:23" x14ac:dyDescent="0.2">
      <c r="O1164" s="11"/>
      <c r="Q1164" s="11"/>
      <c r="V1164" s="20"/>
      <c r="W1164" s="20"/>
    </row>
    <row r="1165" spans="15:23" x14ac:dyDescent="0.2">
      <c r="O1165" s="11"/>
      <c r="Q1165" s="11"/>
      <c r="V1165" s="20"/>
      <c r="W1165" s="20"/>
    </row>
    <row r="1166" spans="15:23" x14ac:dyDescent="0.2">
      <c r="O1166" s="11"/>
      <c r="Q1166" s="11"/>
      <c r="V1166" s="20"/>
      <c r="W1166" s="20"/>
    </row>
    <row r="1167" spans="15:23" x14ac:dyDescent="0.2">
      <c r="O1167" s="11"/>
      <c r="Q1167" s="11"/>
      <c r="V1167" s="20"/>
      <c r="W1167" s="20"/>
    </row>
    <row r="1168" spans="15:23" x14ac:dyDescent="0.2">
      <c r="O1168" s="11"/>
      <c r="Q1168" s="11"/>
      <c r="V1168" s="20"/>
      <c r="W1168" s="20"/>
    </row>
    <row r="1169" spans="15:23" x14ac:dyDescent="0.2">
      <c r="O1169" s="11"/>
      <c r="Q1169" s="11"/>
      <c r="V1169" s="20"/>
      <c r="W1169" s="20"/>
    </row>
    <row r="1170" spans="15:23" x14ac:dyDescent="0.2">
      <c r="O1170" s="11"/>
      <c r="Q1170" s="11"/>
      <c r="V1170" s="20"/>
      <c r="W1170" s="20"/>
    </row>
    <row r="1171" spans="15:23" x14ac:dyDescent="0.2">
      <c r="O1171" s="11"/>
      <c r="Q1171" s="11"/>
      <c r="V1171" s="20"/>
      <c r="W1171" s="20"/>
    </row>
    <row r="1172" spans="15:23" x14ac:dyDescent="0.2">
      <c r="O1172" s="11"/>
      <c r="Q1172" s="11"/>
      <c r="V1172" s="20"/>
      <c r="W1172" s="20"/>
    </row>
    <row r="1173" spans="15:23" x14ac:dyDescent="0.2">
      <c r="O1173" s="11"/>
      <c r="Q1173" s="11"/>
      <c r="V1173" s="20"/>
      <c r="W1173" s="20"/>
    </row>
    <row r="1174" spans="15:23" x14ac:dyDescent="0.2">
      <c r="O1174" s="11"/>
      <c r="Q1174" s="11"/>
      <c r="V1174" s="20"/>
      <c r="W1174" s="20"/>
    </row>
    <row r="1175" spans="15:23" x14ac:dyDescent="0.2">
      <c r="O1175" s="11"/>
      <c r="Q1175" s="11"/>
      <c r="V1175" s="20"/>
      <c r="W1175" s="20"/>
    </row>
    <row r="1176" spans="15:23" x14ac:dyDescent="0.2">
      <c r="O1176" s="11"/>
      <c r="Q1176" s="11"/>
      <c r="V1176" s="20"/>
      <c r="W1176" s="20"/>
    </row>
    <row r="1177" spans="15:23" x14ac:dyDescent="0.2">
      <c r="O1177" s="11"/>
      <c r="Q1177" s="11"/>
      <c r="V1177" s="20"/>
      <c r="W1177" s="20"/>
    </row>
    <row r="1178" spans="15:23" x14ac:dyDescent="0.2">
      <c r="O1178" s="11"/>
      <c r="Q1178" s="11"/>
      <c r="V1178" s="20"/>
      <c r="W1178" s="20"/>
    </row>
    <row r="1179" spans="15:23" x14ac:dyDescent="0.2">
      <c r="O1179" s="11"/>
      <c r="Q1179" s="11"/>
      <c r="V1179" s="20"/>
      <c r="W1179" s="20"/>
    </row>
    <row r="1180" spans="15:23" x14ac:dyDescent="0.2">
      <c r="O1180" s="11"/>
      <c r="Q1180" s="11"/>
      <c r="V1180" s="20"/>
      <c r="W1180" s="20"/>
    </row>
    <row r="1181" spans="15:23" x14ac:dyDescent="0.2">
      <c r="O1181" s="11"/>
      <c r="Q1181" s="11"/>
      <c r="V1181" s="20"/>
      <c r="W1181" s="20"/>
    </row>
    <row r="1182" spans="15:23" x14ac:dyDescent="0.2">
      <c r="O1182" s="11"/>
      <c r="Q1182" s="11"/>
      <c r="V1182" s="20"/>
      <c r="W1182" s="20"/>
    </row>
    <row r="1183" spans="15:23" x14ac:dyDescent="0.2">
      <c r="O1183" s="11"/>
      <c r="Q1183" s="11"/>
      <c r="V1183" s="20"/>
      <c r="W1183" s="20"/>
    </row>
    <row r="1184" spans="15:23" x14ac:dyDescent="0.2">
      <c r="O1184" s="11"/>
      <c r="Q1184" s="11"/>
      <c r="V1184" s="20"/>
      <c r="W1184" s="20"/>
    </row>
    <row r="1185" spans="15:23" x14ac:dyDescent="0.2">
      <c r="O1185" s="11"/>
      <c r="Q1185" s="11"/>
      <c r="V1185" s="20"/>
      <c r="W1185" s="20"/>
    </row>
    <row r="1186" spans="15:23" x14ac:dyDescent="0.2">
      <c r="O1186" s="11"/>
      <c r="Q1186" s="11"/>
      <c r="V1186" s="20"/>
      <c r="W1186" s="20"/>
    </row>
    <row r="1187" spans="15:23" x14ac:dyDescent="0.2">
      <c r="O1187" s="11"/>
      <c r="Q1187" s="11"/>
      <c r="V1187" s="20"/>
      <c r="W1187" s="20"/>
    </row>
    <row r="1188" spans="15:23" x14ac:dyDescent="0.2">
      <c r="O1188" s="11"/>
      <c r="Q1188" s="11"/>
      <c r="V1188" s="20"/>
      <c r="W1188" s="20"/>
    </row>
    <row r="1189" spans="15:23" x14ac:dyDescent="0.2">
      <c r="O1189" s="11"/>
      <c r="Q1189" s="11"/>
      <c r="V1189" s="20"/>
      <c r="W1189" s="20"/>
    </row>
    <row r="1190" spans="15:23" x14ac:dyDescent="0.2">
      <c r="O1190" s="11"/>
      <c r="Q1190" s="11"/>
      <c r="V1190" s="20"/>
      <c r="W1190" s="20"/>
    </row>
    <row r="1191" spans="15:23" x14ac:dyDescent="0.2">
      <c r="O1191" s="11"/>
      <c r="Q1191" s="11"/>
      <c r="V1191" s="20"/>
      <c r="W1191" s="20"/>
    </row>
    <row r="1192" spans="15:23" x14ac:dyDescent="0.2">
      <c r="O1192" s="11"/>
      <c r="Q1192" s="11"/>
      <c r="V1192" s="20"/>
      <c r="W1192" s="20"/>
    </row>
    <row r="1193" spans="15:23" x14ac:dyDescent="0.2">
      <c r="O1193" s="11"/>
      <c r="Q1193" s="11"/>
      <c r="V1193" s="20"/>
      <c r="W1193" s="20"/>
    </row>
    <row r="1194" spans="15:23" x14ac:dyDescent="0.2">
      <c r="O1194" s="11"/>
      <c r="Q1194" s="11"/>
      <c r="V1194" s="20"/>
      <c r="W1194" s="20"/>
    </row>
    <row r="1195" spans="15:23" x14ac:dyDescent="0.2">
      <c r="O1195" s="11"/>
      <c r="Q1195" s="11"/>
      <c r="V1195" s="20"/>
      <c r="W1195" s="20"/>
    </row>
    <row r="1196" spans="15:23" x14ac:dyDescent="0.2">
      <c r="O1196" s="11"/>
      <c r="Q1196" s="11"/>
      <c r="V1196" s="20"/>
      <c r="W1196" s="20"/>
    </row>
    <row r="1197" spans="15:23" x14ac:dyDescent="0.2">
      <c r="O1197" s="11"/>
      <c r="Q1197" s="11"/>
      <c r="V1197" s="20"/>
      <c r="W1197" s="20"/>
    </row>
    <row r="1198" spans="15:23" x14ac:dyDescent="0.2">
      <c r="O1198" s="11"/>
      <c r="Q1198" s="11"/>
      <c r="V1198" s="20"/>
      <c r="W1198" s="20"/>
    </row>
    <row r="1199" spans="15:23" x14ac:dyDescent="0.2">
      <c r="O1199" s="11"/>
      <c r="Q1199" s="11"/>
      <c r="V1199" s="20"/>
      <c r="W1199" s="20"/>
    </row>
    <row r="1200" spans="15:23" x14ac:dyDescent="0.2">
      <c r="O1200" s="11"/>
      <c r="Q1200" s="11"/>
      <c r="V1200" s="20"/>
      <c r="W1200" s="20"/>
    </row>
    <row r="1201" spans="15:23" x14ac:dyDescent="0.2">
      <c r="O1201" s="11"/>
      <c r="Q1201" s="11"/>
      <c r="V1201" s="20"/>
      <c r="W1201" s="20"/>
    </row>
    <row r="1202" spans="15:23" x14ac:dyDescent="0.2">
      <c r="O1202" s="11"/>
      <c r="Q1202" s="11"/>
      <c r="V1202" s="20"/>
      <c r="W1202" s="20"/>
    </row>
    <row r="1203" spans="15:23" x14ac:dyDescent="0.2">
      <c r="O1203" s="11"/>
      <c r="Q1203" s="11"/>
      <c r="V1203" s="20"/>
      <c r="W1203" s="20"/>
    </row>
    <row r="1204" spans="15:23" x14ac:dyDescent="0.2">
      <c r="O1204" s="11"/>
      <c r="Q1204" s="11"/>
      <c r="V1204" s="20"/>
      <c r="W1204" s="20"/>
    </row>
    <row r="1205" spans="15:23" x14ac:dyDescent="0.2">
      <c r="O1205" s="11"/>
      <c r="Q1205" s="11"/>
      <c r="V1205" s="20"/>
      <c r="W1205" s="20"/>
    </row>
    <row r="1206" spans="15:23" x14ac:dyDescent="0.2">
      <c r="O1206" s="11"/>
      <c r="Q1206" s="11"/>
      <c r="V1206" s="20"/>
      <c r="W1206" s="20"/>
    </row>
    <row r="1207" spans="15:23" x14ac:dyDescent="0.2">
      <c r="O1207" s="11"/>
      <c r="Q1207" s="11"/>
      <c r="V1207" s="20"/>
      <c r="W1207" s="20"/>
    </row>
    <row r="1208" spans="15:23" x14ac:dyDescent="0.2">
      <c r="O1208" s="11"/>
      <c r="Q1208" s="11"/>
      <c r="V1208" s="20"/>
      <c r="W1208" s="20"/>
    </row>
    <row r="1209" spans="15:23" x14ac:dyDescent="0.2">
      <c r="O1209" s="11"/>
      <c r="Q1209" s="11"/>
      <c r="V1209" s="20"/>
      <c r="W1209" s="20"/>
    </row>
    <row r="1210" spans="15:23" x14ac:dyDescent="0.2">
      <c r="O1210" s="11"/>
      <c r="Q1210" s="11"/>
      <c r="V1210" s="20"/>
      <c r="W1210" s="20"/>
    </row>
    <row r="1211" spans="15:23" x14ac:dyDescent="0.2">
      <c r="O1211" s="11"/>
      <c r="Q1211" s="11"/>
      <c r="V1211" s="20"/>
      <c r="W1211" s="20"/>
    </row>
    <row r="1212" spans="15:23" x14ac:dyDescent="0.2">
      <c r="O1212" s="11"/>
      <c r="Q1212" s="11"/>
      <c r="V1212" s="20"/>
      <c r="W1212" s="20"/>
    </row>
    <row r="1213" spans="15:23" x14ac:dyDescent="0.2">
      <c r="O1213" s="11"/>
      <c r="Q1213" s="11"/>
      <c r="V1213" s="20"/>
      <c r="W1213" s="20"/>
    </row>
    <row r="1214" spans="15:23" x14ac:dyDescent="0.2">
      <c r="O1214" s="11"/>
      <c r="Q1214" s="11"/>
      <c r="V1214" s="20"/>
      <c r="W1214" s="20"/>
    </row>
    <row r="1215" spans="15:23" x14ac:dyDescent="0.2">
      <c r="O1215" s="11"/>
      <c r="Q1215" s="11"/>
      <c r="V1215" s="20"/>
      <c r="W1215" s="20"/>
    </row>
    <row r="1216" spans="15:23" x14ac:dyDescent="0.2">
      <c r="O1216" s="11"/>
      <c r="Q1216" s="11"/>
      <c r="V1216" s="20"/>
      <c r="W1216" s="20"/>
    </row>
    <row r="1217" spans="15:23" x14ac:dyDescent="0.2">
      <c r="O1217" s="11"/>
      <c r="Q1217" s="11"/>
      <c r="V1217" s="20"/>
      <c r="W1217" s="20"/>
    </row>
    <row r="1218" spans="15:23" x14ac:dyDescent="0.2">
      <c r="O1218" s="11"/>
      <c r="Q1218" s="11"/>
      <c r="V1218" s="20"/>
      <c r="W1218" s="20"/>
    </row>
    <row r="1219" spans="15:23" x14ac:dyDescent="0.2">
      <c r="O1219" s="11"/>
      <c r="Q1219" s="11"/>
      <c r="V1219" s="20"/>
      <c r="W1219" s="20"/>
    </row>
    <row r="1220" spans="15:23" x14ac:dyDescent="0.2">
      <c r="O1220" s="11"/>
      <c r="Q1220" s="11"/>
      <c r="V1220" s="20"/>
      <c r="W1220" s="20"/>
    </row>
    <row r="1221" spans="15:23" x14ac:dyDescent="0.2">
      <c r="O1221" s="11"/>
      <c r="Q1221" s="11"/>
      <c r="V1221" s="20"/>
      <c r="W1221" s="20"/>
    </row>
    <row r="1222" spans="15:23" x14ac:dyDescent="0.2">
      <c r="O1222" s="11"/>
      <c r="Q1222" s="11"/>
      <c r="V1222" s="20"/>
      <c r="W1222" s="20"/>
    </row>
    <row r="1223" spans="15:23" x14ac:dyDescent="0.2">
      <c r="O1223" s="11"/>
      <c r="Q1223" s="11"/>
      <c r="V1223" s="20"/>
      <c r="W1223" s="20"/>
    </row>
    <row r="1224" spans="15:23" x14ac:dyDescent="0.2">
      <c r="O1224" s="11"/>
      <c r="Q1224" s="11"/>
      <c r="V1224" s="20"/>
      <c r="W1224" s="20"/>
    </row>
    <row r="1225" spans="15:23" x14ac:dyDescent="0.2">
      <c r="O1225" s="11"/>
      <c r="Q1225" s="11"/>
      <c r="V1225" s="20"/>
      <c r="W1225" s="20"/>
    </row>
    <row r="1226" spans="15:23" x14ac:dyDescent="0.2">
      <c r="O1226" s="11"/>
      <c r="Q1226" s="11"/>
      <c r="V1226" s="20"/>
      <c r="W1226" s="20"/>
    </row>
    <row r="1227" spans="15:23" x14ac:dyDescent="0.2">
      <c r="O1227" s="11"/>
      <c r="Q1227" s="11"/>
      <c r="V1227" s="20"/>
      <c r="W1227" s="20"/>
    </row>
    <row r="1228" spans="15:23" x14ac:dyDescent="0.2">
      <c r="O1228" s="11"/>
      <c r="Q1228" s="11"/>
      <c r="V1228" s="20"/>
      <c r="W1228" s="20"/>
    </row>
    <row r="1229" spans="15:23" x14ac:dyDescent="0.2">
      <c r="O1229" s="11"/>
      <c r="Q1229" s="11"/>
      <c r="V1229" s="20"/>
      <c r="W1229" s="20"/>
    </row>
    <row r="1230" spans="15:23" x14ac:dyDescent="0.2">
      <c r="O1230" s="11"/>
      <c r="Q1230" s="11"/>
      <c r="V1230" s="20"/>
      <c r="W1230" s="20"/>
    </row>
    <row r="1231" spans="15:23" x14ac:dyDescent="0.2">
      <c r="O1231" s="11"/>
      <c r="Q1231" s="11"/>
      <c r="V1231" s="20"/>
      <c r="W1231" s="20"/>
    </row>
    <row r="1232" spans="15:23" x14ac:dyDescent="0.2">
      <c r="O1232" s="11"/>
      <c r="Q1232" s="11"/>
      <c r="V1232" s="20"/>
      <c r="W1232" s="20"/>
    </row>
    <row r="1233" spans="15:23" x14ac:dyDescent="0.2">
      <c r="O1233" s="11"/>
      <c r="Q1233" s="11"/>
      <c r="V1233" s="20"/>
      <c r="W1233" s="20"/>
    </row>
    <row r="1234" spans="15:23" x14ac:dyDescent="0.2">
      <c r="O1234" s="11"/>
      <c r="Q1234" s="11"/>
      <c r="V1234" s="20"/>
      <c r="W1234" s="20"/>
    </row>
    <row r="1235" spans="15:23" x14ac:dyDescent="0.2">
      <c r="O1235" s="11"/>
      <c r="V1235" s="20"/>
      <c r="W1235" s="20"/>
    </row>
    <row r="1236" spans="15:23" x14ac:dyDescent="0.2">
      <c r="O1236" s="11"/>
      <c r="V1236" s="20"/>
      <c r="W1236" s="20"/>
    </row>
    <row r="1237" spans="15:23" x14ac:dyDescent="0.2">
      <c r="O1237" s="11"/>
      <c r="V1237" s="20"/>
      <c r="W1237" s="20"/>
    </row>
    <row r="1238" spans="15:23" x14ac:dyDescent="0.2">
      <c r="O1238" s="11"/>
      <c r="V1238" s="20"/>
      <c r="W1238" s="20"/>
    </row>
    <row r="1239" spans="15:23" x14ac:dyDescent="0.2">
      <c r="O1239" s="11"/>
      <c r="V1239" s="20"/>
      <c r="W1239" s="20"/>
    </row>
    <row r="1240" spans="15:23" x14ac:dyDescent="0.2">
      <c r="O1240" s="11"/>
      <c r="V1240" s="20"/>
      <c r="W1240" s="20"/>
    </row>
    <row r="1241" spans="15:23" x14ac:dyDescent="0.2">
      <c r="O1241" s="11"/>
      <c r="V1241" s="20"/>
      <c r="W1241" s="20"/>
    </row>
    <row r="1242" spans="15:23" x14ac:dyDescent="0.2">
      <c r="O1242" s="11"/>
      <c r="V1242" s="20"/>
      <c r="W1242" s="20"/>
    </row>
    <row r="1243" spans="15:23" x14ac:dyDescent="0.2">
      <c r="O1243" s="11"/>
      <c r="V1243" s="20"/>
      <c r="W1243" s="20"/>
    </row>
    <row r="1244" spans="15:23" x14ac:dyDescent="0.2">
      <c r="O1244" s="11"/>
      <c r="V1244" s="20"/>
      <c r="W1244" s="20"/>
    </row>
    <row r="1245" spans="15:23" x14ac:dyDescent="0.2">
      <c r="O1245" s="11"/>
      <c r="V1245" s="20"/>
      <c r="W1245" s="20"/>
    </row>
    <row r="1246" spans="15:23" x14ac:dyDescent="0.2">
      <c r="O1246" s="11"/>
      <c r="V1246" s="20"/>
      <c r="W1246" s="20"/>
    </row>
    <row r="1247" spans="15:23" x14ac:dyDescent="0.2">
      <c r="O1247" s="11"/>
      <c r="V1247" s="20"/>
      <c r="W1247" s="20"/>
    </row>
    <row r="1248" spans="15:23" x14ac:dyDescent="0.2">
      <c r="O1248" s="11"/>
      <c r="V1248" s="20"/>
      <c r="W1248" s="20"/>
    </row>
    <row r="1249" spans="15:23" x14ac:dyDescent="0.2">
      <c r="O1249" s="11"/>
      <c r="V1249" s="20"/>
      <c r="W1249" s="20"/>
    </row>
    <row r="1250" spans="15:23" x14ac:dyDescent="0.2">
      <c r="O1250" s="11"/>
      <c r="V1250" s="20"/>
      <c r="W1250" s="20"/>
    </row>
    <row r="1251" spans="15:23" x14ac:dyDescent="0.2">
      <c r="O1251" s="11"/>
      <c r="V1251" s="20"/>
      <c r="W1251" s="20"/>
    </row>
    <row r="1252" spans="15:23" x14ac:dyDescent="0.2">
      <c r="O1252" s="11"/>
      <c r="V1252" s="20"/>
      <c r="W1252" s="20"/>
    </row>
    <row r="1253" spans="15:23" x14ac:dyDescent="0.2">
      <c r="O1253" s="11"/>
      <c r="V1253" s="20"/>
      <c r="W1253" s="20"/>
    </row>
    <row r="1254" spans="15:23" x14ac:dyDescent="0.2">
      <c r="O1254" s="11"/>
      <c r="V1254" s="20"/>
      <c r="W1254" s="20"/>
    </row>
    <row r="1255" spans="15:23" x14ac:dyDescent="0.2">
      <c r="O1255" s="11"/>
      <c r="V1255" s="20"/>
      <c r="W1255" s="20"/>
    </row>
    <row r="1256" spans="15:23" x14ac:dyDescent="0.2">
      <c r="O1256" s="11"/>
      <c r="V1256" s="20"/>
      <c r="W1256" s="20"/>
    </row>
    <row r="1257" spans="15:23" x14ac:dyDescent="0.2">
      <c r="O1257" s="11"/>
      <c r="V1257" s="20"/>
      <c r="W1257" s="20"/>
    </row>
    <row r="1258" spans="15:23" x14ac:dyDescent="0.2">
      <c r="O1258" s="11"/>
      <c r="V1258" s="20"/>
      <c r="W1258" s="20"/>
    </row>
    <row r="1259" spans="15:23" x14ac:dyDescent="0.2">
      <c r="O1259" s="11"/>
      <c r="V1259" s="20"/>
      <c r="W1259" s="20"/>
    </row>
    <row r="1260" spans="15:23" x14ac:dyDescent="0.2">
      <c r="O1260" s="11"/>
      <c r="V1260" s="20"/>
      <c r="W1260" s="20"/>
    </row>
    <row r="1261" spans="15:23" x14ac:dyDescent="0.2">
      <c r="O1261" s="11"/>
      <c r="V1261" s="20"/>
      <c r="W1261" s="20"/>
    </row>
    <row r="1262" spans="15:23" x14ac:dyDescent="0.2">
      <c r="O1262" s="11"/>
      <c r="V1262" s="20"/>
      <c r="W1262" s="20"/>
    </row>
    <row r="1263" spans="15:23" x14ac:dyDescent="0.2">
      <c r="O1263" s="11"/>
      <c r="Q1263" s="11"/>
      <c r="V1263" s="20"/>
      <c r="W1263" s="20"/>
    </row>
    <row r="1264" spans="15:23" x14ac:dyDescent="0.2">
      <c r="O1264" s="11"/>
      <c r="Q1264" s="11"/>
      <c r="V1264" s="20"/>
      <c r="W1264" s="20"/>
    </row>
    <row r="1265" spans="15:23" x14ac:dyDescent="0.2">
      <c r="O1265" s="11"/>
      <c r="Q1265" s="11"/>
      <c r="V1265" s="20"/>
      <c r="W1265" s="20"/>
    </row>
    <row r="1266" spans="15:23" x14ac:dyDescent="0.2">
      <c r="O1266" s="11"/>
      <c r="Q1266" s="11"/>
      <c r="V1266" s="20"/>
      <c r="W1266" s="20"/>
    </row>
    <row r="1267" spans="15:23" x14ac:dyDescent="0.2">
      <c r="O1267" s="11"/>
      <c r="Q1267" s="11"/>
      <c r="V1267" s="20"/>
      <c r="W1267" s="20"/>
    </row>
    <row r="1268" spans="15:23" x14ac:dyDescent="0.2">
      <c r="O1268" s="11"/>
      <c r="Q1268" s="11"/>
      <c r="V1268" s="20"/>
      <c r="W1268" s="20"/>
    </row>
    <row r="1269" spans="15:23" x14ac:dyDescent="0.2">
      <c r="O1269" s="11"/>
      <c r="Q1269" s="11"/>
      <c r="V1269" s="20"/>
      <c r="W1269" s="20"/>
    </row>
    <row r="1270" spans="15:23" x14ac:dyDescent="0.2">
      <c r="O1270" s="11"/>
      <c r="Q1270" s="11"/>
      <c r="V1270" s="20"/>
      <c r="W1270" s="20"/>
    </row>
    <row r="1271" spans="15:23" x14ac:dyDescent="0.2">
      <c r="O1271" s="11"/>
      <c r="Q1271" s="11"/>
      <c r="V1271" s="20"/>
      <c r="W1271" s="20"/>
    </row>
    <row r="1272" spans="15:23" x14ac:dyDescent="0.2">
      <c r="O1272" s="11"/>
      <c r="Q1272" s="11"/>
      <c r="V1272" s="20"/>
      <c r="W1272" s="20"/>
    </row>
    <row r="1273" spans="15:23" x14ac:dyDescent="0.2">
      <c r="O1273" s="11"/>
      <c r="Q1273" s="11"/>
      <c r="V1273" s="20"/>
      <c r="W1273" s="20"/>
    </row>
    <row r="1274" spans="15:23" x14ac:dyDescent="0.2">
      <c r="O1274" s="11"/>
      <c r="Q1274" s="11"/>
      <c r="V1274" s="20"/>
      <c r="W1274" s="20"/>
    </row>
    <row r="1275" spans="15:23" x14ac:dyDescent="0.2">
      <c r="O1275" s="11"/>
      <c r="Q1275" s="11"/>
      <c r="V1275" s="20"/>
      <c r="W1275" s="20"/>
    </row>
    <row r="1276" spans="15:23" x14ac:dyDescent="0.2">
      <c r="O1276" s="11"/>
      <c r="Q1276" s="11"/>
      <c r="V1276" s="20"/>
      <c r="W1276" s="20"/>
    </row>
    <row r="1277" spans="15:23" x14ac:dyDescent="0.2">
      <c r="O1277" s="11"/>
      <c r="Q1277" s="11"/>
      <c r="V1277" s="20"/>
      <c r="W1277" s="20"/>
    </row>
    <row r="1278" spans="15:23" x14ac:dyDescent="0.2">
      <c r="O1278" s="11"/>
      <c r="Q1278" s="11"/>
      <c r="V1278" s="20"/>
      <c r="W1278" s="20"/>
    </row>
    <row r="1279" spans="15:23" x14ac:dyDescent="0.2">
      <c r="O1279" s="11"/>
      <c r="Q1279" s="11"/>
      <c r="V1279" s="20"/>
      <c r="W1279" s="20"/>
    </row>
    <row r="1280" spans="15:23" x14ac:dyDescent="0.2">
      <c r="O1280" s="11"/>
      <c r="Q1280" s="11"/>
      <c r="V1280" s="20"/>
      <c r="W1280" s="20"/>
    </row>
    <row r="1281" spans="15:23" x14ac:dyDescent="0.2">
      <c r="O1281" s="11"/>
      <c r="Q1281" s="11"/>
      <c r="V1281" s="20"/>
      <c r="W1281" s="20"/>
    </row>
    <row r="1282" spans="15:23" x14ac:dyDescent="0.2">
      <c r="O1282" s="11"/>
      <c r="Q1282" s="11"/>
      <c r="V1282" s="20"/>
      <c r="W1282" s="20"/>
    </row>
    <row r="1283" spans="15:23" x14ac:dyDescent="0.2">
      <c r="O1283" s="11"/>
      <c r="Q1283" s="11"/>
      <c r="V1283" s="20"/>
      <c r="W1283" s="20"/>
    </row>
    <row r="1284" spans="15:23" x14ac:dyDescent="0.2">
      <c r="O1284" s="11"/>
      <c r="Q1284" s="11"/>
      <c r="V1284" s="20"/>
      <c r="W1284" s="20"/>
    </row>
    <row r="1285" spans="15:23" x14ac:dyDescent="0.2">
      <c r="O1285" s="11"/>
      <c r="Q1285" s="11"/>
      <c r="V1285" s="20"/>
      <c r="W1285" s="20"/>
    </row>
    <row r="1286" spans="15:23" x14ac:dyDescent="0.2">
      <c r="O1286" s="11"/>
      <c r="Q1286" s="11"/>
      <c r="V1286" s="20"/>
      <c r="W1286" s="20"/>
    </row>
    <row r="1287" spans="15:23" x14ac:dyDescent="0.2">
      <c r="O1287" s="11"/>
      <c r="Q1287" s="11"/>
      <c r="V1287" s="20"/>
      <c r="W1287" s="20"/>
    </row>
    <row r="1288" spans="15:23" x14ac:dyDescent="0.2">
      <c r="O1288" s="11"/>
      <c r="Q1288" s="11"/>
      <c r="V1288" s="20"/>
      <c r="W1288" s="20"/>
    </row>
    <row r="1289" spans="15:23" x14ac:dyDescent="0.2">
      <c r="O1289" s="11"/>
      <c r="Q1289" s="11"/>
      <c r="V1289" s="20"/>
      <c r="W1289" s="20"/>
    </row>
    <row r="1290" spans="15:23" x14ac:dyDescent="0.2">
      <c r="O1290" s="11"/>
      <c r="Q1290" s="11"/>
      <c r="V1290" s="20"/>
      <c r="W1290" s="20"/>
    </row>
    <row r="1291" spans="15:23" x14ac:dyDescent="0.2">
      <c r="O1291" s="11"/>
      <c r="Q1291" s="11"/>
      <c r="V1291" s="20"/>
      <c r="W1291" s="20"/>
    </row>
    <row r="1292" spans="15:23" x14ac:dyDescent="0.2">
      <c r="O1292" s="11"/>
      <c r="Q1292" s="11"/>
      <c r="V1292" s="20"/>
      <c r="W1292" s="20"/>
    </row>
    <row r="1293" spans="15:23" x14ac:dyDescent="0.2">
      <c r="O1293" s="11"/>
      <c r="Q1293" s="11"/>
      <c r="V1293" s="20"/>
      <c r="W1293" s="20"/>
    </row>
    <row r="1294" spans="15:23" x14ac:dyDescent="0.2">
      <c r="O1294" s="11"/>
      <c r="Q1294" s="11"/>
      <c r="V1294" s="20"/>
      <c r="W1294" s="20"/>
    </row>
    <row r="1295" spans="15:23" x14ac:dyDescent="0.2">
      <c r="O1295" s="11"/>
      <c r="Q1295" s="11"/>
      <c r="V1295" s="20"/>
      <c r="W1295" s="20"/>
    </row>
    <row r="1296" spans="15:23" x14ac:dyDescent="0.2">
      <c r="O1296" s="11"/>
      <c r="Q1296" s="11"/>
      <c r="V1296" s="20"/>
      <c r="W1296" s="20"/>
    </row>
    <row r="1297" spans="15:23" x14ac:dyDescent="0.2">
      <c r="O1297" s="11"/>
      <c r="Q1297" s="11"/>
      <c r="V1297" s="20"/>
      <c r="W1297" s="20"/>
    </row>
    <row r="1298" spans="15:23" x14ac:dyDescent="0.2">
      <c r="O1298" s="11"/>
      <c r="Q1298" s="11"/>
      <c r="V1298" s="20"/>
      <c r="W1298" s="20"/>
    </row>
    <row r="1299" spans="15:23" x14ac:dyDescent="0.2">
      <c r="O1299" s="11"/>
      <c r="Q1299" s="11"/>
      <c r="V1299" s="20"/>
      <c r="W1299" s="20"/>
    </row>
    <row r="1300" spans="15:23" x14ac:dyDescent="0.2">
      <c r="O1300" s="11"/>
      <c r="Q1300" s="11"/>
      <c r="V1300" s="20"/>
      <c r="W1300" s="20"/>
    </row>
    <row r="1301" spans="15:23" x14ac:dyDescent="0.2">
      <c r="O1301" s="11"/>
      <c r="Q1301" s="11"/>
      <c r="V1301" s="20"/>
      <c r="W1301" s="20"/>
    </row>
    <row r="1302" spans="15:23" x14ac:dyDescent="0.2">
      <c r="O1302" s="11"/>
      <c r="Q1302" s="11"/>
      <c r="V1302" s="20"/>
      <c r="W1302" s="20"/>
    </row>
    <row r="1303" spans="15:23" x14ac:dyDescent="0.2">
      <c r="O1303" s="11"/>
      <c r="Q1303" s="11"/>
      <c r="V1303" s="20"/>
      <c r="W1303" s="20"/>
    </row>
    <row r="1304" spans="15:23" x14ac:dyDescent="0.2">
      <c r="O1304" s="11"/>
      <c r="Q1304" s="11"/>
      <c r="V1304" s="20"/>
      <c r="W1304" s="20"/>
    </row>
    <row r="1305" spans="15:23" x14ac:dyDescent="0.2">
      <c r="O1305" s="11"/>
      <c r="Q1305" s="11"/>
      <c r="V1305" s="20"/>
      <c r="W1305" s="20"/>
    </row>
    <row r="1306" spans="15:23" x14ac:dyDescent="0.2">
      <c r="O1306" s="11"/>
      <c r="Q1306" s="11"/>
      <c r="V1306" s="20"/>
      <c r="W1306" s="20"/>
    </row>
    <row r="1307" spans="15:23" x14ac:dyDescent="0.2">
      <c r="O1307" s="11"/>
      <c r="Q1307" s="11"/>
      <c r="V1307" s="20"/>
      <c r="W1307" s="20"/>
    </row>
    <row r="1308" spans="15:23" x14ac:dyDescent="0.2">
      <c r="O1308" s="11"/>
      <c r="Q1308" s="11"/>
      <c r="V1308" s="20"/>
      <c r="W1308" s="20"/>
    </row>
    <row r="1309" spans="15:23" x14ac:dyDescent="0.2">
      <c r="O1309" s="11"/>
      <c r="Q1309" s="11"/>
      <c r="V1309" s="20"/>
      <c r="W1309" s="20"/>
    </row>
    <row r="1310" spans="15:23" x14ac:dyDescent="0.2">
      <c r="O1310" s="11"/>
      <c r="Q1310" s="11"/>
      <c r="V1310" s="20"/>
      <c r="W1310" s="20"/>
    </row>
    <row r="1311" spans="15:23" x14ac:dyDescent="0.2">
      <c r="O1311" s="11"/>
      <c r="Q1311" s="11"/>
      <c r="V1311" s="20"/>
      <c r="W1311" s="20"/>
    </row>
    <row r="1312" spans="15:23" x14ac:dyDescent="0.2">
      <c r="O1312" s="11"/>
      <c r="Q1312" s="11"/>
      <c r="V1312" s="20"/>
      <c r="W1312" s="20"/>
    </row>
    <row r="1313" spans="15:23" x14ac:dyDescent="0.2">
      <c r="O1313" s="11"/>
      <c r="Q1313" s="11"/>
      <c r="V1313" s="20"/>
      <c r="W1313" s="20"/>
    </row>
    <row r="1314" spans="15:23" x14ac:dyDescent="0.2">
      <c r="O1314" s="11"/>
      <c r="Q1314" s="11"/>
      <c r="V1314" s="20"/>
      <c r="W1314" s="20"/>
    </row>
    <row r="1315" spans="15:23" x14ac:dyDescent="0.2">
      <c r="O1315" s="11"/>
      <c r="Q1315" s="11"/>
      <c r="V1315" s="20"/>
      <c r="W1315" s="20"/>
    </row>
    <row r="1316" spans="15:23" x14ac:dyDescent="0.2">
      <c r="O1316" s="11"/>
      <c r="Q1316" s="11"/>
      <c r="V1316" s="20"/>
      <c r="W1316" s="20"/>
    </row>
    <row r="1317" spans="15:23" x14ac:dyDescent="0.2">
      <c r="O1317" s="11"/>
      <c r="Q1317" s="11"/>
      <c r="V1317" s="20"/>
      <c r="W1317" s="20"/>
    </row>
    <row r="1318" spans="15:23" x14ac:dyDescent="0.2">
      <c r="O1318" s="11"/>
      <c r="Q1318" s="11"/>
      <c r="V1318" s="20"/>
      <c r="W1318" s="20"/>
    </row>
    <row r="1319" spans="15:23" x14ac:dyDescent="0.2">
      <c r="O1319" s="11"/>
      <c r="Q1319" s="11"/>
      <c r="V1319" s="20"/>
      <c r="W1319" s="20"/>
    </row>
    <row r="1320" spans="15:23" x14ac:dyDescent="0.2">
      <c r="O1320" s="11"/>
      <c r="Q1320" s="11"/>
      <c r="V1320" s="20"/>
      <c r="W1320" s="20"/>
    </row>
    <row r="1321" spans="15:23" x14ac:dyDescent="0.2">
      <c r="O1321" s="11"/>
      <c r="Q1321" s="11"/>
      <c r="V1321" s="20"/>
      <c r="W1321" s="20"/>
    </row>
    <row r="1322" spans="15:23" x14ac:dyDescent="0.2">
      <c r="O1322" s="11"/>
      <c r="Q1322" s="11"/>
      <c r="V1322" s="20"/>
      <c r="W1322" s="20"/>
    </row>
    <row r="1323" spans="15:23" x14ac:dyDescent="0.2">
      <c r="O1323" s="11"/>
      <c r="Q1323" s="11"/>
      <c r="V1323" s="20"/>
      <c r="W1323" s="20"/>
    </row>
    <row r="1324" spans="15:23" x14ac:dyDescent="0.2">
      <c r="O1324" s="11"/>
      <c r="Q1324" s="11"/>
      <c r="V1324" s="20"/>
      <c r="W1324" s="20"/>
    </row>
    <row r="1325" spans="15:23" x14ac:dyDescent="0.2">
      <c r="O1325" s="11"/>
      <c r="Q1325" s="11"/>
      <c r="V1325" s="20"/>
      <c r="W1325" s="20"/>
    </row>
    <row r="1326" spans="15:23" x14ac:dyDescent="0.2">
      <c r="O1326" s="11"/>
      <c r="Q1326" s="11"/>
      <c r="V1326" s="20"/>
      <c r="W1326" s="20"/>
    </row>
    <row r="1327" spans="15:23" x14ac:dyDescent="0.2">
      <c r="O1327" s="11"/>
      <c r="Q1327" s="11"/>
      <c r="V1327" s="20"/>
      <c r="W1327" s="20"/>
    </row>
    <row r="1328" spans="15:23" x14ac:dyDescent="0.2">
      <c r="O1328" s="11"/>
      <c r="Q1328" s="11"/>
      <c r="V1328" s="20"/>
      <c r="W1328" s="20"/>
    </row>
    <row r="1329" spans="15:23" x14ac:dyDescent="0.2">
      <c r="O1329" s="11"/>
      <c r="Q1329" s="11"/>
      <c r="V1329" s="20"/>
      <c r="W1329" s="20"/>
    </row>
    <row r="1330" spans="15:23" x14ac:dyDescent="0.2">
      <c r="O1330" s="11"/>
      <c r="Q1330" s="11"/>
      <c r="V1330" s="20"/>
      <c r="W1330" s="20"/>
    </row>
    <row r="1331" spans="15:23" x14ac:dyDescent="0.2">
      <c r="O1331" s="11"/>
      <c r="Q1331" s="11"/>
      <c r="V1331" s="20"/>
      <c r="W1331" s="20"/>
    </row>
    <row r="1332" spans="15:23" x14ac:dyDescent="0.2">
      <c r="O1332" s="11"/>
      <c r="Q1332" s="11"/>
      <c r="V1332" s="20"/>
      <c r="W1332" s="20"/>
    </row>
    <row r="1333" spans="15:23" x14ac:dyDescent="0.2">
      <c r="O1333" s="11"/>
      <c r="Q1333" s="11"/>
      <c r="V1333" s="20"/>
      <c r="W1333" s="20"/>
    </row>
    <row r="1334" spans="15:23" x14ac:dyDescent="0.2">
      <c r="O1334" s="11"/>
      <c r="Q1334" s="11"/>
      <c r="V1334" s="20"/>
      <c r="W1334" s="20"/>
    </row>
    <row r="1335" spans="15:23" x14ac:dyDescent="0.2">
      <c r="O1335" s="11"/>
      <c r="Q1335" s="11"/>
      <c r="V1335" s="20"/>
      <c r="W1335" s="20"/>
    </row>
    <row r="1336" spans="15:23" x14ac:dyDescent="0.2">
      <c r="O1336" s="11"/>
      <c r="Q1336" s="11"/>
      <c r="V1336" s="20"/>
      <c r="W1336" s="20"/>
    </row>
    <row r="1337" spans="15:23" x14ac:dyDescent="0.2">
      <c r="O1337" s="11"/>
      <c r="Q1337" s="11"/>
      <c r="V1337" s="20"/>
      <c r="W1337" s="20"/>
    </row>
    <row r="1338" spans="15:23" x14ac:dyDescent="0.2">
      <c r="O1338" s="11"/>
      <c r="Q1338" s="11"/>
      <c r="V1338" s="20"/>
      <c r="W1338" s="20"/>
    </row>
    <row r="1339" spans="15:23" x14ac:dyDescent="0.2">
      <c r="O1339" s="11"/>
      <c r="Q1339" s="11"/>
      <c r="V1339" s="20"/>
      <c r="W1339" s="20"/>
    </row>
    <row r="1340" spans="15:23" x14ac:dyDescent="0.2">
      <c r="O1340" s="11"/>
      <c r="Q1340" s="11"/>
      <c r="V1340" s="20"/>
      <c r="W1340" s="20"/>
    </row>
    <row r="1341" spans="15:23" x14ac:dyDescent="0.2">
      <c r="O1341" s="11"/>
      <c r="Q1341" s="11"/>
      <c r="V1341" s="20"/>
      <c r="W1341" s="20"/>
    </row>
    <row r="1342" spans="15:23" x14ac:dyDescent="0.2">
      <c r="O1342" s="11"/>
      <c r="Q1342" s="11"/>
      <c r="V1342" s="20"/>
      <c r="W1342" s="20"/>
    </row>
    <row r="1343" spans="15:23" x14ac:dyDescent="0.2">
      <c r="O1343" s="11"/>
      <c r="Q1343" s="11"/>
      <c r="V1343" s="20"/>
      <c r="W1343" s="20"/>
    </row>
    <row r="1344" spans="15:23" x14ac:dyDescent="0.2">
      <c r="O1344" s="11"/>
      <c r="Q1344" s="11"/>
      <c r="V1344" s="20"/>
      <c r="W1344" s="20"/>
    </row>
    <row r="1345" spans="15:23" x14ac:dyDescent="0.2">
      <c r="O1345" s="11"/>
      <c r="Q1345" s="11"/>
      <c r="V1345" s="20"/>
      <c r="W1345" s="20"/>
    </row>
    <row r="1346" spans="15:23" x14ac:dyDescent="0.2">
      <c r="O1346" s="11"/>
      <c r="Q1346" s="11"/>
      <c r="V1346" s="20"/>
      <c r="W1346" s="20"/>
    </row>
    <row r="1347" spans="15:23" x14ac:dyDescent="0.2">
      <c r="O1347" s="11"/>
      <c r="Q1347" s="11"/>
      <c r="V1347" s="20"/>
      <c r="W1347" s="20"/>
    </row>
    <row r="1348" spans="15:23" x14ac:dyDescent="0.2">
      <c r="O1348" s="11"/>
      <c r="Q1348" s="11"/>
      <c r="V1348" s="20"/>
      <c r="W1348" s="20"/>
    </row>
    <row r="1349" spans="15:23" x14ac:dyDescent="0.2">
      <c r="O1349" s="11"/>
      <c r="Q1349" s="11"/>
      <c r="V1349" s="20"/>
      <c r="W1349" s="20"/>
    </row>
    <row r="1350" spans="15:23" x14ac:dyDescent="0.2">
      <c r="O1350" s="11"/>
      <c r="Q1350" s="11"/>
      <c r="V1350" s="20"/>
      <c r="W1350" s="20"/>
    </row>
    <row r="1351" spans="15:23" x14ac:dyDescent="0.2">
      <c r="O1351" s="11"/>
      <c r="Q1351" s="11"/>
      <c r="V1351" s="20"/>
      <c r="W1351" s="20"/>
    </row>
    <row r="1352" spans="15:23" x14ac:dyDescent="0.2">
      <c r="O1352" s="11"/>
      <c r="Q1352" s="11"/>
      <c r="V1352" s="20"/>
      <c r="W1352" s="20"/>
    </row>
    <row r="1353" spans="15:23" x14ac:dyDescent="0.2">
      <c r="O1353" s="11"/>
      <c r="Q1353" s="11"/>
      <c r="V1353" s="20"/>
      <c r="W1353" s="20"/>
    </row>
    <row r="1354" spans="15:23" x14ac:dyDescent="0.2">
      <c r="O1354" s="11"/>
      <c r="V1354" s="20"/>
      <c r="W1354" s="20"/>
    </row>
    <row r="1355" spans="15:23" x14ac:dyDescent="0.2">
      <c r="O1355" s="11"/>
      <c r="V1355" s="20"/>
      <c r="W1355" s="20"/>
    </row>
    <row r="1356" spans="15:23" x14ac:dyDescent="0.2">
      <c r="O1356" s="11"/>
      <c r="V1356" s="20"/>
      <c r="W1356" s="20"/>
    </row>
    <row r="1357" spans="15:23" x14ac:dyDescent="0.2">
      <c r="O1357" s="11"/>
      <c r="V1357" s="20"/>
      <c r="W1357" s="20"/>
    </row>
    <row r="1358" spans="15:23" x14ac:dyDescent="0.2">
      <c r="O1358" s="11"/>
      <c r="V1358" s="20"/>
      <c r="W1358" s="20"/>
    </row>
    <row r="1359" spans="15:23" x14ac:dyDescent="0.2">
      <c r="O1359" s="11"/>
      <c r="V1359" s="20"/>
      <c r="W1359" s="20"/>
    </row>
    <row r="1360" spans="15:23" x14ac:dyDescent="0.2">
      <c r="O1360" s="11"/>
      <c r="V1360" s="20"/>
      <c r="W1360" s="20"/>
    </row>
    <row r="1361" spans="15:23" x14ac:dyDescent="0.2">
      <c r="O1361" s="11"/>
      <c r="V1361" s="20"/>
      <c r="W1361" s="20"/>
    </row>
    <row r="1362" spans="15:23" x14ac:dyDescent="0.2">
      <c r="O1362" s="11"/>
      <c r="V1362" s="20"/>
      <c r="W1362" s="20"/>
    </row>
    <row r="1363" spans="15:23" x14ac:dyDescent="0.2">
      <c r="O1363" s="11"/>
      <c r="V1363" s="20"/>
      <c r="W1363" s="20"/>
    </row>
    <row r="1364" spans="15:23" x14ac:dyDescent="0.2">
      <c r="O1364" s="11"/>
      <c r="V1364" s="20"/>
      <c r="W1364" s="20"/>
    </row>
    <row r="1365" spans="15:23" x14ac:dyDescent="0.2">
      <c r="O1365" s="11"/>
      <c r="V1365" s="20"/>
      <c r="W1365" s="20"/>
    </row>
    <row r="1366" spans="15:23" x14ac:dyDescent="0.2">
      <c r="O1366" s="11"/>
      <c r="V1366" s="20"/>
      <c r="W1366" s="20"/>
    </row>
    <row r="1367" spans="15:23" x14ac:dyDescent="0.2">
      <c r="O1367" s="11"/>
      <c r="V1367" s="20"/>
      <c r="W1367" s="20"/>
    </row>
    <row r="1368" spans="15:23" x14ac:dyDescent="0.2">
      <c r="O1368" s="11"/>
      <c r="V1368" s="20"/>
      <c r="W1368" s="20"/>
    </row>
    <row r="1369" spans="15:23" x14ac:dyDescent="0.2">
      <c r="O1369" s="11"/>
      <c r="V1369" s="20"/>
      <c r="W1369" s="20"/>
    </row>
    <row r="1370" spans="15:23" x14ac:dyDescent="0.2">
      <c r="O1370" s="11"/>
      <c r="V1370" s="20"/>
      <c r="W1370" s="20"/>
    </row>
    <row r="1371" spans="15:23" x14ac:dyDescent="0.2">
      <c r="O1371" s="11"/>
      <c r="V1371" s="20"/>
      <c r="W1371" s="20"/>
    </row>
    <row r="1372" spans="15:23" x14ac:dyDescent="0.2">
      <c r="O1372" s="11"/>
      <c r="V1372" s="20"/>
      <c r="W1372" s="20"/>
    </row>
    <row r="1373" spans="15:23" x14ac:dyDescent="0.2">
      <c r="O1373" s="11"/>
      <c r="V1373" s="20"/>
      <c r="W1373" s="20"/>
    </row>
    <row r="1374" spans="15:23" x14ac:dyDescent="0.2">
      <c r="O1374" s="11"/>
      <c r="V1374" s="20"/>
      <c r="W1374" s="20"/>
    </row>
    <row r="1375" spans="15:23" x14ac:dyDescent="0.2">
      <c r="O1375" s="11"/>
      <c r="V1375" s="20"/>
      <c r="W1375" s="20"/>
    </row>
    <row r="1376" spans="15:23" x14ac:dyDescent="0.2">
      <c r="O1376" s="11"/>
      <c r="V1376" s="20"/>
      <c r="W1376" s="20"/>
    </row>
    <row r="1377" spans="15:23" x14ac:dyDescent="0.2">
      <c r="O1377" s="11"/>
      <c r="V1377" s="20"/>
      <c r="W1377" s="20"/>
    </row>
    <row r="1378" spans="15:23" x14ac:dyDescent="0.2">
      <c r="O1378" s="11"/>
      <c r="V1378" s="20"/>
      <c r="W1378" s="20"/>
    </row>
    <row r="1379" spans="15:23" x14ac:dyDescent="0.2">
      <c r="O1379" s="11"/>
      <c r="V1379" s="20"/>
      <c r="W1379" s="20"/>
    </row>
    <row r="1380" spans="15:23" x14ac:dyDescent="0.2">
      <c r="O1380" s="11"/>
      <c r="V1380" s="20"/>
      <c r="W1380" s="20"/>
    </row>
    <row r="1381" spans="15:23" x14ac:dyDescent="0.2">
      <c r="O1381" s="11"/>
      <c r="V1381" s="20"/>
      <c r="W1381" s="20"/>
    </row>
    <row r="1382" spans="15:23" x14ac:dyDescent="0.2">
      <c r="O1382" s="11"/>
      <c r="Q1382" s="11"/>
      <c r="V1382" s="20"/>
      <c r="W1382" s="20"/>
    </row>
    <row r="1383" spans="15:23" x14ac:dyDescent="0.2">
      <c r="O1383" s="11"/>
      <c r="Q1383" s="11"/>
      <c r="V1383" s="20"/>
      <c r="W1383" s="20"/>
    </row>
    <row r="1384" spans="15:23" x14ac:dyDescent="0.2">
      <c r="O1384" s="11"/>
      <c r="Q1384" s="11"/>
      <c r="V1384" s="20"/>
      <c r="W1384" s="20"/>
    </row>
    <row r="1385" spans="15:23" x14ac:dyDescent="0.2">
      <c r="O1385" s="11"/>
      <c r="Q1385" s="11"/>
      <c r="V1385" s="20"/>
      <c r="W1385" s="20"/>
    </row>
    <row r="1386" spans="15:23" x14ac:dyDescent="0.2">
      <c r="O1386" s="11"/>
      <c r="Q1386" s="11"/>
      <c r="V1386" s="20"/>
      <c r="W1386" s="20"/>
    </row>
    <row r="1387" spans="15:23" x14ac:dyDescent="0.2">
      <c r="O1387" s="11"/>
      <c r="Q1387" s="11"/>
      <c r="V1387" s="20"/>
      <c r="W1387" s="20"/>
    </row>
    <row r="1388" spans="15:23" x14ac:dyDescent="0.2">
      <c r="O1388" s="11"/>
      <c r="Q1388" s="11"/>
      <c r="V1388" s="20"/>
      <c r="W1388" s="20"/>
    </row>
    <row r="1389" spans="15:23" x14ac:dyDescent="0.2">
      <c r="O1389" s="11"/>
      <c r="Q1389" s="11"/>
      <c r="V1389" s="20"/>
      <c r="W1389" s="20"/>
    </row>
    <row r="1390" spans="15:23" x14ac:dyDescent="0.2">
      <c r="O1390" s="11"/>
      <c r="Q1390" s="11"/>
      <c r="V1390" s="20"/>
      <c r="W1390" s="20"/>
    </row>
    <row r="1391" spans="15:23" x14ac:dyDescent="0.2">
      <c r="O1391" s="11"/>
      <c r="Q1391" s="11"/>
      <c r="V1391" s="20"/>
      <c r="W1391" s="20"/>
    </row>
    <row r="1392" spans="15:23" x14ac:dyDescent="0.2">
      <c r="O1392" s="11"/>
      <c r="Q1392" s="11"/>
      <c r="V1392" s="20"/>
      <c r="W1392" s="20"/>
    </row>
    <row r="1393" spans="15:23" x14ac:dyDescent="0.2">
      <c r="O1393" s="11"/>
      <c r="Q1393" s="11"/>
      <c r="V1393" s="20"/>
      <c r="W1393" s="20"/>
    </row>
    <row r="1394" spans="15:23" x14ac:dyDescent="0.2">
      <c r="O1394" s="11"/>
      <c r="Q1394" s="11"/>
      <c r="V1394" s="20"/>
      <c r="W1394" s="20"/>
    </row>
    <row r="1395" spans="15:23" x14ac:dyDescent="0.2">
      <c r="O1395" s="11"/>
      <c r="Q1395" s="11"/>
      <c r="V1395" s="20"/>
      <c r="W1395" s="20"/>
    </row>
    <row r="1396" spans="15:23" x14ac:dyDescent="0.2">
      <c r="O1396" s="11"/>
      <c r="Q1396" s="11"/>
      <c r="V1396" s="20"/>
      <c r="W1396" s="20"/>
    </row>
    <row r="1397" spans="15:23" x14ac:dyDescent="0.2">
      <c r="O1397" s="11"/>
      <c r="Q1397" s="11"/>
      <c r="V1397" s="20"/>
      <c r="W1397" s="20"/>
    </row>
    <row r="1398" spans="15:23" x14ac:dyDescent="0.2">
      <c r="O1398" s="11"/>
      <c r="Q1398" s="11"/>
      <c r="V1398" s="20"/>
      <c r="W1398" s="20"/>
    </row>
    <row r="1399" spans="15:23" x14ac:dyDescent="0.2">
      <c r="O1399" s="11"/>
      <c r="Q1399" s="11"/>
      <c r="V1399" s="20"/>
      <c r="W1399" s="20"/>
    </row>
    <row r="1400" spans="15:23" x14ac:dyDescent="0.2">
      <c r="O1400" s="11"/>
      <c r="Q1400" s="11"/>
      <c r="V1400" s="20"/>
      <c r="W1400" s="20"/>
    </row>
    <row r="1401" spans="15:23" x14ac:dyDescent="0.2">
      <c r="O1401" s="11"/>
      <c r="Q1401" s="11"/>
      <c r="V1401" s="20"/>
      <c r="W1401" s="20"/>
    </row>
    <row r="1402" spans="15:23" x14ac:dyDescent="0.2">
      <c r="O1402" s="11"/>
      <c r="Q1402" s="11"/>
      <c r="V1402" s="20"/>
      <c r="W1402" s="20"/>
    </row>
    <row r="1403" spans="15:23" x14ac:dyDescent="0.2">
      <c r="O1403" s="11"/>
      <c r="Q1403" s="11"/>
      <c r="V1403" s="20"/>
      <c r="W1403" s="20"/>
    </row>
    <row r="1404" spans="15:23" x14ac:dyDescent="0.2">
      <c r="O1404" s="11"/>
      <c r="Q1404" s="11"/>
      <c r="V1404" s="20"/>
      <c r="W1404" s="20"/>
    </row>
    <row r="1405" spans="15:23" x14ac:dyDescent="0.2">
      <c r="O1405" s="11"/>
      <c r="Q1405" s="11"/>
      <c r="V1405" s="20"/>
      <c r="W1405" s="20"/>
    </row>
    <row r="1406" spans="15:23" x14ac:dyDescent="0.2">
      <c r="O1406" s="11"/>
      <c r="Q1406" s="11"/>
      <c r="V1406" s="20"/>
      <c r="W1406" s="20"/>
    </row>
    <row r="1407" spans="15:23" x14ac:dyDescent="0.2">
      <c r="O1407" s="11"/>
      <c r="Q1407" s="11"/>
      <c r="V1407" s="20"/>
      <c r="W1407" s="20"/>
    </row>
    <row r="1408" spans="15:23" x14ac:dyDescent="0.2">
      <c r="O1408" s="11"/>
      <c r="Q1408" s="11"/>
      <c r="V1408" s="20"/>
      <c r="W1408" s="20"/>
    </row>
    <row r="1409" spans="15:23" x14ac:dyDescent="0.2">
      <c r="O1409" s="11"/>
      <c r="Q1409" s="11"/>
      <c r="V1409" s="20"/>
      <c r="W1409" s="20"/>
    </row>
    <row r="1410" spans="15:23" x14ac:dyDescent="0.2">
      <c r="O1410" s="11"/>
      <c r="Q1410" s="11"/>
      <c r="V1410" s="20"/>
      <c r="W1410" s="20"/>
    </row>
    <row r="1411" spans="15:23" x14ac:dyDescent="0.2">
      <c r="O1411" s="11"/>
      <c r="Q1411" s="11"/>
      <c r="V1411" s="20"/>
      <c r="W1411" s="20"/>
    </row>
    <row r="1412" spans="15:23" x14ac:dyDescent="0.2">
      <c r="O1412" s="11"/>
      <c r="Q1412" s="11"/>
      <c r="V1412" s="20"/>
      <c r="W1412" s="20"/>
    </row>
    <row r="1413" spans="15:23" x14ac:dyDescent="0.2">
      <c r="O1413" s="11"/>
      <c r="Q1413" s="11"/>
      <c r="V1413" s="20"/>
      <c r="W1413" s="20"/>
    </row>
    <row r="1414" spans="15:23" x14ac:dyDescent="0.2">
      <c r="O1414" s="11"/>
      <c r="Q1414" s="11"/>
      <c r="V1414" s="20"/>
      <c r="W1414" s="20"/>
    </row>
    <row r="1415" spans="15:23" x14ac:dyDescent="0.2">
      <c r="O1415" s="11"/>
      <c r="Q1415" s="11"/>
      <c r="V1415" s="20"/>
      <c r="W1415" s="20"/>
    </row>
    <row r="1416" spans="15:23" x14ac:dyDescent="0.2">
      <c r="O1416" s="11"/>
      <c r="Q1416" s="11"/>
      <c r="V1416" s="20"/>
      <c r="W1416" s="20"/>
    </row>
    <row r="1417" spans="15:23" x14ac:dyDescent="0.2">
      <c r="O1417" s="11"/>
      <c r="Q1417" s="11"/>
      <c r="V1417" s="20"/>
      <c r="W1417" s="20"/>
    </row>
    <row r="1418" spans="15:23" x14ac:dyDescent="0.2">
      <c r="O1418" s="11"/>
      <c r="Q1418" s="11"/>
      <c r="V1418" s="20"/>
      <c r="W1418" s="20"/>
    </row>
    <row r="1419" spans="15:23" x14ac:dyDescent="0.2">
      <c r="O1419" s="11"/>
      <c r="Q1419" s="11"/>
      <c r="V1419" s="20"/>
      <c r="W1419" s="20"/>
    </row>
    <row r="1420" spans="15:23" x14ac:dyDescent="0.2">
      <c r="O1420" s="11"/>
      <c r="Q1420" s="11"/>
      <c r="V1420" s="20"/>
      <c r="W1420" s="20"/>
    </row>
    <row r="1421" spans="15:23" x14ac:dyDescent="0.2">
      <c r="O1421" s="11"/>
      <c r="Q1421" s="11"/>
      <c r="V1421" s="20"/>
      <c r="W1421" s="20"/>
    </row>
    <row r="1422" spans="15:23" x14ac:dyDescent="0.2">
      <c r="O1422" s="11"/>
      <c r="Q1422" s="11"/>
      <c r="V1422" s="20"/>
      <c r="W1422" s="20"/>
    </row>
    <row r="1423" spans="15:23" x14ac:dyDescent="0.2">
      <c r="O1423" s="11"/>
      <c r="Q1423" s="11"/>
      <c r="V1423" s="20"/>
      <c r="W1423" s="20"/>
    </row>
    <row r="1424" spans="15:23" x14ac:dyDescent="0.2">
      <c r="O1424" s="11"/>
      <c r="Q1424" s="11"/>
      <c r="V1424" s="20"/>
      <c r="W1424" s="20"/>
    </row>
    <row r="1425" spans="15:23" x14ac:dyDescent="0.2">
      <c r="O1425" s="11"/>
      <c r="Q1425" s="11"/>
      <c r="V1425" s="20"/>
      <c r="W1425" s="20"/>
    </row>
    <row r="1426" spans="15:23" x14ac:dyDescent="0.2">
      <c r="O1426" s="11"/>
      <c r="Q1426" s="11"/>
      <c r="V1426" s="20"/>
      <c r="W1426" s="20"/>
    </row>
    <row r="1427" spans="15:23" x14ac:dyDescent="0.2">
      <c r="O1427" s="11"/>
      <c r="Q1427" s="11"/>
      <c r="V1427" s="20"/>
      <c r="W1427" s="20"/>
    </row>
    <row r="1428" spans="15:23" x14ac:dyDescent="0.2">
      <c r="O1428" s="11"/>
      <c r="Q1428" s="11"/>
      <c r="V1428" s="20"/>
      <c r="W1428" s="20"/>
    </row>
    <row r="1429" spans="15:23" x14ac:dyDescent="0.2">
      <c r="O1429" s="11"/>
      <c r="Q1429" s="11"/>
      <c r="V1429" s="20"/>
      <c r="W1429" s="20"/>
    </row>
    <row r="1430" spans="15:23" x14ac:dyDescent="0.2">
      <c r="O1430" s="11"/>
      <c r="Q1430" s="11"/>
      <c r="V1430" s="20"/>
      <c r="W1430" s="20"/>
    </row>
    <row r="1431" spans="15:23" x14ac:dyDescent="0.2">
      <c r="O1431" s="11"/>
      <c r="Q1431" s="11"/>
      <c r="V1431" s="20"/>
      <c r="W1431" s="20"/>
    </row>
    <row r="1432" spans="15:23" x14ac:dyDescent="0.2">
      <c r="O1432" s="11"/>
      <c r="Q1432" s="11"/>
      <c r="V1432" s="20"/>
      <c r="W1432" s="20"/>
    </row>
    <row r="1433" spans="15:23" x14ac:dyDescent="0.2">
      <c r="O1433" s="11"/>
      <c r="Q1433" s="11"/>
      <c r="V1433" s="20"/>
      <c r="W1433" s="20"/>
    </row>
    <row r="1434" spans="15:23" x14ac:dyDescent="0.2">
      <c r="O1434" s="11"/>
      <c r="Q1434" s="11"/>
      <c r="V1434" s="20"/>
      <c r="W1434" s="20"/>
    </row>
    <row r="1435" spans="15:23" x14ac:dyDescent="0.2">
      <c r="O1435" s="11"/>
      <c r="Q1435" s="11"/>
      <c r="V1435" s="20"/>
      <c r="W1435" s="20"/>
    </row>
    <row r="1436" spans="15:23" x14ac:dyDescent="0.2">
      <c r="O1436" s="11"/>
      <c r="Q1436" s="11"/>
      <c r="V1436" s="20"/>
      <c r="W1436" s="20"/>
    </row>
    <row r="1437" spans="15:23" x14ac:dyDescent="0.2">
      <c r="O1437" s="11"/>
      <c r="Q1437" s="11"/>
      <c r="V1437" s="20"/>
      <c r="W1437" s="20"/>
    </row>
    <row r="1438" spans="15:23" x14ac:dyDescent="0.2">
      <c r="O1438" s="11"/>
      <c r="Q1438" s="11"/>
      <c r="V1438" s="20"/>
      <c r="W1438" s="20"/>
    </row>
    <row r="1439" spans="15:23" x14ac:dyDescent="0.2">
      <c r="O1439" s="11"/>
      <c r="Q1439" s="11"/>
      <c r="V1439" s="20"/>
      <c r="W1439" s="20"/>
    </row>
    <row r="1440" spans="15:23" x14ac:dyDescent="0.2">
      <c r="O1440" s="11"/>
      <c r="Q1440" s="11"/>
      <c r="V1440" s="20"/>
      <c r="W1440" s="20"/>
    </row>
    <row r="1441" spans="15:23" x14ac:dyDescent="0.2">
      <c r="O1441" s="11"/>
      <c r="Q1441" s="11"/>
      <c r="V1441" s="20"/>
      <c r="W1441" s="20"/>
    </row>
    <row r="1442" spans="15:23" x14ac:dyDescent="0.2">
      <c r="O1442" s="11"/>
      <c r="Q1442" s="11"/>
      <c r="V1442" s="20"/>
      <c r="W1442" s="20"/>
    </row>
    <row r="1443" spans="15:23" x14ac:dyDescent="0.2">
      <c r="O1443" s="11"/>
      <c r="Q1443" s="11"/>
      <c r="V1443" s="20"/>
      <c r="W1443" s="20"/>
    </row>
    <row r="1444" spans="15:23" x14ac:dyDescent="0.2">
      <c r="O1444" s="11"/>
      <c r="Q1444" s="11"/>
      <c r="V1444" s="20"/>
      <c r="W1444" s="20"/>
    </row>
    <row r="1445" spans="15:23" x14ac:dyDescent="0.2">
      <c r="O1445" s="11"/>
      <c r="Q1445" s="11"/>
      <c r="V1445" s="20"/>
      <c r="W1445" s="20"/>
    </row>
    <row r="1446" spans="15:23" x14ac:dyDescent="0.2">
      <c r="O1446" s="11"/>
      <c r="Q1446" s="11"/>
      <c r="V1446" s="20"/>
      <c r="W1446" s="20"/>
    </row>
    <row r="1447" spans="15:23" x14ac:dyDescent="0.2">
      <c r="O1447" s="11"/>
      <c r="Q1447" s="11"/>
      <c r="V1447" s="20"/>
      <c r="W1447" s="20"/>
    </row>
    <row r="1448" spans="15:23" x14ac:dyDescent="0.2">
      <c r="O1448" s="11"/>
      <c r="Q1448" s="11"/>
      <c r="V1448" s="20"/>
      <c r="W1448" s="20"/>
    </row>
    <row r="1449" spans="15:23" x14ac:dyDescent="0.2">
      <c r="O1449" s="11"/>
      <c r="Q1449" s="11"/>
      <c r="V1449" s="20"/>
      <c r="W1449" s="20"/>
    </row>
    <row r="1450" spans="15:23" x14ac:dyDescent="0.2">
      <c r="O1450" s="11"/>
      <c r="Q1450" s="11"/>
      <c r="V1450" s="20"/>
      <c r="W1450" s="20"/>
    </row>
    <row r="1451" spans="15:23" x14ac:dyDescent="0.2">
      <c r="O1451" s="11"/>
      <c r="Q1451" s="11"/>
      <c r="V1451" s="20"/>
      <c r="W1451" s="20"/>
    </row>
    <row r="1452" spans="15:23" x14ac:dyDescent="0.2">
      <c r="O1452" s="11"/>
      <c r="Q1452" s="11"/>
      <c r="V1452" s="20"/>
      <c r="W1452" s="20"/>
    </row>
    <row r="1453" spans="15:23" x14ac:dyDescent="0.2">
      <c r="O1453" s="11"/>
      <c r="Q1453" s="11"/>
      <c r="V1453" s="20"/>
      <c r="W1453" s="20"/>
    </row>
    <row r="1454" spans="15:23" x14ac:dyDescent="0.2">
      <c r="O1454" s="11"/>
      <c r="Q1454" s="11"/>
      <c r="V1454" s="20"/>
      <c r="W1454" s="20"/>
    </row>
    <row r="1455" spans="15:23" x14ac:dyDescent="0.2">
      <c r="O1455" s="11"/>
      <c r="Q1455" s="11"/>
      <c r="V1455" s="20"/>
      <c r="W1455" s="20"/>
    </row>
    <row r="1456" spans="15:23" x14ac:dyDescent="0.2">
      <c r="O1456" s="11"/>
      <c r="Q1456" s="11"/>
      <c r="V1456" s="20"/>
      <c r="W1456" s="20"/>
    </row>
    <row r="1457" spans="15:23" x14ac:dyDescent="0.2">
      <c r="O1457" s="11"/>
      <c r="Q1457" s="11"/>
      <c r="V1457" s="20"/>
      <c r="W1457" s="20"/>
    </row>
    <row r="1458" spans="15:23" x14ac:dyDescent="0.2">
      <c r="O1458" s="11"/>
      <c r="Q1458" s="11"/>
      <c r="V1458" s="20"/>
      <c r="W1458" s="20"/>
    </row>
    <row r="1459" spans="15:23" x14ac:dyDescent="0.2">
      <c r="O1459" s="11"/>
      <c r="Q1459" s="11"/>
      <c r="V1459" s="20"/>
      <c r="W1459" s="20"/>
    </row>
    <row r="1460" spans="15:23" x14ac:dyDescent="0.2">
      <c r="O1460" s="11"/>
      <c r="Q1460" s="11"/>
      <c r="V1460" s="20"/>
      <c r="W1460" s="20"/>
    </row>
    <row r="1461" spans="15:23" x14ac:dyDescent="0.2">
      <c r="O1461" s="11"/>
      <c r="Q1461" s="11"/>
      <c r="V1461" s="20"/>
      <c r="W1461" s="20"/>
    </row>
    <row r="1462" spans="15:23" x14ac:dyDescent="0.2">
      <c r="O1462" s="11"/>
      <c r="Q1462" s="11"/>
      <c r="V1462" s="20"/>
      <c r="W1462" s="20"/>
    </row>
    <row r="1463" spans="15:23" x14ac:dyDescent="0.2">
      <c r="O1463" s="11"/>
      <c r="Q1463" s="11"/>
      <c r="V1463" s="20"/>
      <c r="W1463" s="20"/>
    </row>
    <row r="1464" spans="15:23" x14ac:dyDescent="0.2">
      <c r="O1464" s="11"/>
      <c r="Q1464" s="11"/>
      <c r="V1464" s="20"/>
      <c r="W1464" s="20"/>
    </row>
    <row r="1465" spans="15:23" x14ac:dyDescent="0.2">
      <c r="O1465" s="11"/>
      <c r="Q1465" s="11"/>
      <c r="V1465" s="20"/>
      <c r="W1465" s="20"/>
    </row>
    <row r="1466" spans="15:23" x14ac:dyDescent="0.2">
      <c r="O1466" s="11"/>
      <c r="V1466" s="20"/>
      <c r="W1466" s="20"/>
    </row>
    <row r="1467" spans="15:23" x14ac:dyDescent="0.2">
      <c r="O1467" s="11"/>
      <c r="V1467" s="20"/>
      <c r="W1467" s="20"/>
    </row>
    <row r="1468" spans="15:23" x14ac:dyDescent="0.2">
      <c r="O1468" s="11"/>
      <c r="V1468" s="20"/>
      <c r="W1468" s="20"/>
    </row>
    <row r="1469" spans="15:23" x14ac:dyDescent="0.2">
      <c r="O1469" s="11"/>
      <c r="V1469" s="20"/>
      <c r="W1469" s="20"/>
    </row>
    <row r="1470" spans="15:23" x14ac:dyDescent="0.2">
      <c r="O1470" s="11"/>
      <c r="V1470" s="20"/>
      <c r="W1470" s="20"/>
    </row>
    <row r="1471" spans="15:23" x14ac:dyDescent="0.2">
      <c r="O1471" s="11"/>
      <c r="V1471" s="20"/>
      <c r="W1471" s="20"/>
    </row>
    <row r="1472" spans="15:23" x14ac:dyDescent="0.2">
      <c r="O1472" s="11"/>
      <c r="V1472" s="20"/>
      <c r="W1472" s="20"/>
    </row>
    <row r="1473" spans="15:23" x14ac:dyDescent="0.2">
      <c r="O1473" s="11"/>
      <c r="V1473" s="20"/>
      <c r="W1473" s="20"/>
    </row>
    <row r="1474" spans="15:23" x14ac:dyDescent="0.2">
      <c r="O1474" s="11"/>
      <c r="V1474" s="20"/>
      <c r="W1474" s="20"/>
    </row>
    <row r="1475" spans="15:23" x14ac:dyDescent="0.2">
      <c r="O1475" s="11"/>
      <c r="V1475" s="20"/>
      <c r="W1475" s="20"/>
    </row>
    <row r="1476" spans="15:23" x14ac:dyDescent="0.2">
      <c r="O1476" s="11"/>
      <c r="V1476" s="20"/>
      <c r="W1476" s="20"/>
    </row>
    <row r="1477" spans="15:23" x14ac:dyDescent="0.2">
      <c r="O1477" s="11"/>
      <c r="V1477" s="20"/>
      <c r="W1477" s="20"/>
    </row>
    <row r="1478" spans="15:23" x14ac:dyDescent="0.2">
      <c r="O1478" s="11"/>
      <c r="V1478" s="20"/>
      <c r="W1478" s="20"/>
    </row>
    <row r="1479" spans="15:23" x14ac:dyDescent="0.2">
      <c r="O1479" s="11"/>
      <c r="V1479" s="20"/>
      <c r="W1479" s="20"/>
    </row>
    <row r="1480" spans="15:23" x14ac:dyDescent="0.2">
      <c r="O1480" s="11"/>
      <c r="V1480" s="20"/>
      <c r="W1480" s="20"/>
    </row>
    <row r="1481" spans="15:23" x14ac:dyDescent="0.2">
      <c r="O1481" s="11"/>
      <c r="V1481" s="20"/>
      <c r="W1481" s="20"/>
    </row>
    <row r="1482" spans="15:23" x14ac:dyDescent="0.2">
      <c r="O1482" s="11"/>
      <c r="V1482" s="20"/>
      <c r="W1482" s="20"/>
    </row>
    <row r="1483" spans="15:23" x14ac:dyDescent="0.2">
      <c r="O1483" s="11"/>
      <c r="V1483" s="20"/>
      <c r="W1483" s="20"/>
    </row>
    <row r="1484" spans="15:23" x14ac:dyDescent="0.2">
      <c r="O1484" s="11"/>
      <c r="V1484" s="20"/>
      <c r="W1484" s="20"/>
    </row>
    <row r="1485" spans="15:23" x14ac:dyDescent="0.2">
      <c r="O1485" s="11"/>
      <c r="V1485" s="20"/>
      <c r="W1485" s="20"/>
    </row>
    <row r="1486" spans="15:23" x14ac:dyDescent="0.2">
      <c r="O1486" s="11"/>
      <c r="V1486" s="20"/>
      <c r="W1486" s="20"/>
    </row>
    <row r="1487" spans="15:23" x14ac:dyDescent="0.2">
      <c r="O1487" s="11"/>
      <c r="V1487" s="20"/>
      <c r="W1487" s="20"/>
    </row>
    <row r="1488" spans="15:23" x14ac:dyDescent="0.2">
      <c r="O1488" s="11"/>
      <c r="V1488" s="20"/>
      <c r="W1488" s="20"/>
    </row>
    <row r="1489" spans="15:23" x14ac:dyDescent="0.2">
      <c r="O1489" s="11"/>
      <c r="V1489" s="20"/>
      <c r="W1489" s="20"/>
    </row>
    <row r="1490" spans="15:23" x14ac:dyDescent="0.2">
      <c r="O1490" s="11"/>
      <c r="V1490" s="20"/>
      <c r="W1490" s="20"/>
    </row>
    <row r="1491" spans="15:23" x14ac:dyDescent="0.2">
      <c r="O1491" s="11"/>
      <c r="V1491" s="20"/>
      <c r="W1491" s="20"/>
    </row>
    <row r="1492" spans="15:23" x14ac:dyDescent="0.2">
      <c r="O1492" s="11"/>
      <c r="V1492" s="20"/>
      <c r="W1492" s="20"/>
    </row>
    <row r="1493" spans="15:23" x14ac:dyDescent="0.2">
      <c r="O1493" s="11"/>
      <c r="V1493" s="20"/>
      <c r="W1493" s="20"/>
    </row>
    <row r="1494" spans="15:23" x14ac:dyDescent="0.2">
      <c r="O1494" s="11"/>
      <c r="Q1494" s="11"/>
      <c r="V1494" s="20"/>
      <c r="W1494" s="20"/>
    </row>
    <row r="1495" spans="15:23" x14ac:dyDescent="0.2">
      <c r="O1495" s="11"/>
      <c r="Q1495" s="11"/>
      <c r="V1495" s="20"/>
      <c r="W1495" s="20"/>
    </row>
    <row r="1496" spans="15:23" x14ac:dyDescent="0.2">
      <c r="O1496" s="11"/>
      <c r="Q1496" s="11"/>
      <c r="V1496" s="20"/>
      <c r="W1496" s="20"/>
    </row>
    <row r="1497" spans="15:23" x14ac:dyDescent="0.2">
      <c r="O1497" s="11"/>
      <c r="Q1497" s="11"/>
      <c r="V1497" s="20"/>
      <c r="W1497" s="20"/>
    </row>
    <row r="1498" spans="15:23" x14ac:dyDescent="0.2">
      <c r="O1498" s="11"/>
      <c r="Q1498" s="11"/>
      <c r="V1498" s="20"/>
      <c r="W1498" s="20"/>
    </row>
    <row r="1499" spans="15:23" x14ac:dyDescent="0.2">
      <c r="O1499" s="11"/>
      <c r="Q1499" s="11"/>
      <c r="V1499" s="20"/>
      <c r="W1499" s="20"/>
    </row>
    <row r="1500" spans="15:23" x14ac:dyDescent="0.2">
      <c r="O1500" s="11"/>
      <c r="Q1500" s="11"/>
      <c r="V1500" s="20"/>
      <c r="W1500" s="20"/>
    </row>
    <row r="1501" spans="15:23" x14ac:dyDescent="0.2">
      <c r="O1501" s="11"/>
      <c r="Q1501" s="11"/>
      <c r="V1501" s="20"/>
      <c r="W1501" s="20"/>
    </row>
    <row r="1502" spans="15:23" x14ac:dyDescent="0.2">
      <c r="O1502" s="11"/>
      <c r="Q1502" s="11"/>
      <c r="V1502" s="20"/>
      <c r="W1502" s="20"/>
    </row>
    <row r="1503" spans="15:23" x14ac:dyDescent="0.2">
      <c r="O1503" s="11"/>
      <c r="Q1503" s="11"/>
      <c r="V1503" s="20"/>
      <c r="W1503" s="20"/>
    </row>
    <row r="1504" spans="15:23" x14ac:dyDescent="0.2">
      <c r="O1504" s="11"/>
      <c r="Q1504" s="11"/>
      <c r="V1504" s="20"/>
      <c r="W1504" s="20"/>
    </row>
    <row r="1505" spans="15:23" x14ac:dyDescent="0.2">
      <c r="O1505" s="11"/>
      <c r="Q1505" s="11"/>
      <c r="V1505" s="20"/>
      <c r="W1505" s="20"/>
    </row>
    <row r="1506" spans="15:23" x14ac:dyDescent="0.2">
      <c r="O1506" s="11"/>
      <c r="Q1506" s="11"/>
      <c r="V1506" s="20"/>
      <c r="W1506" s="20"/>
    </row>
    <row r="1507" spans="15:23" x14ac:dyDescent="0.2">
      <c r="O1507" s="11"/>
      <c r="Q1507" s="11"/>
      <c r="V1507" s="20"/>
      <c r="W1507" s="20"/>
    </row>
    <row r="1508" spans="15:23" x14ac:dyDescent="0.2">
      <c r="O1508" s="11"/>
      <c r="Q1508" s="11"/>
      <c r="V1508" s="20"/>
      <c r="W1508" s="20"/>
    </row>
    <row r="1509" spans="15:23" x14ac:dyDescent="0.2">
      <c r="O1509" s="11"/>
      <c r="Q1509" s="11"/>
      <c r="V1509" s="20"/>
      <c r="W1509" s="20"/>
    </row>
    <row r="1510" spans="15:23" x14ac:dyDescent="0.2">
      <c r="O1510" s="11"/>
      <c r="Q1510" s="11"/>
      <c r="V1510" s="20"/>
      <c r="W1510" s="20"/>
    </row>
    <row r="1511" spans="15:23" x14ac:dyDescent="0.2">
      <c r="O1511" s="11"/>
      <c r="Q1511" s="11"/>
      <c r="V1511" s="20"/>
      <c r="W1511" s="20"/>
    </row>
    <row r="1512" spans="15:23" x14ac:dyDescent="0.2">
      <c r="O1512" s="11"/>
      <c r="Q1512" s="11"/>
      <c r="V1512" s="20"/>
      <c r="W1512" s="20"/>
    </row>
    <row r="1513" spans="15:23" x14ac:dyDescent="0.2">
      <c r="O1513" s="11"/>
      <c r="Q1513" s="11"/>
      <c r="V1513" s="20"/>
      <c r="W1513" s="20"/>
    </row>
    <row r="1514" spans="15:23" x14ac:dyDescent="0.2">
      <c r="O1514" s="11"/>
      <c r="Q1514" s="11"/>
      <c r="V1514" s="20"/>
      <c r="W1514" s="20"/>
    </row>
    <row r="1515" spans="15:23" x14ac:dyDescent="0.2">
      <c r="O1515" s="11"/>
      <c r="Q1515" s="11"/>
      <c r="V1515" s="20"/>
      <c r="W1515" s="20"/>
    </row>
    <row r="1516" spans="15:23" x14ac:dyDescent="0.2">
      <c r="O1516" s="11"/>
      <c r="Q1516" s="11"/>
      <c r="V1516" s="20"/>
      <c r="W1516" s="20"/>
    </row>
    <row r="1517" spans="15:23" x14ac:dyDescent="0.2">
      <c r="O1517" s="11"/>
      <c r="Q1517" s="11"/>
      <c r="V1517" s="20"/>
      <c r="W1517" s="20"/>
    </row>
    <row r="1518" spans="15:23" x14ac:dyDescent="0.2">
      <c r="O1518" s="11"/>
      <c r="Q1518" s="11"/>
      <c r="V1518" s="20"/>
      <c r="W1518" s="20"/>
    </row>
    <row r="1519" spans="15:23" x14ac:dyDescent="0.2">
      <c r="O1519" s="11"/>
      <c r="Q1519" s="11"/>
      <c r="V1519" s="20"/>
      <c r="W1519" s="20"/>
    </row>
    <row r="1520" spans="15:23" x14ac:dyDescent="0.2">
      <c r="O1520" s="11"/>
      <c r="Q1520" s="11"/>
      <c r="V1520" s="20"/>
      <c r="W1520" s="20"/>
    </row>
    <row r="1521" spans="15:23" x14ac:dyDescent="0.2">
      <c r="O1521" s="11"/>
      <c r="Q1521" s="11"/>
      <c r="V1521" s="20"/>
      <c r="W1521" s="20"/>
    </row>
    <row r="1522" spans="15:23" x14ac:dyDescent="0.2">
      <c r="O1522" s="11"/>
      <c r="Q1522" s="11"/>
      <c r="V1522" s="20"/>
      <c r="W1522" s="20"/>
    </row>
    <row r="1523" spans="15:23" x14ac:dyDescent="0.2">
      <c r="O1523" s="11"/>
      <c r="Q1523" s="11"/>
      <c r="V1523" s="20"/>
      <c r="W1523" s="20"/>
    </row>
    <row r="1524" spans="15:23" x14ac:dyDescent="0.2">
      <c r="O1524" s="11"/>
      <c r="Q1524" s="11"/>
      <c r="V1524" s="20"/>
      <c r="W1524" s="20"/>
    </row>
    <row r="1525" spans="15:23" x14ac:dyDescent="0.2">
      <c r="O1525" s="11"/>
      <c r="Q1525" s="11"/>
      <c r="V1525" s="20"/>
      <c r="W1525" s="20"/>
    </row>
    <row r="1526" spans="15:23" x14ac:dyDescent="0.2">
      <c r="O1526" s="11"/>
      <c r="Q1526" s="11"/>
      <c r="V1526" s="20"/>
      <c r="W1526" s="20"/>
    </row>
    <row r="1527" spans="15:23" x14ac:dyDescent="0.2">
      <c r="O1527" s="11"/>
      <c r="Q1527" s="11"/>
      <c r="V1527" s="20"/>
      <c r="W1527" s="20"/>
    </row>
    <row r="1528" spans="15:23" x14ac:dyDescent="0.2">
      <c r="O1528" s="11"/>
      <c r="Q1528" s="11"/>
      <c r="V1528" s="20"/>
      <c r="W1528" s="20"/>
    </row>
    <row r="1529" spans="15:23" x14ac:dyDescent="0.2">
      <c r="O1529" s="11"/>
      <c r="Q1529" s="11"/>
      <c r="V1529" s="20"/>
      <c r="W1529" s="20"/>
    </row>
    <row r="1530" spans="15:23" x14ac:dyDescent="0.2">
      <c r="O1530" s="11"/>
      <c r="Q1530" s="11"/>
      <c r="V1530" s="20"/>
      <c r="W1530" s="20"/>
    </row>
    <row r="1531" spans="15:23" x14ac:dyDescent="0.2">
      <c r="O1531" s="11"/>
      <c r="Q1531" s="11"/>
      <c r="V1531" s="20"/>
      <c r="W1531" s="20"/>
    </row>
    <row r="1532" spans="15:23" x14ac:dyDescent="0.2">
      <c r="O1532" s="11"/>
      <c r="Q1532" s="11"/>
      <c r="V1532" s="20"/>
      <c r="W1532" s="20"/>
    </row>
    <row r="1533" spans="15:23" x14ac:dyDescent="0.2">
      <c r="O1533" s="11"/>
      <c r="Q1533" s="11"/>
      <c r="V1533" s="20"/>
      <c r="W1533" s="20"/>
    </row>
    <row r="1534" spans="15:23" x14ac:dyDescent="0.2">
      <c r="O1534" s="11"/>
      <c r="Q1534" s="11"/>
      <c r="V1534" s="20"/>
      <c r="W1534" s="20"/>
    </row>
    <row r="1535" spans="15:23" x14ac:dyDescent="0.2">
      <c r="O1535" s="11"/>
      <c r="Q1535" s="11"/>
      <c r="V1535" s="20"/>
      <c r="W1535" s="20"/>
    </row>
    <row r="1536" spans="15:23" x14ac:dyDescent="0.2">
      <c r="O1536" s="11"/>
      <c r="Q1536" s="11"/>
      <c r="V1536" s="20"/>
      <c r="W1536" s="20"/>
    </row>
    <row r="1537" spans="15:23" x14ac:dyDescent="0.2">
      <c r="O1537" s="11"/>
      <c r="Q1537" s="11"/>
      <c r="V1537" s="20"/>
      <c r="W1537" s="20"/>
    </row>
    <row r="1538" spans="15:23" x14ac:dyDescent="0.2">
      <c r="O1538" s="11"/>
      <c r="Q1538" s="11"/>
      <c r="V1538" s="20"/>
      <c r="W1538" s="20"/>
    </row>
    <row r="1539" spans="15:23" x14ac:dyDescent="0.2">
      <c r="O1539" s="11"/>
      <c r="Q1539" s="11"/>
      <c r="V1539" s="20"/>
      <c r="W1539" s="20"/>
    </row>
    <row r="1540" spans="15:23" x14ac:dyDescent="0.2">
      <c r="O1540" s="11"/>
      <c r="Q1540" s="11"/>
      <c r="V1540" s="20"/>
      <c r="W1540" s="20"/>
    </row>
    <row r="1541" spans="15:23" x14ac:dyDescent="0.2">
      <c r="O1541" s="11"/>
      <c r="Q1541" s="11"/>
      <c r="V1541" s="20"/>
      <c r="W1541" s="20"/>
    </row>
    <row r="1542" spans="15:23" x14ac:dyDescent="0.2">
      <c r="O1542" s="11"/>
      <c r="Q1542" s="11"/>
      <c r="V1542" s="20"/>
      <c r="W1542" s="20"/>
    </row>
    <row r="1543" spans="15:23" x14ac:dyDescent="0.2">
      <c r="O1543" s="11"/>
      <c r="Q1543" s="11"/>
      <c r="V1543" s="20"/>
      <c r="W1543" s="20"/>
    </row>
    <row r="1544" spans="15:23" x14ac:dyDescent="0.2">
      <c r="O1544" s="11"/>
      <c r="Q1544" s="11"/>
      <c r="V1544" s="20"/>
      <c r="W1544" s="20"/>
    </row>
    <row r="1545" spans="15:23" x14ac:dyDescent="0.2">
      <c r="O1545" s="11"/>
      <c r="Q1545" s="11"/>
      <c r="V1545" s="20"/>
      <c r="W1545" s="20"/>
    </row>
    <row r="1546" spans="15:23" x14ac:dyDescent="0.2">
      <c r="O1546" s="11"/>
      <c r="Q1546" s="11"/>
      <c r="V1546" s="20"/>
      <c r="W1546" s="20"/>
    </row>
    <row r="1547" spans="15:23" x14ac:dyDescent="0.2">
      <c r="O1547" s="11"/>
      <c r="Q1547" s="11"/>
      <c r="V1547" s="20"/>
      <c r="W1547" s="20"/>
    </row>
    <row r="1548" spans="15:23" x14ac:dyDescent="0.2">
      <c r="O1548" s="11"/>
      <c r="Q1548" s="11"/>
      <c r="V1548" s="20"/>
      <c r="W1548" s="20"/>
    </row>
    <row r="1549" spans="15:23" x14ac:dyDescent="0.2">
      <c r="O1549" s="11"/>
      <c r="Q1549" s="11"/>
      <c r="V1549" s="20"/>
      <c r="W1549" s="20"/>
    </row>
    <row r="1550" spans="15:23" x14ac:dyDescent="0.2">
      <c r="O1550" s="11"/>
      <c r="Q1550" s="11"/>
      <c r="V1550" s="20"/>
      <c r="W1550" s="20"/>
    </row>
    <row r="1551" spans="15:23" x14ac:dyDescent="0.2">
      <c r="O1551" s="11"/>
      <c r="Q1551" s="11"/>
      <c r="V1551" s="20"/>
      <c r="W1551" s="20"/>
    </row>
    <row r="1552" spans="15:23" x14ac:dyDescent="0.2">
      <c r="O1552" s="11"/>
      <c r="Q1552" s="11"/>
      <c r="V1552" s="20"/>
      <c r="W1552" s="20"/>
    </row>
    <row r="1553" spans="15:23" x14ac:dyDescent="0.2">
      <c r="O1553" s="11"/>
      <c r="Q1553" s="11"/>
      <c r="V1553" s="20"/>
      <c r="W1553" s="20"/>
    </row>
    <row r="1554" spans="15:23" x14ac:dyDescent="0.2">
      <c r="O1554" s="11"/>
      <c r="Q1554" s="11"/>
      <c r="V1554" s="20"/>
      <c r="W1554" s="20"/>
    </row>
    <row r="1555" spans="15:23" x14ac:dyDescent="0.2">
      <c r="O1555" s="11"/>
      <c r="Q1555" s="11"/>
      <c r="V1555" s="20"/>
      <c r="W1555" s="20"/>
    </row>
    <row r="1556" spans="15:23" x14ac:dyDescent="0.2">
      <c r="O1556" s="11"/>
      <c r="Q1556" s="11"/>
      <c r="V1556" s="20"/>
      <c r="W1556" s="20"/>
    </row>
    <row r="1557" spans="15:23" x14ac:dyDescent="0.2">
      <c r="O1557" s="11"/>
      <c r="Q1557" s="11"/>
      <c r="V1557" s="20"/>
      <c r="W1557" s="20"/>
    </row>
    <row r="1558" spans="15:23" x14ac:dyDescent="0.2">
      <c r="O1558" s="11"/>
      <c r="Q1558" s="11"/>
      <c r="V1558" s="20"/>
      <c r="W1558" s="20"/>
    </row>
    <row r="1559" spans="15:23" x14ac:dyDescent="0.2">
      <c r="O1559" s="11"/>
      <c r="Q1559" s="11"/>
      <c r="V1559" s="20"/>
      <c r="W1559" s="20"/>
    </row>
    <row r="1560" spans="15:23" x14ac:dyDescent="0.2">
      <c r="O1560" s="11"/>
      <c r="Q1560" s="11"/>
      <c r="V1560" s="20"/>
      <c r="W1560" s="20"/>
    </row>
    <row r="1561" spans="15:23" x14ac:dyDescent="0.2">
      <c r="O1561" s="11"/>
      <c r="Q1561" s="11"/>
      <c r="V1561" s="20"/>
      <c r="W1561" s="20"/>
    </row>
    <row r="1562" spans="15:23" x14ac:dyDescent="0.2">
      <c r="O1562" s="11"/>
      <c r="Q1562" s="11"/>
      <c r="V1562" s="20"/>
      <c r="W1562" s="20"/>
    </row>
    <row r="1563" spans="15:23" x14ac:dyDescent="0.2">
      <c r="O1563" s="11"/>
      <c r="Q1563" s="11"/>
      <c r="V1563" s="20"/>
      <c r="W1563" s="20"/>
    </row>
    <row r="1564" spans="15:23" x14ac:dyDescent="0.2">
      <c r="O1564" s="11"/>
      <c r="Q1564" s="11"/>
      <c r="V1564" s="20"/>
      <c r="W1564" s="20"/>
    </row>
    <row r="1565" spans="15:23" x14ac:dyDescent="0.2">
      <c r="O1565" s="11"/>
      <c r="Q1565" s="11"/>
      <c r="V1565" s="20"/>
      <c r="W1565" s="20"/>
    </row>
    <row r="1566" spans="15:23" x14ac:dyDescent="0.2">
      <c r="O1566" s="11"/>
      <c r="Q1566" s="11"/>
      <c r="V1566" s="20"/>
      <c r="W1566" s="20"/>
    </row>
    <row r="1567" spans="15:23" x14ac:dyDescent="0.2">
      <c r="O1567" s="11"/>
      <c r="Q1567" s="11"/>
      <c r="V1567" s="20"/>
      <c r="W1567" s="20"/>
    </row>
    <row r="1568" spans="15:23" x14ac:dyDescent="0.2">
      <c r="O1568" s="11"/>
      <c r="Q1568" s="11"/>
      <c r="V1568" s="20"/>
      <c r="W1568" s="20"/>
    </row>
    <row r="1569" spans="15:23" x14ac:dyDescent="0.2">
      <c r="O1569" s="11"/>
      <c r="Q1569" s="11"/>
      <c r="V1569" s="20"/>
      <c r="W1569" s="20"/>
    </row>
    <row r="1570" spans="15:23" x14ac:dyDescent="0.2">
      <c r="O1570" s="11"/>
      <c r="Q1570" s="11"/>
      <c r="V1570" s="20"/>
      <c r="W1570" s="20"/>
    </row>
    <row r="1571" spans="15:23" x14ac:dyDescent="0.2">
      <c r="O1571" s="11"/>
      <c r="Q1571" s="11"/>
      <c r="V1571" s="20"/>
      <c r="W1571" s="20"/>
    </row>
    <row r="1572" spans="15:23" x14ac:dyDescent="0.2">
      <c r="O1572" s="11"/>
      <c r="Q1572" s="11"/>
      <c r="V1572" s="20"/>
      <c r="W1572" s="20"/>
    </row>
    <row r="1573" spans="15:23" x14ac:dyDescent="0.2">
      <c r="O1573" s="11"/>
      <c r="Q1573" s="11"/>
      <c r="V1573" s="20"/>
      <c r="W1573" s="20"/>
    </row>
    <row r="1574" spans="15:23" x14ac:dyDescent="0.2">
      <c r="O1574" s="11"/>
      <c r="Q1574" s="11"/>
      <c r="V1574" s="20"/>
      <c r="W1574" s="20"/>
    </row>
    <row r="1575" spans="15:23" x14ac:dyDescent="0.2">
      <c r="O1575" s="11"/>
      <c r="Q1575" s="11"/>
      <c r="V1575" s="20"/>
      <c r="W1575" s="20"/>
    </row>
    <row r="1576" spans="15:23" x14ac:dyDescent="0.2">
      <c r="O1576" s="11"/>
      <c r="Q1576" s="11"/>
      <c r="V1576" s="20"/>
      <c r="W1576" s="20"/>
    </row>
    <row r="1577" spans="15:23" x14ac:dyDescent="0.2">
      <c r="O1577" s="11"/>
      <c r="Q1577" s="11"/>
      <c r="V1577" s="20"/>
      <c r="W1577" s="20"/>
    </row>
    <row r="1578" spans="15:23" x14ac:dyDescent="0.2">
      <c r="O1578" s="11"/>
      <c r="V1578" s="20"/>
      <c r="W1578" s="20"/>
    </row>
    <row r="1579" spans="15:23" x14ac:dyDescent="0.2">
      <c r="O1579" s="11"/>
      <c r="V1579" s="20"/>
      <c r="W1579" s="20"/>
    </row>
    <row r="1580" spans="15:23" x14ac:dyDescent="0.2">
      <c r="O1580" s="11"/>
      <c r="V1580" s="20"/>
      <c r="W1580" s="20"/>
    </row>
    <row r="1581" spans="15:23" x14ac:dyDescent="0.2">
      <c r="O1581" s="11"/>
      <c r="V1581" s="20"/>
      <c r="W1581" s="20"/>
    </row>
    <row r="1582" spans="15:23" x14ac:dyDescent="0.2">
      <c r="O1582" s="11"/>
      <c r="V1582" s="20"/>
      <c r="W1582" s="20"/>
    </row>
    <row r="1583" spans="15:23" x14ac:dyDescent="0.2">
      <c r="O1583" s="11"/>
      <c r="V1583" s="20"/>
      <c r="W1583" s="20"/>
    </row>
    <row r="1584" spans="15:23" x14ac:dyDescent="0.2">
      <c r="O1584" s="11"/>
      <c r="V1584" s="20"/>
      <c r="W1584" s="20"/>
    </row>
    <row r="1585" spans="15:23" x14ac:dyDescent="0.2">
      <c r="O1585" s="11"/>
      <c r="V1585" s="20"/>
      <c r="W1585" s="20"/>
    </row>
    <row r="1586" spans="15:23" x14ac:dyDescent="0.2">
      <c r="O1586" s="11"/>
      <c r="V1586" s="20"/>
      <c r="W1586" s="20"/>
    </row>
    <row r="1587" spans="15:23" x14ac:dyDescent="0.2">
      <c r="O1587" s="11"/>
      <c r="V1587" s="20"/>
      <c r="W1587" s="20"/>
    </row>
    <row r="1588" spans="15:23" x14ac:dyDescent="0.2">
      <c r="O1588" s="11"/>
      <c r="V1588" s="20"/>
      <c r="W1588" s="20"/>
    </row>
    <row r="1589" spans="15:23" x14ac:dyDescent="0.2">
      <c r="O1589" s="11"/>
      <c r="V1589" s="20"/>
      <c r="W1589" s="20"/>
    </row>
    <row r="1590" spans="15:23" x14ac:dyDescent="0.2">
      <c r="O1590" s="11"/>
      <c r="V1590" s="20"/>
      <c r="W1590" s="20"/>
    </row>
    <row r="1591" spans="15:23" x14ac:dyDescent="0.2">
      <c r="O1591" s="11"/>
      <c r="V1591" s="20"/>
      <c r="W1591" s="20"/>
    </row>
    <row r="1592" spans="15:23" x14ac:dyDescent="0.2">
      <c r="O1592" s="11"/>
      <c r="V1592" s="20"/>
      <c r="W1592" s="20"/>
    </row>
    <row r="1593" spans="15:23" x14ac:dyDescent="0.2">
      <c r="O1593" s="11"/>
      <c r="V1593" s="20"/>
      <c r="W1593" s="20"/>
    </row>
    <row r="1594" spans="15:23" x14ac:dyDescent="0.2">
      <c r="O1594" s="11"/>
      <c r="V1594" s="20"/>
      <c r="W1594" s="20"/>
    </row>
    <row r="1595" spans="15:23" x14ac:dyDescent="0.2">
      <c r="O1595" s="11"/>
      <c r="V1595" s="20"/>
      <c r="W1595" s="20"/>
    </row>
    <row r="1596" spans="15:23" x14ac:dyDescent="0.2">
      <c r="O1596" s="11"/>
      <c r="V1596" s="20"/>
      <c r="W1596" s="20"/>
    </row>
    <row r="1597" spans="15:23" x14ac:dyDescent="0.2">
      <c r="O1597" s="11"/>
      <c r="V1597" s="20"/>
      <c r="W1597" s="20"/>
    </row>
    <row r="1598" spans="15:23" x14ac:dyDescent="0.2">
      <c r="O1598" s="11"/>
      <c r="V1598" s="20"/>
      <c r="W1598" s="20"/>
    </row>
    <row r="1599" spans="15:23" x14ac:dyDescent="0.2">
      <c r="O1599" s="11"/>
      <c r="V1599" s="20"/>
      <c r="W1599" s="20"/>
    </row>
    <row r="1600" spans="15:23" x14ac:dyDescent="0.2">
      <c r="O1600" s="11"/>
      <c r="V1600" s="20"/>
      <c r="W1600" s="20"/>
    </row>
    <row r="1601" spans="15:23" x14ac:dyDescent="0.2">
      <c r="O1601" s="11"/>
      <c r="V1601" s="20"/>
      <c r="W1601" s="20"/>
    </row>
    <row r="1602" spans="15:23" x14ac:dyDescent="0.2">
      <c r="O1602" s="11"/>
      <c r="V1602" s="20"/>
      <c r="W1602" s="20"/>
    </row>
    <row r="1603" spans="15:23" x14ac:dyDescent="0.2">
      <c r="O1603" s="11"/>
      <c r="V1603" s="20"/>
      <c r="W1603" s="20"/>
    </row>
    <row r="1604" spans="15:23" x14ac:dyDescent="0.2">
      <c r="O1604" s="11"/>
      <c r="V1604" s="20"/>
      <c r="W1604" s="20"/>
    </row>
    <row r="1605" spans="15:23" x14ac:dyDescent="0.2">
      <c r="O1605" s="11"/>
      <c r="V1605" s="20"/>
      <c r="W1605" s="20"/>
    </row>
    <row r="1606" spans="15:23" x14ac:dyDescent="0.2">
      <c r="O1606" s="11"/>
      <c r="Q1606" s="11"/>
      <c r="V1606" s="20"/>
      <c r="W1606" s="20"/>
    </row>
    <row r="1607" spans="15:23" x14ac:dyDescent="0.2">
      <c r="O1607" s="11"/>
      <c r="Q1607" s="11"/>
      <c r="V1607" s="20"/>
      <c r="W1607" s="20"/>
    </row>
    <row r="1608" spans="15:23" x14ac:dyDescent="0.2">
      <c r="O1608" s="11"/>
      <c r="Q1608" s="11"/>
      <c r="V1608" s="20"/>
      <c r="W1608" s="20"/>
    </row>
    <row r="1609" spans="15:23" x14ac:dyDescent="0.2">
      <c r="O1609" s="11"/>
      <c r="Q1609" s="11"/>
      <c r="V1609" s="20"/>
      <c r="W1609" s="20"/>
    </row>
    <row r="1610" spans="15:23" x14ac:dyDescent="0.2">
      <c r="O1610" s="11"/>
      <c r="Q1610" s="11"/>
      <c r="V1610" s="20"/>
      <c r="W1610" s="20"/>
    </row>
    <row r="1611" spans="15:23" x14ac:dyDescent="0.2">
      <c r="O1611" s="11"/>
      <c r="Q1611" s="11"/>
      <c r="V1611" s="20"/>
      <c r="W1611" s="20"/>
    </row>
    <row r="1612" spans="15:23" x14ac:dyDescent="0.2">
      <c r="O1612" s="11"/>
      <c r="Q1612" s="11"/>
      <c r="V1612" s="20"/>
      <c r="W1612" s="20"/>
    </row>
    <row r="1613" spans="15:23" x14ac:dyDescent="0.2">
      <c r="O1613" s="11"/>
      <c r="Q1613" s="11"/>
      <c r="V1613" s="20"/>
      <c r="W1613" s="20"/>
    </row>
    <row r="1614" spans="15:23" x14ac:dyDescent="0.2">
      <c r="O1614" s="11"/>
      <c r="Q1614" s="11"/>
      <c r="V1614" s="20"/>
      <c r="W1614" s="20"/>
    </row>
    <row r="1615" spans="15:23" x14ac:dyDescent="0.2">
      <c r="O1615" s="11"/>
      <c r="Q1615" s="11"/>
      <c r="V1615" s="20"/>
      <c r="W1615" s="20"/>
    </row>
    <row r="1616" spans="15:23" x14ac:dyDescent="0.2">
      <c r="O1616" s="11"/>
      <c r="Q1616" s="11"/>
      <c r="V1616" s="20"/>
      <c r="W1616" s="20"/>
    </row>
    <row r="1617" spans="15:23" x14ac:dyDescent="0.2">
      <c r="O1617" s="11"/>
      <c r="Q1617" s="11"/>
      <c r="V1617" s="20"/>
      <c r="W1617" s="20"/>
    </row>
    <row r="1618" spans="15:23" x14ac:dyDescent="0.2">
      <c r="O1618" s="11"/>
      <c r="Q1618" s="11"/>
      <c r="V1618" s="20"/>
      <c r="W1618" s="20"/>
    </row>
    <row r="1619" spans="15:23" x14ac:dyDescent="0.2">
      <c r="O1619" s="11"/>
      <c r="Q1619" s="11"/>
      <c r="V1619" s="20"/>
      <c r="W1619" s="20"/>
    </row>
    <row r="1620" spans="15:23" x14ac:dyDescent="0.2">
      <c r="O1620" s="11"/>
      <c r="Q1620" s="11"/>
      <c r="V1620" s="20"/>
      <c r="W1620" s="20"/>
    </row>
    <row r="1621" spans="15:23" x14ac:dyDescent="0.2">
      <c r="O1621" s="11"/>
      <c r="Q1621" s="11"/>
      <c r="V1621" s="20"/>
      <c r="W1621" s="20"/>
    </row>
    <row r="1622" spans="15:23" x14ac:dyDescent="0.2">
      <c r="O1622" s="11"/>
      <c r="Q1622" s="11"/>
      <c r="V1622" s="20"/>
      <c r="W1622" s="20"/>
    </row>
    <row r="1623" spans="15:23" x14ac:dyDescent="0.2">
      <c r="O1623" s="11"/>
      <c r="Q1623" s="11"/>
      <c r="V1623" s="20"/>
      <c r="W1623" s="20"/>
    </row>
    <row r="1624" spans="15:23" x14ac:dyDescent="0.2">
      <c r="O1624" s="11"/>
      <c r="Q1624" s="11"/>
      <c r="V1624" s="20"/>
      <c r="W1624" s="20"/>
    </row>
    <row r="1625" spans="15:23" x14ac:dyDescent="0.2">
      <c r="O1625" s="11"/>
      <c r="Q1625" s="11"/>
      <c r="V1625" s="20"/>
      <c r="W1625" s="20"/>
    </row>
    <row r="1626" spans="15:23" x14ac:dyDescent="0.2">
      <c r="O1626" s="11"/>
      <c r="Q1626" s="11"/>
      <c r="V1626" s="20"/>
      <c r="W1626" s="20"/>
    </row>
    <row r="1627" spans="15:23" x14ac:dyDescent="0.2">
      <c r="O1627" s="11"/>
      <c r="Q1627" s="11"/>
      <c r="V1627" s="20"/>
      <c r="W1627" s="20"/>
    </row>
    <row r="1628" spans="15:23" x14ac:dyDescent="0.2">
      <c r="O1628" s="11"/>
      <c r="Q1628" s="11"/>
      <c r="V1628" s="20"/>
      <c r="W1628" s="20"/>
    </row>
    <row r="1629" spans="15:23" x14ac:dyDescent="0.2">
      <c r="O1629" s="11"/>
      <c r="Q1629" s="11"/>
      <c r="V1629" s="20"/>
      <c r="W1629" s="20"/>
    </row>
    <row r="1630" spans="15:23" x14ac:dyDescent="0.2">
      <c r="O1630" s="11"/>
      <c r="Q1630" s="11"/>
      <c r="V1630" s="20"/>
      <c r="W1630" s="20"/>
    </row>
    <row r="1631" spans="15:23" x14ac:dyDescent="0.2">
      <c r="O1631" s="11"/>
      <c r="Q1631" s="11"/>
      <c r="V1631" s="20"/>
      <c r="W1631" s="20"/>
    </row>
    <row r="1632" spans="15:23" x14ac:dyDescent="0.2">
      <c r="O1632" s="11"/>
      <c r="Q1632" s="11"/>
      <c r="V1632" s="20"/>
      <c r="W1632" s="20"/>
    </row>
    <row r="1633" spans="15:23" x14ac:dyDescent="0.2">
      <c r="O1633" s="11"/>
      <c r="Q1633" s="11"/>
      <c r="V1633" s="20"/>
      <c r="W1633" s="20"/>
    </row>
    <row r="1634" spans="15:23" x14ac:dyDescent="0.2">
      <c r="O1634" s="11"/>
      <c r="Q1634" s="11"/>
      <c r="V1634" s="20"/>
      <c r="W1634" s="20"/>
    </row>
    <row r="1635" spans="15:23" x14ac:dyDescent="0.2">
      <c r="O1635" s="11"/>
      <c r="Q1635" s="11"/>
      <c r="V1635" s="20"/>
      <c r="W1635" s="20"/>
    </row>
    <row r="1636" spans="15:23" x14ac:dyDescent="0.2">
      <c r="O1636" s="11"/>
      <c r="Q1636" s="11"/>
      <c r="V1636" s="20"/>
      <c r="W1636" s="20"/>
    </row>
    <row r="1637" spans="15:23" x14ac:dyDescent="0.2">
      <c r="O1637" s="11"/>
      <c r="Q1637" s="11"/>
      <c r="V1637" s="20"/>
      <c r="W1637" s="20"/>
    </row>
    <row r="1638" spans="15:23" x14ac:dyDescent="0.2">
      <c r="O1638" s="11"/>
      <c r="Q1638" s="11"/>
      <c r="V1638" s="20"/>
      <c r="W1638" s="20"/>
    </row>
    <row r="1639" spans="15:23" x14ac:dyDescent="0.2">
      <c r="O1639" s="11"/>
      <c r="Q1639" s="11"/>
      <c r="V1639" s="20"/>
      <c r="W1639" s="20"/>
    </row>
    <row r="1640" spans="15:23" x14ac:dyDescent="0.2">
      <c r="O1640" s="11"/>
      <c r="Q1640" s="11"/>
      <c r="V1640" s="20"/>
      <c r="W1640" s="20"/>
    </row>
    <row r="1641" spans="15:23" x14ac:dyDescent="0.2">
      <c r="O1641" s="11"/>
      <c r="Q1641" s="11"/>
      <c r="V1641" s="20"/>
      <c r="W1641" s="20"/>
    </row>
    <row r="1642" spans="15:23" x14ac:dyDescent="0.2">
      <c r="O1642" s="11"/>
      <c r="Q1642" s="11"/>
      <c r="V1642" s="20"/>
      <c r="W1642" s="20"/>
    </row>
    <row r="1643" spans="15:23" x14ac:dyDescent="0.2">
      <c r="O1643" s="11"/>
      <c r="Q1643" s="11"/>
      <c r="V1643" s="20"/>
      <c r="W1643" s="20"/>
    </row>
    <row r="1644" spans="15:23" x14ac:dyDescent="0.2">
      <c r="O1644" s="11"/>
      <c r="Q1644" s="11"/>
      <c r="V1644" s="20"/>
      <c r="W1644" s="20"/>
    </row>
    <row r="1645" spans="15:23" x14ac:dyDescent="0.2">
      <c r="O1645" s="11"/>
      <c r="Q1645" s="11"/>
      <c r="V1645" s="20"/>
      <c r="W1645" s="20"/>
    </row>
    <row r="1646" spans="15:23" x14ac:dyDescent="0.2">
      <c r="O1646" s="11"/>
      <c r="Q1646" s="11"/>
      <c r="V1646" s="20"/>
      <c r="W1646" s="20"/>
    </row>
    <row r="1647" spans="15:23" x14ac:dyDescent="0.2">
      <c r="O1647" s="11"/>
      <c r="Q1647" s="11"/>
      <c r="V1647" s="20"/>
      <c r="W1647" s="20"/>
    </row>
    <row r="1648" spans="15:23" x14ac:dyDescent="0.2">
      <c r="O1648" s="11"/>
      <c r="Q1648" s="11"/>
      <c r="V1648" s="20"/>
      <c r="W1648" s="20"/>
    </row>
    <row r="1649" spans="15:23" x14ac:dyDescent="0.2">
      <c r="O1649" s="11"/>
      <c r="Q1649" s="11"/>
      <c r="V1649" s="20"/>
      <c r="W1649" s="20"/>
    </row>
    <row r="1650" spans="15:23" x14ac:dyDescent="0.2">
      <c r="O1650" s="11"/>
      <c r="Q1650" s="11"/>
      <c r="V1650" s="20"/>
      <c r="W1650" s="20"/>
    </row>
    <row r="1651" spans="15:23" x14ac:dyDescent="0.2">
      <c r="O1651" s="11"/>
      <c r="Q1651" s="11"/>
      <c r="V1651" s="20"/>
      <c r="W1651" s="20"/>
    </row>
    <row r="1652" spans="15:23" x14ac:dyDescent="0.2">
      <c r="O1652" s="11"/>
      <c r="Q1652" s="11"/>
      <c r="V1652" s="20"/>
      <c r="W1652" s="20"/>
    </row>
    <row r="1653" spans="15:23" x14ac:dyDescent="0.2">
      <c r="O1653" s="11"/>
      <c r="Q1653" s="11"/>
      <c r="V1653" s="20"/>
      <c r="W1653" s="20"/>
    </row>
    <row r="1654" spans="15:23" x14ac:dyDescent="0.2">
      <c r="O1654" s="11"/>
      <c r="Q1654" s="11"/>
      <c r="V1654" s="20"/>
      <c r="W1654" s="20"/>
    </row>
    <row r="1655" spans="15:23" x14ac:dyDescent="0.2">
      <c r="O1655" s="11"/>
      <c r="Q1655" s="11"/>
      <c r="V1655" s="20"/>
      <c r="W1655" s="20"/>
    </row>
    <row r="1656" spans="15:23" x14ac:dyDescent="0.2">
      <c r="O1656" s="11"/>
      <c r="Q1656" s="11"/>
      <c r="V1656" s="20"/>
      <c r="W1656" s="20"/>
    </row>
    <row r="1657" spans="15:23" x14ac:dyDescent="0.2">
      <c r="O1657" s="11"/>
      <c r="Q1657" s="11"/>
      <c r="V1657" s="20"/>
      <c r="W1657" s="20"/>
    </row>
    <row r="1658" spans="15:23" x14ac:dyDescent="0.2">
      <c r="O1658" s="11"/>
      <c r="Q1658" s="11"/>
      <c r="V1658" s="20"/>
      <c r="W1658" s="20"/>
    </row>
    <row r="1659" spans="15:23" x14ac:dyDescent="0.2">
      <c r="O1659" s="11"/>
      <c r="Q1659" s="11"/>
      <c r="V1659" s="20"/>
      <c r="W1659" s="20"/>
    </row>
    <row r="1660" spans="15:23" x14ac:dyDescent="0.2">
      <c r="O1660" s="11"/>
      <c r="Q1660" s="11"/>
      <c r="V1660" s="20"/>
      <c r="W1660" s="20"/>
    </row>
    <row r="1661" spans="15:23" x14ac:dyDescent="0.2">
      <c r="O1661" s="11"/>
      <c r="Q1661" s="11"/>
      <c r="V1661" s="20"/>
      <c r="W1661" s="20"/>
    </row>
    <row r="1662" spans="15:23" x14ac:dyDescent="0.2">
      <c r="O1662" s="11"/>
      <c r="Q1662" s="11"/>
      <c r="V1662" s="20"/>
      <c r="W1662" s="20"/>
    </row>
    <row r="1663" spans="15:23" x14ac:dyDescent="0.2">
      <c r="O1663" s="11"/>
      <c r="Q1663" s="11"/>
      <c r="V1663" s="20"/>
      <c r="W1663" s="20"/>
    </row>
    <row r="1664" spans="15:23" x14ac:dyDescent="0.2">
      <c r="O1664" s="11"/>
      <c r="Q1664" s="11"/>
      <c r="V1664" s="20"/>
      <c r="W1664" s="20"/>
    </row>
    <row r="1665" spans="15:23" x14ac:dyDescent="0.2">
      <c r="O1665" s="11"/>
      <c r="Q1665" s="11"/>
      <c r="V1665" s="20"/>
      <c r="W1665" s="20"/>
    </row>
    <row r="1666" spans="15:23" x14ac:dyDescent="0.2">
      <c r="O1666" s="11"/>
      <c r="Q1666" s="11"/>
      <c r="V1666" s="20"/>
      <c r="W1666" s="20"/>
    </row>
    <row r="1667" spans="15:23" x14ac:dyDescent="0.2">
      <c r="O1667" s="11"/>
      <c r="Q1667" s="11"/>
      <c r="V1667" s="20"/>
      <c r="W1667" s="20"/>
    </row>
    <row r="1668" spans="15:23" x14ac:dyDescent="0.2">
      <c r="O1668" s="11"/>
      <c r="Q1668" s="11"/>
      <c r="V1668" s="20"/>
      <c r="W1668" s="20"/>
    </row>
    <row r="1669" spans="15:23" x14ac:dyDescent="0.2">
      <c r="O1669" s="11"/>
      <c r="Q1669" s="11"/>
      <c r="V1669" s="20"/>
      <c r="W1669" s="20"/>
    </row>
    <row r="1670" spans="15:23" x14ac:dyDescent="0.2">
      <c r="O1670" s="11"/>
      <c r="Q1670" s="11"/>
      <c r="V1670" s="20"/>
      <c r="W1670" s="20"/>
    </row>
    <row r="1671" spans="15:23" x14ac:dyDescent="0.2">
      <c r="O1671" s="11"/>
      <c r="Q1671" s="11"/>
      <c r="V1671" s="20"/>
      <c r="W1671" s="20"/>
    </row>
    <row r="1672" spans="15:23" x14ac:dyDescent="0.2">
      <c r="O1672" s="11"/>
      <c r="Q1672" s="11"/>
      <c r="V1672" s="20"/>
      <c r="W1672" s="20"/>
    </row>
    <row r="1673" spans="15:23" x14ac:dyDescent="0.2">
      <c r="O1673" s="11"/>
      <c r="Q1673" s="11"/>
      <c r="V1673" s="20"/>
      <c r="W1673" s="20"/>
    </row>
    <row r="1674" spans="15:23" x14ac:dyDescent="0.2">
      <c r="O1674" s="11"/>
      <c r="Q1674" s="11"/>
      <c r="V1674" s="20"/>
      <c r="W1674" s="20"/>
    </row>
    <row r="1675" spans="15:23" x14ac:dyDescent="0.2">
      <c r="O1675" s="11"/>
      <c r="Q1675" s="11"/>
      <c r="V1675" s="20"/>
      <c r="W1675" s="20"/>
    </row>
    <row r="1676" spans="15:23" x14ac:dyDescent="0.2">
      <c r="O1676" s="11"/>
      <c r="Q1676" s="11"/>
      <c r="V1676" s="20"/>
      <c r="W1676" s="20"/>
    </row>
    <row r="1677" spans="15:23" x14ac:dyDescent="0.2">
      <c r="O1677" s="11"/>
      <c r="Q1677" s="11"/>
      <c r="V1677" s="20"/>
      <c r="W1677" s="20"/>
    </row>
    <row r="1678" spans="15:23" x14ac:dyDescent="0.2">
      <c r="O1678" s="11"/>
      <c r="Q1678" s="11"/>
      <c r="V1678" s="20"/>
      <c r="W1678" s="20"/>
    </row>
    <row r="1679" spans="15:23" x14ac:dyDescent="0.2">
      <c r="O1679" s="11"/>
      <c r="Q1679" s="11"/>
      <c r="V1679" s="20"/>
      <c r="W1679" s="20"/>
    </row>
    <row r="1680" spans="15:23" x14ac:dyDescent="0.2">
      <c r="O1680" s="11"/>
      <c r="Q1680" s="11"/>
      <c r="V1680" s="20"/>
      <c r="W1680" s="20"/>
    </row>
    <row r="1681" spans="15:23" x14ac:dyDescent="0.2">
      <c r="O1681" s="11"/>
      <c r="Q1681" s="11"/>
      <c r="V1681" s="20"/>
      <c r="W1681" s="20"/>
    </row>
    <row r="1682" spans="15:23" x14ac:dyDescent="0.2">
      <c r="O1682" s="11"/>
      <c r="Q1682" s="11"/>
      <c r="V1682" s="20"/>
      <c r="W1682" s="20"/>
    </row>
    <row r="1683" spans="15:23" x14ac:dyDescent="0.2">
      <c r="Q1683" s="11"/>
      <c r="V1683" s="20"/>
      <c r="W1683" s="20"/>
    </row>
    <row r="1684" spans="15:23" x14ac:dyDescent="0.2">
      <c r="Q1684" s="11"/>
      <c r="V1684" s="20"/>
      <c r="W1684" s="20"/>
    </row>
    <row r="1685" spans="15:23" x14ac:dyDescent="0.2">
      <c r="Q1685" s="11"/>
      <c r="V1685" s="20"/>
      <c r="W1685" s="20"/>
    </row>
    <row r="1686" spans="15:23" x14ac:dyDescent="0.2">
      <c r="Q1686" s="11"/>
      <c r="V1686" s="20"/>
      <c r="W1686" s="20"/>
    </row>
    <row r="1687" spans="15:23" x14ac:dyDescent="0.2">
      <c r="Q1687" s="11"/>
      <c r="V1687" s="20"/>
      <c r="W1687" s="20"/>
    </row>
    <row r="1688" spans="15:23" x14ac:dyDescent="0.2">
      <c r="Q1688" s="11"/>
      <c r="V1688" s="20"/>
      <c r="W1688" s="20"/>
    </row>
    <row r="1689" spans="15:23" x14ac:dyDescent="0.2">
      <c r="Q1689" s="11"/>
      <c r="V1689" s="20"/>
      <c r="W1689" s="20"/>
    </row>
    <row r="1690" spans="15:23" x14ac:dyDescent="0.2">
      <c r="V1690" s="20"/>
      <c r="W1690" s="20"/>
    </row>
    <row r="1691" spans="15:23" x14ac:dyDescent="0.2">
      <c r="V1691" s="20"/>
      <c r="W1691" s="20"/>
    </row>
    <row r="1692" spans="15:23" x14ac:dyDescent="0.2">
      <c r="V1692" s="20"/>
      <c r="W1692" s="20"/>
    </row>
    <row r="1693" spans="15:23" x14ac:dyDescent="0.2">
      <c r="V1693" s="20"/>
      <c r="W1693" s="20"/>
    </row>
    <row r="1694" spans="15:23" x14ac:dyDescent="0.2">
      <c r="V1694" s="20"/>
      <c r="W1694" s="20"/>
    </row>
    <row r="1695" spans="15:23" x14ac:dyDescent="0.2">
      <c r="V1695" s="20"/>
      <c r="W1695" s="20"/>
    </row>
    <row r="1696" spans="15:23" x14ac:dyDescent="0.2">
      <c r="V1696" s="20"/>
      <c r="W1696" s="20"/>
    </row>
    <row r="1697" spans="22:23" x14ac:dyDescent="0.2">
      <c r="V1697" s="20"/>
      <c r="W1697" s="20"/>
    </row>
    <row r="1698" spans="22:23" x14ac:dyDescent="0.2">
      <c r="V1698" s="20"/>
      <c r="W1698" s="20"/>
    </row>
    <row r="1699" spans="22:23" x14ac:dyDescent="0.2">
      <c r="V1699" s="20"/>
      <c r="W1699" s="20"/>
    </row>
    <row r="1700" spans="22:23" x14ac:dyDescent="0.2">
      <c r="V1700" s="20"/>
      <c r="W1700" s="20"/>
    </row>
    <row r="1701" spans="22:23" x14ac:dyDescent="0.2">
      <c r="V1701" s="20"/>
      <c r="W1701" s="20"/>
    </row>
    <row r="1702" spans="22:23" x14ac:dyDescent="0.2">
      <c r="V1702" s="20"/>
      <c r="W1702" s="20"/>
    </row>
    <row r="1703" spans="22:23" x14ac:dyDescent="0.2">
      <c r="V1703" s="20"/>
      <c r="W1703" s="20"/>
    </row>
    <row r="1704" spans="22:23" x14ac:dyDescent="0.2">
      <c r="V1704" s="20"/>
      <c r="W1704" s="20"/>
    </row>
    <row r="1705" spans="22:23" x14ac:dyDescent="0.2">
      <c r="V1705" s="20"/>
      <c r="W1705" s="20"/>
    </row>
    <row r="1706" spans="22:23" x14ac:dyDescent="0.2">
      <c r="V1706" s="20"/>
      <c r="W1706" s="20"/>
    </row>
    <row r="1707" spans="22:23" x14ac:dyDescent="0.2">
      <c r="V1707" s="20"/>
      <c r="W1707" s="20"/>
    </row>
    <row r="1708" spans="22:23" x14ac:dyDescent="0.2">
      <c r="V1708" s="20"/>
      <c r="W1708" s="20"/>
    </row>
    <row r="1709" spans="22:23" x14ac:dyDescent="0.2">
      <c r="V1709" s="20"/>
      <c r="W1709" s="20"/>
    </row>
    <row r="1710" spans="22:23" x14ac:dyDescent="0.2">
      <c r="V1710" s="20"/>
      <c r="W1710" s="20"/>
    </row>
    <row r="1711" spans="22:23" x14ac:dyDescent="0.2">
      <c r="V1711" s="20"/>
      <c r="W1711" s="20"/>
    </row>
    <row r="1712" spans="22:23" x14ac:dyDescent="0.2">
      <c r="V1712" s="20"/>
      <c r="W1712" s="20"/>
    </row>
    <row r="1713" spans="17:23" x14ac:dyDescent="0.2">
      <c r="V1713" s="20"/>
      <c r="W1713" s="20"/>
    </row>
    <row r="1714" spans="17:23" x14ac:dyDescent="0.2">
      <c r="V1714" s="20"/>
      <c r="W1714" s="20"/>
    </row>
    <row r="1715" spans="17:23" x14ac:dyDescent="0.2">
      <c r="V1715" s="20"/>
      <c r="W1715" s="20"/>
    </row>
    <row r="1716" spans="17:23" x14ac:dyDescent="0.2">
      <c r="V1716" s="20"/>
      <c r="W1716" s="20"/>
    </row>
    <row r="1717" spans="17:23" x14ac:dyDescent="0.2">
      <c r="V1717" s="20"/>
      <c r="W1717" s="20"/>
    </row>
    <row r="1718" spans="17:23" x14ac:dyDescent="0.2">
      <c r="Q1718" s="11"/>
      <c r="V1718" s="20"/>
      <c r="W1718" s="20"/>
    </row>
    <row r="1719" spans="17:23" x14ac:dyDescent="0.2">
      <c r="Q1719" s="11"/>
      <c r="V1719" s="20"/>
      <c r="W1719" s="20"/>
    </row>
    <row r="1720" spans="17:23" x14ac:dyDescent="0.2">
      <c r="Q1720" s="11"/>
      <c r="V1720" s="20"/>
      <c r="W1720" s="20"/>
    </row>
    <row r="1721" spans="17:23" x14ac:dyDescent="0.2">
      <c r="Q1721" s="11"/>
      <c r="V1721" s="20"/>
      <c r="W1721" s="20"/>
    </row>
    <row r="1722" spans="17:23" x14ac:dyDescent="0.2">
      <c r="Q1722" s="11"/>
      <c r="V1722" s="20"/>
      <c r="W1722" s="20"/>
    </row>
    <row r="1723" spans="17:23" x14ac:dyDescent="0.2">
      <c r="Q1723" s="11"/>
      <c r="V1723" s="20"/>
      <c r="W1723" s="20"/>
    </row>
    <row r="1724" spans="17:23" x14ac:dyDescent="0.2">
      <c r="Q1724" s="11"/>
      <c r="V1724" s="20"/>
      <c r="W1724" s="20"/>
    </row>
    <row r="1725" spans="17:23" x14ac:dyDescent="0.2">
      <c r="Q1725" s="11"/>
      <c r="V1725" s="20"/>
      <c r="W1725" s="20"/>
    </row>
    <row r="1726" spans="17:23" x14ac:dyDescent="0.2">
      <c r="Q1726" s="11"/>
      <c r="V1726" s="20"/>
      <c r="W1726" s="20"/>
    </row>
    <row r="1727" spans="17:23" x14ac:dyDescent="0.2">
      <c r="Q1727" s="11"/>
      <c r="V1727" s="20"/>
      <c r="W1727" s="20"/>
    </row>
    <row r="1728" spans="17:23" x14ac:dyDescent="0.2">
      <c r="Q1728" s="11"/>
      <c r="V1728" s="20"/>
      <c r="W1728" s="20"/>
    </row>
    <row r="1729" spans="17:23" x14ac:dyDescent="0.2">
      <c r="Q1729" s="11"/>
      <c r="V1729" s="20"/>
      <c r="W1729" s="20"/>
    </row>
    <row r="1730" spans="17:23" x14ac:dyDescent="0.2">
      <c r="Q1730" s="11"/>
      <c r="V1730" s="20"/>
      <c r="W1730" s="20"/>
    </row>
    <row r="1731" spans="17:23" x14ac:dyDescent="0.2">
      <c r="Q1731" s="11"/>
      <c r="V1731" s="20"/>
      <c r="W1731" s="20"/>
    </row>
    <row r="1732" spans="17:23" x14ac:dyDescent="0.2">
      <c r="Q1732" s="11"/>
      <c r="V1732" s="20"/>
      <c r="W1732" s="20"/>
    </row>
    <row r="1733" spans="17:23" x14ac:dyDescent="0.2">
      <c r="Q1733" s="11"/>
      <c r="V1733" s="20"/>
      <c r="W1733" s="20"/>
    </row>
    <row r="1734" spans="17:23" x14ac:dyDescent="0.2">
      <c r="Q1734" s="11"/>
      <c r="V1734" s="20"/>
      <c r="W1734" s="20"/>
    </row>
    <row r="1735" spans="17:23" x14ac:dyDescent="0.2">
      <c r="Q1735" s="11"/>
      <c r="V1735" s="20"/>
      <c r="W1735" s="20"/>
    </row>
    <row r="1736" spans="17:23" x14ac:dyDescent="0.2">
      <c r="Q1736" s="11"/>
      <c r="V1736" s="20"/>
      <c r="W1736" s="20"/>
    </row>
    <row r="1737" spans="17:23" x14ac:dyDescent="0.2">
      <c r="Q1737" s="11"/>
      <c r="V1737" s="20"/>
      <c r="W1737" s="20"/>
    </row>
    <row r="1738" spans="17:23" x14ac:dyDescent="0.2">
      <c r="Q1738" s="11"/>
      <c r="V1738" s="20"/>
      <c r="W1738" s="20"/>
    </row>
    <row r="1739" spans="17:23" x14ac:dyDescent="0.2">
      <c r="Q1739" s="11"/>
      <c r="V1739" s="20"/>
      <c r="W1739" s="20"/>
    </row>
    <row r="1740" spans="17:23" x14ac:dyDescent="0.2">
      <c r="Q1740" s="11"/>
      <c r="V1740" s="20"/>
      <c r="W1740" s="20"/>
    </row>
    <row r="1741" spans="17:23" x14ac:dyDescent="0.2">
      <c r="Q1741" s="11"/>
      <c r="V1741" s="20"/>
      <c r="W1741" s="20"/>
    </row>
    <row r="1742" spans="17:23" x14ac:dyDescent="0.2">
      <c r="Q1742" s="11"/>
      <c r="V1742" s="20"/>
      <c r="W1742" s="20"/>
    </row>
    <row r="1743" spans="17:23" x14ac:dyDescent="0.2">
      <c r="Q1743" s="11"/>
      <c r="V1743" s="20"/>
      <c r="W1743" s="20"/>
    </row>
    <row r="1744" spans="17:23" x14ac:dyDescent="0.2">
      <c r="Q1744" s="11"/>
      <c r="V1744" s="20"/>
      <c r="W1744" s="20"/>
    </row>
    <row r="1745" spans="17:23" x14ac:dyDescent="0.2">
      <c r="Q1745" s="11"/>
      <c r="V1745" s="20"/>
      <c r="W1745" s="20"/>
    </row>
    <row r="1746" spans="17:23" x14ac:dyDescent="0.2">
      <c r="Q1746" s="11"/>
      <c r="V1746" s="20"/>
      <c r="W1746" s="20"/>
    </row>
    <row r="1747" spans="17:23" x14ac:dyDescent="0.2">
      <c r="Q1747" s="11"/>
      <c r="V1747" s="20"/>
      <c r="W1747" s="20"/>
    </row>
    <row r="1748" spans="17:23" x14ac:dyDescent="0.2">
      <c r="Q1748" s="11"/>
      <c r="V1748" s="20"/>
      <c r="W1748" s="20"/>
    </row>
    <row r="1749" spans="17:23" x14ac:dyDescent="0.2">
      <c r="Q1749" s="11"/>
      <c r="V1749" s="20"/>
      <c r="W1749" s="20"/>
    </row>
    <row r="1750" spans="17:23" x14ac:dyDescent="0.2">
      <c r="Q1750" s="11"/>
      <c r="V1750" s="20"/>
      <c r="W1750" s="20"/>
    </row>
    <row r="1751" spans="17:23" x14ac:dyDescent="0.2">
      <c r="Q1751" s="11"/>
      <c r="V1751" s="20"/>
      <c r="W1751" s="20"/>
    </row>
    <row r="1752" spans="17:23" x14ac:dyDescent="0.2">
      <c r="Q1752" s="11"/>
      <c r="V1752" s="20"/>
      <c r="W1752" s="20"/>
    </row>
    <row r="1753" spans="17:23" x14ac:dyDescent="0.2">
      <c r="Q1753" s="11"/>
      <c r="V1753" s="20"/>
      <c r="W1753" s="20"/>
    </row>
    <row r="1754" spans="17:23" x14ac:dyDescent="0.2">
      <c r="Q1754" s="11"/>
      <c r="V1754" s="20"/>
      <c r="W1754" s="20"/>
    </row>
    <row r="1755" spans="17:23" x14ac:dyDescent="0.2">
      <c r="Q1755" s="11"/>
      <c r="V1755" s="20"/>
      <c r="W1755" s="20"/>
    </row>
    <row r="1756" spans="17:23" x14ac:dyDescent="0.2">
      <c r="Q1756" s="11"/>
      <c r="V1756" s="20"/>
      <c r="W1756" s="20"/>
    </row>
    <row r="1757" spans="17:23" x14ac:dyDescent="0.2">
      <c r="Q1757" s="11"/>
      <c r="V1757" s="20"/>
      <c r="W1757" s="20"/>
    </row>
    <row r="1758" spans="17:23" x14ac:dyDescent="0.2">
      <c r="Q1758" s="11"/>
      <c r="V1758" s="20"/>
      <c r="W1758" s="20"/>
    </row>
    <row r="1759" spans="17:23" x14ac:dyDescent="0.2">
      <c r="Q1759" s="11"/>
      <c r="V1759" s="20"/>
      <c r="W1759" s="20"/>
    </row>
    <row r="1760" spans="17:23" x14ac:dyDescent="0.2">
      <c r="Q1760" s="11"/>
      <c r="V1760" s="20"/>
      <c r="W1760" s="20"/>
    </row>
    <row r="1761" spans="17:23" x14ac:dyDescent="0.2">
      <c r="Q1761" s="11"/>
      <c r="V1761" s="20"/>
      <c r="W1761" s="20"/>
    </row>
    <row r="1762" spans="17:23" x14ac:dyDescent="0.2">
      <c r="Q1762" s="11"/>
      <c r="V1762" s="20"/>
      <c r="W1762" s="20"/>
    </row>
    <row r="1763" spans="17:23" x14ac:dyDescent="0.2">
      <c r="Q1763" s="11"/>
      <c r="V1763" s="20"/>
      <c r="W1763" s="20"/>
    </row>
    <row r="1764" spans="17:23" x14ac:dyDescent="0.2">
      <c r="Q1764" s="11"/>
      <c r="V1764" s="20"/>
      <c r="W1764" s="20"/>
    </row>
    <row r="1765" spans="17:23" x14ac:dyDescent="0.2">
      <c r="Q1765" s="11"/>
      <c r="V1765" s="20"/>
      <c r="W1765" s="20"/>
    </row>
    <row r="1766" spans="17:23" x14ac:dyDescent="0.2">
      <c r="Q1766" s="11"/>
      <c r="V1766" s="20"/>
      <c r="W1766" s="20"/>
    </row>
    <row r="1767" spans="17:23" x14ac:dyDescent="0.2">
      <c r="Q1767" s="11"/>
      <c r="V1767" s="20"/>
      <c r="W1767" s="20"/>
    </row>
    <row r="1768" spans="17:23" x14ac:dyDescent="0.2">
      <c r="Q1768" s="11"/>
      <c r="V1768" s="20"/>
      <c r="W1768" s="20"/>
    </row>
    <row r="1769" spans="17:23" x14ac:dyDescent="0.2">
      <c r="Q1769" s="11"/>
      <c r="V1769" s="20"/>
      <c r="W1769" s="20"/>
    </row>
    <row r="1770" spans="17:23" x14ac:dyDescent="0.2">
      <c r="Q1770" s="11"/>
      <c r="V1770" s="20"/>
      <c r="W1770" s="20"/>
    </row>
    <row r="1771" spans="17:23" x14ac:dyDescent="0.2">
      <c r="Q1771" s="11"/>
      <c r="V1771" s="20"/>
      <c r="W1771" s="20"/>
    </row>
    <row r="1772" spans="17:23" x14ac:dyDescent="0.2">
      <c r="Q1772" s="11"/>
      <c r="V1772" s="20"/>
      <c r="W1772" s="20"/>
    </row>
    <row r="1773" spans="17:23" x14ac:dyDescent="0.2">
      <c r="Q1773" s="11"/>
      <c r="V1773" s="20"/>
      <c r="W1773" s="20"/>
    </row>
    <row r="1774" spans="17:23" x14ac:dyDescent="0.2">
      <c r="Q1774" s="11"/>
      <c r="V1774" s="20"/>
      <c r="W1774" s="20"/>
    </row>
    <row r="1775" spans="17:23" x14ac:dyDescent="0.2">
      <c r="Q1775" s="11"/>
      <c r="V1775" s="20"/>
      <c r="W1775" s="20"/>
    </row>
    <row r="1776" spans="17:23" x14ac:dyDescent="0.2">
      <c r="Q1776" s="11"/>
      <c r="V1776" s="20"/>
      <c r="W1776" s="20"/>
    </row>
    <row r="1777" spans="17:23" x14ac:dyDescent="0.2">
      <c r="Q1777" s="11"/>
      <c r="V1777" s="20"/>
      <c r="W1777" s="20"/>
    </row>
    <row r="1778" spans="17:23" x14ac:dyDescent="0.2">
      <c r="Q1778" s="11"/>
      <c r="V1778" s="20"/>
      <c r="W1778" s="20"/>
    </row>
    <row r="1779" spans="17:23" x14ac:dyDescent="0.2">
      <c r="Q1779" s="11"/>
      <c r="V1779" s="20"/>
      <c r="W1779" s="20"/>
    </row>
    <row r="1780" spans="17:23" x14ac:dyDescent="0.2">
      <c r="Q1780" s="11"/>
      <c r="V1780" s="20"/>
      <c r="W1780" s="20"/>
    </row>
    <row r="1781" spans="17:23" x14ac:dyDescent="0.2">
      <c r="Q1781" s="11"/>
      <c r="V1781" s="20"/>
      <c r="W1781" s="20"/>
    </row>
    <row r="1782" spans="17:23" x14ac:dyDescent="0.2">
      <c r="Q1782" s="11"/>
      <c r="V1782" s="20"/>
      <c r="W1782" s="20"/>
    </row>
    <row r="1783" spans="17:23" x14ac:dyDescent="0.2">
      <c r="Q1783" s="11"/>
      <c r="V1783" s="20"/>
      <c r="W1783" s="20"/>
    </row>
    <row r="1784" spans="17:23" x14ac:dyDescent="0.2">
      <c r="Q1784" s="11"/>
      <c r="V1784" s="20"/>
      <c r="W1784" s="20"/>
    </row>
    <row r="1785" spans="17:23" x14ac:dyDescent="0.2">
      <c r="Q1785" s="11"/>
      <c r="V1785" s="20"/>
      <c r="W1785" s="20"/>
    </row>
    <row r="1786" spans="17:23" x14ac:dyDescent="0.2">
      <c r="Q1786" s="11"/>
      <c r="V1786" s="20"/>
      <c r="W1786" s="20"/>
    </row>
    <row r="1787" spans="17:23" x14ac:dyDescent="0.2">
      <c r="Q1787" s="11"/>
      <c r="V1787" s="20"/>
      <c r="W1787" s="20"/>
    </row>
    <row r="1788" spans="17:23" x14ac:dyDescent="0.2">
      <c r="Q1788" s="11"/>
      <c r="V1788" s="20"/>
      <c r="W1788" s="20"/>
    </row>
    <row r="1789" spans="17:23" x14ac:dyDescent="0.2">
      <c r="Q1789" s="11"/>
      <c r="V1789" s="20"/>
      <c r="W1789" s="20"/>
    </row>
    <row r="1790" spans="17:23" x14ac:dyDescent="0.2">
      <c r="Q1790" s="11"/>
      <c r="V1790" s="20"/>
      <c r="W1790" s="20"/>
    </row>
    <row r="1791" spans="17:23" x14ac:dyDescent="0.2">
      <c r="Q1791" s="11"/>
      <c r="V1791" s="20"/>
      <c r="W1791" s="20"/>
    </row>
    <row r="1792" spans="17:23" x14ac:dyDescent="0.2">
      <c r="Q1792" s="11"/>
      <c r="V1792" s="20"/>
      <c r="W1792" s="20"/>
    </row>
    <row r="1793" spans="17:23" x14ac:dyDescent="0.2">
      <c r="Q1793" s="11"/>
      <c r="V1793" s="20"/>
      <c r="W1793" s="20"/>
    </row>
    <row r="1794" spans="17:23" x14ac:dyDescent="0.2">
      <c r="Q1794" s="11"/>
      <c r="V1794" s="20"/>
      <c r="W1794" s="20"/>
    </row>
    <row r="1795" spans="17:23" x14ac:dyDescent="0.2">
      <c r="Q1795" s="11"/>
      <c r="V1795" s="20"/>
      <c r="W1795" s="20"/>
    </row>
    <row r="1796" spans="17:23" x14ac:dyDescent="0.2">
      <c r="Q1796" s="11"/>
      <c r="V1796" s="20"/>
      <c r="W1796" s="20"/>
    </row>
    <row r="1797" spans="17:23" x14ac:dyDescent="0.2">
      <c r="Q1797" s="11"/>
      <c r="V1797" s="20"/>
      <c r="W1797" s="20"/>
    </row>
    <row r="1798" spans="17:23" x14ac:dyDescent="0.2">
      <c r="Q1798" s="11"/>
      <c r="V1798" s="20"/>
      <c r="W1798" s="20"/>
    </row>
    <row r="1799" spans="17:23" x14ac:dyDescent="0.2">
      <c r="Q1799" s="11"/>
      <c r="V1799" s="20"/>
      <c r="W1799" s="20"/>
    </row>
    <row r="1800" spans="17:23" x14ac:dyDescent="0.2">
      <c r="Q1800" s="11"/>
      <c r="V1800" s="20"/>
      <c r="W1800" s="20"/>
    </row>
    <row r="1801" spans="17:23" x14ac:dyDescent="0.2">
      <c r="Q1801" s="11"/>
      <c r="V1801" s="20"/>
      <c r="W1801" s="20"/>
    </row>
    <row r="1802" spans="17:23" x14ac:dyDescent="0.2">
      <c r="V1802" s="20"/>
      <c r="W1802" s="20"/>
    </row>
    <row r="1803" spans="17:23" x14ac:dyDescent="0.2">
      <c r="V1803" s="20"/>
      <c r="W1803" s="20"/>
    </row>
    <row r="1804" spans="17:23" x14ac:dyDescent="0.2">
      <c r="V1804" s="20"/>
      <c r="W1804" s="20"/>
    </row>
    <row r="1805" spans="17:23" x14ac:dyDescent="0.2">
      <c r="V1805" s="20"/>
      <c r="W1805" s="20"/>
    </row>
    <row r="1806" spans="17:23" x14ac:dyDescent="0.2">
      <c r="V1806" s="20"/>
      <c r="W1806" s="20"/>
    </row>
    <row r="1807" spans="17:23" x14ac:dyDescent="0.2">
      <c r="V1807" s="20"/>
      <c r="W1807" s="20"/>
    </row>
    <row r="1808" spans="17:23" x14ac:dyDescent="0.2">
      <c r="V1808" s="20"/>
      <c r="W1808" s="20"/>
    </row>
    <row r="1809" spans="22:23" x14ac:dyDescent="0.2">
      <c r="V1809" s="20"/>
      <c r="W1809" s="20"/>
    </row>
    <row r="1810" spans="22:23" x14ac:dyDescent="0.2">
      <c r="V1810" s="20"/>
      <c r="W1810" s="20"/>
    </row>
    <row r="1811" spans="22:23" x14ac:dyDescent="0.2">
      <c r="V1811" s="20"/>
      <c r="W1811" s="20"/>
    </row>
    <row r="1812" spans="22:23" x14ac:dyDescent="0.2">
      <c r="V1812" s="20"/>
      <c r="W1812" s="20"/>
    </row>
    <row r="1813" spans="22:23" x14ac:dyDescent="0.2">
      <c r="V1813" s="20"/>
      <c r="W1813" s="20"/>
    </row>
    <row r="1814" spans="22:23" x14ac:dyDescent="0.2">
      <c r="V1814" s="20"/>
      <c r="W1814" s="20"/>
    </row>
    <row r="1815" spans="22:23" x14ac:dyDescent="0.2">
      <c r="V1815" s="20"/>
      <c r="W1815" s="20"/>
    </row>
    <row r="1816" spans="22:23" x14ac:dyDescent="0.2">
      <c r="V1816" s="20"/>
      <c r="W1816" s="20"/>
    </row>
    <row r="1817" spans="22:23" x14ac:dyDescent="0.2">
      <c r="V1817" s="20"/>
      <c r="W1817" s="20"/>
    </row>
    <row r="1818" spans="22:23" x14ac:dyDescent="0.2">
      <c r="V1818" s="20"/>
      <c r="W1818" s="20"/>
    </row>
    <row r="1819" spans="22:23" x14ac:dyDescent="0.2">
      <c r="V1819" s="20"/>
      <c r="W1819" s="20"/>
    </row>
    <row r="1820" spans="22:23" x14ac:dyDescent="0.2">
      <c r="V1820" s="20"/>
      <c r="W1820" s="20"/>
    </row>
    <row r="1821" spans="22:23" x14ac:dyDescent="0.2">
      <c r="V1821" s="20"/>
      <c r="W1821" s="20"/>
    </row>
    <row r="1822" spans="22:23" x14ac:dyDescent="0.2">
      <c r="V1822" s="20"/>
      <c r="W1822" s="20"/>
    </row>
    <row r="1823" spans="22:23" x14ac:dyDescent="0.2">
      <c r="V1823" s="20"/>
      <c r="W1823" s="20"/>
    </row>
    <row r="1824" spans="22:23" x14ac:dyDescent="0.2">
      <c r="V1824" s="20"/>
      <c r="W1824" s="20"/>
    </row>
    <row r="1825" spans="17:23" x14ac:dyDescent="0.2">
      <c r="V1825" s="20"/>
      <c r="W1825" s="20"/>
    </row>
    <row r="1826" spans="17:23" x14ac:dyDescent="0.2">
      <c r="V1826" s="20"/>
      <c r="W1826" s="20"/>
    </row>
    <row r="1827" spans="17:23" x14ac:dyDescent="0.2">
      <c r="V1827" s="20"/>
      <c r="W1827" s="20"/>
    </row>
    <row r="1828" spans="17:23" x14ac:dyDescent="0.2">
      <c r="V1828" s="20"/>
      <c r="W1828" s="20"/>
    </row>
    <row r="1829" spans="17:23" x14ac:dyDescent="0.2">
      <c r="V1829" s="20"/>
      <c r="W1829" s="20"/>
    </row>
    <row r="1830" spans="17:23" x14ac:dyDescent="0.2">
      <c r="Q1830" s="11"/>
      <c r="V1830" s="20"/>
      <c r="W1830" s="20"/>
    </row>
    <row r="1831" spans="17:23" x14ac:dyDescent="0.2">
      <c r="Q1831" s="11"/>
      <c r="V1831" s="20"/>
      <c r="W1831" s="20"/>
    </row>
    <row r="1832" spans="17:23" x14ac:dyDescent="0.2">
      <c r="Q1832" s="11"/>
      <c r="V1832" s="20"/>
      <c r="W1832" s="20"/>
    </row>
    <row r="1833" spans="17:23" x14ac:dyDescent="0.2">
      <c r="Q1833" s="11"/>
      <c r="V1833" s="20"/>
      <c r="W1833" s="20"/>
    </row>
    <row r="1834" spans="17:23" x14ac:dyDescent="0.2">
      <c r="Q1834" s="11"/>
      <c r="V1834" s="20"/>
      <c r="W1834" s="20"/>
    </row>
    <row r="1835" spans="17:23" x14ac:dyDescent="0.2">
      <c r="Q1835" s="11"/>
      <c r="V1835" s="20"/>
      <c r="W1835" s="20"/>
    </row>
    <row r="1836" spans="17:23" x14ac:dyDescent="0.2">
      <c r="Q1836" s="11"/>
      <c r="V1836" s="20"/>
      <c r="W1836" s="20"/>
    </row>
    <row r="1837" spans="17:23" x14ac:dyDescent="0.2">
      <c r="Q1837" s="11"/>
      <c r="V1837" s="20"/>
      <c r="W1837" s="20"/>
    </row>
    <row r="1838" spans="17:23" x14ac:dyDescent="0.2">
      <c r="Q1838" s="11"/>
      <c r="V1838" s="20"/>
      <c r="W1838" s="20"/>
    </row>
    <row r="1839" spans="17:23" x14ac:dyDescent="0.2">
      <c r="Q1839" s="11"/>
      <c r="V1839" s="20"/>
      <c r="W1839" s="20"/>
    </row>
    <row r="1840" spans="17:23" x14ac:dyDescent="0.2">
      <c r="Q1840" s="11"/>
      <c r="V1840" s="20"/>
      <c r="W1840" s="20"/>
    </row>
    <row r="1841" spans="17:23" x14ac:dyDescent="0.2">
      <c r="Q1841" s="11"/>
      <c r="V1841" s="20"/>
      <c r="W1841" s="20"/>
    </row>
    <row r="1842" spans="17:23" x14ac:dyDescent="0.2">
      <c r="Q1842" s="11"/>
      <c r="V1842" s="20"/>
      <c r="W1842" s="20"/>
    </row>
    <row r="1843" spans="17:23" x14ac:dyDescent="0.2">
      <c r="Q1843" s="11"/>
      <c r="V1843" s="20"/>
      <c r="W1843" s="20"/>
    </row>
    <row r="1844" spans="17:23" x14ac:dyDescent="0.2">
      <c r="Q1844" s="11"/>
      <c r="V1844" s="20"/>
      <c r="W1844" s="20"/>
    </row>
    <row r="1845" spans="17:23" x14ac:dyDescent="0.2">
      <c r="Q1845" s="11"/>
      <c r="V1845" s="20"/>
      <c r="W1845" s="20"/>
    </row>
    <row r="1846" spans="17:23" x14ac:dyDescent="0.2">
      <c r="Q1846" s="11"/>
      <c r="V1846" s="20"/>
      <c r="W1846" s="20"/>
    </row>
    <row r="1847" spans="17:23" x14ac:dyDescent="0.2">
      <c r="Q1847" s="11"/>
      <c r="V1847" s="20"/>
      <c r="W1847" s="20"/>
    </row>
    <row r="1848" spans="17:23" x14ac:dyDescent="0.2">
      <c r="Q1848" s="11"/>
      <c r="V1848" s="20"/>
      <c r="W1848" s="20"/>
    </row>
    <row r="1849" spans="17:23" x14ac:dyDescent="0.2">
      <c r="Q1849" s="11"/>
      <c r="V1849" s="20"/>
      <c r="W1849" s="20"/>
    </row>
    <row r="1850" spans="17:23" x14ac:dyDescent="0.2">
      <c r="Q1850" s="11"/>
      <c r="V1850" s="20"/>
      <c r="W1850" s="20"/>
    </row>
    <row r="1851" spans="17:23" x14ac:dyDescent="0.2">
      <c r="Q1851" s="11"/>
      <c r="V1851" s="20"/>
      <c r="W1851" s="20"/>
    </row>
    <row r="1852" spans="17:23" x14ac:dyDescent="0.2">
      <c r="Q1852" s="11"/>
      <c r="V1852" s="20"/>
      <c r="W1852" s="20"/>
    </row>
    <row r="1853" spans="17:23" x14ac:dyDescent="0.2">
      <c r="Q1853" s="11"/>
      <c r="V1853" s="20"/>
      <c r="W1853" s="20"/>
    </row>
    <row r="1854" spans="17:23" x14ac:dyDescent="0.2">
      <c r="Q1854" s="11"/>
      <c r="V1854" s="20"/>
      <c r="W1854" s="20"/>
    </row>
    <row r="1855" spans="17:23" x14ac:dyDescent="0.2">
      <c r="Q1855" s="11"/>
      <c r="V1855" s="20"/>
      <c r="W1855" s="20"/>
    </row>
    <row r="1856" spans="17:23" x14ac:dyDescent="0.2">
      <c r="Q1856" s="11"/>
      <c r="V1856" s="20"/>
      <c r="W1856" s="20"/>
    </row>
    <row r="1857" spans="17:23" x14ac:dyDescent="0.2">
      <c r="Q1857" s="11"/>
      <c r="V1857" s="20"/>
      <c r="W1857" s="20"/>
    </row>
    <row r="1858" spans="17:23" x14ac:dyDescent="0.2">
      <c r="Q1858" s="11"/>
      <c r="V1858" s="20"/>
      <c r="W1858" s="20"/>
    </row>
    <row r="1859" spans="17:23" x14ac:dyDescent="0.2">
      <c r="Q1859" s="11"/>
      <c r="V1859" s="20"/>
      <c r="W1859" s="20"/>
    </row>
    <row r="1860" spans="17:23" x14ac:dyDescent="0.2">
      <c r="Q1860" s="11"/>
      <c r="V1860" s="20"/>
      <c r="W1860" s="20"/>
    </row>
    <row r="1861" spans="17:23" x14ac:dyDescent="0.2">
      <c r="Q1861" s="11"/>
      <c r="V1861" s="20"/>
      <c r="W1861" s="20"/>
    </row>
    <row r="1862" spans="17:23" x14ac:dyDescent="0.2">
      <c r="Q1862" s="11"/>
      <c r="V1862" s="20"/>
      <c r="W1862" s="20"/>
    </row>
    <row r="1863" spans="17:23" x14ac:dyDescent="0.2">
      <c r="Q1863" s="11"/>
      <c r="V1863" s="20"/>
      <c r="W1863" s="20"/>
    </row>
    <row r="1864" spans="17:23" x14ac:dyDescent="0.2">
      <c r="Q1864" s="11"/>
      <c r="V1864" s="20"/>
      <c r="W1864" s="20"/>
    </row>
    <row r="1865" spans="17:23" x14ac:dyDescent="0.2">
      <c r="Q1865" s="11"/>
      <c r="V1865" s="20"/>
      <c r="W1865" s="20"/>
    </row>
    <row r="1866" spans="17:23" x14ac:dyDescent="0.2">
      <c r="Q1866" s="11"/>
      <c r="V1866" s="20"/>
      <c r="W1866" s="20"/>
    </row>
    <row r="1867" spans="17:23" x14ac:dyDescent="0.2">
      <c r="Q1867" s="11"/>
      <c r="V1867" s="20"/>
      <c r="W1867" s="20"/>
    </row>
    <row r="1868" spans="17:23" x14ac:dyDescent="0.2">
      <c r="Q1868" s="11"/>
      <c r="V1868" s="20"/>
      <c r="W1868" s="20"/>
    </row>
    <row r="1869" spans="17:23" x14ac:dyDescent="0.2">
      <c r="Q1869" s="11"/>
      <c r="V1869" s="20"/>
      <c r="W1869" s="20"/>
    </row>
    <row r="1870" spans="17:23" x14ac:dyDescent="0.2">
      <c r="Q1870" s="11"/>
      <c r="V1870" s="20"/>
      <c r="W1870" s="20"/>
    </row>
    <row r="1871" spans="17:23" x14ac:dyDescent="0.2">
      <c r="Q1871" s="11"/>
      <c r="V1871" s="20"/>
      <c r="W1871" s="20"/>
    </row>
    <row r="1872" spans="17:23" x14ac:dyDescent="0.2">
      <c r="Q1872" s="11"/>
      <c r="V1872" s="20"/>
      <c r="W1872" s="20"/>
    </row>
    <row r="1873" spans="17:23" x14ac:dyDescent="0.2">
      <c r="Q1873" s="11"/>
      <c r="V1873" s="20"/>
      <c r="W1873" s="20"/>
    </row>
    <row r="1874" spans="17:23" x14ac:dyDescent="0.2">
      <c r="Q1874" s="11"/>
      <c r="V1874" s="20"/>
      <c r="W1874" s="20"/>
    </row>
    <row r="1875" spans="17:23" x14ac:dyDescent="0.2">
      <c r="Q1875" s="11"/>
      <c r="V1875" s="20"/>
      <c r="W1875" s="20"/>
    </row>
    <row r="1876" spans="17:23" x14ac:dyDescent="0.2">
      <c r="Q1876" s="11"/>
      <c r="V1876" s="20"/>
      <c r="W1876" s="20"/>
    </row>
    <row r="1877" spans="17:23" x14ac:dyDescent="0.2">
      <c r="Q1877" s="11"/>
      <c r="V1877" s="20"/>
      <c r="W1877" s="20"/>
    </row>
    <row r="1878" spans="17:23" x14ac:dyDescent="0.2">
      <c r="Q1878" s="11"/>
      <c r="V1878" s="20"/>
      <c r="W1878" s="20"/>
    </row>
    <row r="1879" spans="17:23" x14ac:dyDescent="0.2">
      <c r="Q1879" s="11"/>
      <c r="V1879" s="20"/>
      <c r="W1879" s="20"/>
    </row>
    <row r="1880" spans="17:23" x14ac:dyDescent="0.2">
      <c r="Q1880" s="11"/>
      <c r="V1880" s="20"/>
      <c r="W1880" s="20"/>
    </row>
    <row r="1881" spans="17:23" x14ac:dyDescent="0.2">
      <c r="Q1881" s="11"/>
      <c r="V1881" s="20"/>
      <c r="W1881" s="20"/>
    </row>
    <row r="1882" spans="17:23" x14ac:dyDescent="0.2">
      <c r="Q1882" s="11"/>
      <c r="V1882" s="20"/>
      <c r="W1882" s="20"/>
    </row>
    <row r="1883" spans="17:23" x14ac:dyDescent="0.2">
      <c r="Q1883" s="11"/>
      <c r="V1883" s="20"/>
      <c r="W1883" s="20"/>
    </row>
    <row r="1884" spans="17:23" x14ac:dyDescent="0.2">
      <c r="Q1884" s="11"/>
      <c r="V1884" s="20"/>
      <c r="W1884" s="20"/>
    </row>
    <row r="1885" spans="17:23" x14ac:dyDescent="0.2">
      <c r="Q1885" s="11"/>
      <c r="V1885" s="20"/>
      <c r="W1885" s="20"/>
    </row>
    <row r="1886" spans="17:23" x14ac:dyDescent="0.2">
      <c r="Q1886" s="11"/>
      <c r="V1886" s="20"/>
      <c r="W1886" s="20"/>
    </row>
    <row r="1887" spans="17:23" x14ac:dyDescent="0.2">
      <c r="Q1887" s="11"/>
      <c r="V1887" s="20"/>
      <c r="W1887" s="20"/>
    </row>
    <row r="1888" spans="17:23" x14ac:dyDescent="0.2">
      <c r="Q1888" s="11"/>
      <c r="V1888" s="20"/>
      <c r="W1888" s="20"/>
    </row>
    <row r="1889" spans="17:23" x14ac:dyDescent="0.2">
      <c r="Q1889" s="11"/>
      <c r="V1889" s="20"/>
      <c r="W1889" s="20"/>
    </row>
    <row r="1890" spans="17:23" x14ac:dyDescent="0.2">
      <c r="Q1890" s="11"/>
      <c r="V1890" s="20"/>
      <c r="W1890" s="20"/>
    </row>
    <row r="1891" spans="17:23" x14ac:dyDescent="0.2">
      <c r="Q1891" s="11"/>
      <c r="V1891" s="20"/>
      <c r="W1891" s="20"/>
    </row>
    <row r="1892" spans="17:23" x14ac:dyDescent="0.2">
      <c r="Q1892" s="11"/>
      <c r="V1892" s="20"/>
      <c r="W1892" s="20"/>
    </row>
    <row r="1893" spans="17:23" x14ac:dyDescent="0.2">
      <c r="Q1893" s="11"/>
      <c r="V1893" s="20"/>
      <c r="W1893" s="20"/>
    </row>
    <row r="1894" spans="17:23" x14ac:dyDescent="0.2">
      <c r="Q1894" s="11"/>
      <c r="V1894" s="20"/>
      <c r="W1894" s="20"/>
    </row>
    <row r="1895" spans="17:23" x14ac:dyDescent="0.2">
      <c r="Q1895" s="11"/>
      <c r="V1895" s="20"/>
      <c r="W1895" s="20"/>
    </row>
    <row r="1896" spans="17:23" x14ac:dyDescent="0.2">
      <c r="Q1896" s="11"/>
      <c r="V1896" s="20"/>
      <c r="W1896" s="20"/>
    </row>
    <row r="1897" spans="17:23" x14ac:dyDescent="0.2">
      <c r="Q1897" s="11"/>
      <c r="V1897" s="20"/>
      <c r="W1897" s="20"/>
    </row>
    <row r="1898" spans="17:23" x14ac:dyDescent="0.2">
      <c r="Q1898" s="11"/>
      <c r="V1898" s="20"/>
      <c r="W1898" s="20"/>
    </row>
    <row r="1899" spans="17:23" x14ac:dyDescent="0.2">
      <c r="Q1899" s="11"/>
      <c r="V1899" s="20"/>
      <c r="W1899" s="20"/>
    </row>
    <row r="1900" spans="17:23" x14ac:dyDescent="0.2">
      <c r="Q1900" s="11"/>
      <c r="V1900" s="20"/>
      <c r="W1900" s="20"/>
    </row>
    <row r="1901" spans="17:23" x14ac:dyDescent="0.2">
      <c r="Q1901" s="11"/>
      <c r="V1901" s="20"/>
      <c r="W1901" s="20"/>
    </row>
    <row r="1902" spans="17:23" x14ac:dyDescent="0.2">
      <c r="Q1902" s="11"/>
      <c r="V1902" s="20"/>
      <c r="W1902" s="20"/>
    </row>
    <row r="1903" spans="17:23" x14ac:dyDescent="0.2">
      <c r="Q1903" s="11"/>
      <c r="V1903" s="20"/>
      <c r="W1903" s="20"/>
    </row>
    <row r="1904" spans="17:23" x14ac:dyDescent="0.2">
      <c r="Q1904" s="11"/>
      <c r="V1904" s="20"/>
      <c r="W1904" s="20"/>
    </row>
    <row r="1905" spans="17:23" x14ac:dyDescent="0.2">
      <c r="Q1905" s="11"/>
      <c r="V1905" s="20"/>
      <c r="W1905" s="20"/>
    </row>
    <row r="1906" spans="17:23" x14ac:dyDescent="0.2">
      <c r="Q1906" s="11"/>
      <c r="V1906" s="20"/>
      <c r="W1906" s="20"/>
    </row>
    <row r="1907" spans="17:23" x14ac:dyDescent="0.2">
      <c r="Q1907" s="11"/>
      <c r="V1907" s="20"/>
      <c r="W1907" s="20"/>
    </row>
    <row r="1908" spans="17:23" x14ac:dyDescent="0.2">
      <c r="Q1908" s="11"/>
      <c r="V1908" s="20"/>
      <c r="W1908" s="20"/>
    </row>
    <row r="1909" spans="17:23" x14ac:dyDescent="0.2">
      <c r="Q1909" s="11"/>
      <c r="V1909" s="20"/>
      <c r="W1909" s="20"/>
    </row>
    <row r="1910" spans="17:23" x14ac:dyDescent="0.2">
      <c r="Q1910" s="11"/>
      <c r="V1910" s="20"/>
      <c r="W1910" s="20"/>
    </row>
    <row r="1911" spans="17:23" x14ac:dyDescent="0.2">
      <c r="Q1911" s="11"/>
      <c r="V1911" s="20"/>
      <c r="W1911" s="20"/>
    </row>
    <row r="1912" spans="17:23" x14ac:dyDescent="0.2">
      <c r="Q1912" s="11"/>
      <c r="V1912" s="20"/>
      <c r="W1912" s="20"/>
    </row>
    <row r="1913" spans="17:23" x14ac:dyDescent="0.2">
      <c r="Q1913" s="11"/>
      <c r="V1913" s="20"/>
      <c r="W1913" s="20"/>
    </row>
    <row r="1914" spans="17:23" x14ac:dyDescent="0.2">
      <c r="V1914" s="20"/>
      <c r="W1914" s="20"/>
    </row>
    <row r="1915" spans="17:23" x14ac:dyDescent="0.2">
      <c r="V1915" s="20"/>
      <c r="W1915" s="20"/>
    </row>
    <row r="1916" spans="17:23" x14ac:dyDescent="0.2">
      <c r="V1916" s="20"/>
      <c r="W1916" s="20"/>
    </row>
    <row r="1917" spans="17:23" x14ac:dyDescent="0.2">
      <c r="V1917" s="20"/>
      <c r="W1917" s="20"/>
    </row>
    <row r="1918" spans="17:23" x14ac:dyDescent="0.2">
      <c r="V1918" s="20"/>
      <c r="W1918" s="20"/>
    </row>
    <row r="1919" spans="17:23" x14ac:dyDescent="0.2">
      <c r="V1919" s="20"/>
      <c r="W1919" s="20"/>
    </row>
    <row r="1920" spans="17:23" x14ac:dyDescent="0.2">
      <c r="V1920" s="20"/>
      <c r="W1920" s="20"/>
    </row>
    <row r="1921" spans="22:23" x14ac:dyDescent="0.2">
      <c r="V1921" s="20"/>
      <c r="W1921" s="20"/>
    </row>
    <row r="1922" spans="22:23" x14ac:dyDescent="0.2">
      <c r="V1922" s="20"/>
      <c r="W1922" s="20"/>
    </row>
    <row r="1923" spans="22:23" x14ac:dyDescent="0.2">
      <c r="V1923" s="20"/>
      <c r="W1923" s="20"/>
    </row>
    <row r="1924" spans="22:23" x14ac:dyDescent="0.2">
      <c r="V1924" s="20"/>
      <c r="W1924" s="20"/>
    </row>
    <row r="1925" spans="22:23" x14ac:dyDescent="0.2">
      <c r="V1925" s="20"/>
      <c r="W1925" s="20"/>
    </row>
    <row r="1926" spans="22:23" x14ac:dyDescent="0.2">
      <c r="V1926" s="20"/>
      <c r="W1926" s="20"/>
    </row>
    <row r="1927" spans="22:23" x14ac:dyDescent="0.2">
      <c r="V1927" s="20"/>
      <c r="W1927" s="20"/>
    </row>
    <row r="1928" spans="22:23" x14ac:dyDescent="0.2">
      <c r="V1928" s="20"/>
      <c r="W1928" s="20"/>
    </row>
    <row r="1929" spans="22:23" x14ac:dyDescent="0.2">
      <c r="V1929" s="20"/>
      <c r="W1929" s="20"/>
    </row>
    <row r="1930" spans="22:23" x14ac:dyDescent="0.2">
      <c r="V1930" s="20"/>
      <c r="W1930" s="20"/>
    </row>
    <row r="1931" spans="22:23" x14ac:dyDescent="0.2">
      <c r="V1931" s="20"/>
      <c r="W1931" s="20"/>
    </row>
    <row r="1932" spans="22:23" x14ac:dyDescent="0.2">
      <c r="V1932" s="20"/>
      <c r="W1932" s="20"/>
    </row>
    <row r="1933" spans="22:23" x14ac:dyDescent="0.2">
      <c r="V1933" s="20"/>
      <c r="W1933" s="20"/>
    </row>
    <row r="1934" spans="22:23" x14ac:dyDescent="0.2">
      <c r="V1934" s="20"/>
      <c r="W1934" s="20"/>
    </row>
    <row r="1935" spans="22:23" x14ac:dyDescent="0.2">
      <c r="V1935" s="20"/>
      <c r="W1935" s="20"/>
    </row>
    <row r="1936" spans="22:23" x14ac:dyDescent="0.2">
      <c r="V1936" s="20"/>
      <c r="W1936" s="20"/>
    </row>
    <row r="1937" spans="17:23" x14ac:dyDescent="0.2">
      <c r="V1937" s="20"/>
      <c r="W1937" s="20"/>
    </row>
    <row r="1938" spans="17:23" x14ac:dyDescent="0.2">
      <c r="V1938" s="20"/>
      <c r="W1938" s="20"/>
    </row>
    <row r="1939" spans="17:23" x14ac:dyDescent="0.2">
      <c r="V1939" s="20"/>
      <c r="W1939" s="20"/>
    </row>
    <row r="1940" spans="17:23" x14ac:dyDescent="0.2">
      <c r="V1940" s="20"/>
      <c r="W1940" s="20"/>
    </row>
    <row r="1941" spans="17:23" x14ac:dyDescent="0.2">
      <c r="V1941" s="20"/>
      <c r="W1941" s="20"/>
    </row>
    <row r="1942" spans="17:23" x14ac:dyDescent="0.2">
      <c r="Q1942" s="11"/>
      <c r="V1942" s="20"/>
      <c r="W1942" s="20"/>
    </row>
    <row r="1943" spans="17:23" x14ac:dyDescent="0.2">
      <c r="Q1943" s="11"/>
      <c r="V1943" s="20"/>
      <c r="W1943" s="20"/>
    </row>
    <row r="1944" spans="17:23" x14ac:dyDescent="0.2">
      <c r="Q1944" s="11"/>
      <c r="V1944" s="20"/>
      <c r="W1944" s="20"/>
    </row>
    <row r="1945" spans="17:23" x14ac:dyDescent="0.2">
      <c r="Q1945" s="11"/>
      <c r="V1945" s="20"/>
      <c r="W1945" s="20"/>
    </row>
    <row r="1946" spans="17:23" x14ac:dyDescent="0.2">
      <c r="Q1946" s="11"/>
      <c r="V1946" s="20"/>
      <c r="W1946" s="20"/>
    </row>
    <row r="1947" spans="17:23" x14ac:dyDescent="0.2">
      <c r="Q1947" s="11"/>
      <c r="V1947" s="20"/>
      <c r="W1947" s="20"/>
    </row>
    <row r="1948" spans="17:23" x14ac:dyDescent="0.2">
      <c r="Q1948" s="11"/>
      <c r="V1948" s="20"/>
      <c r="W1948" s="20"/>
    </row>
    <row r="1949" spans="17:23" x14ac:dyDescent="0.2">
      <c r="Q1949" s="11"/>
      <c r="V1949" s="20"/>
      <c r="W1949" s="20"/>
    </row>
    <row r="1950" spans="17:23" x14ac:dyDescent="0.2">
      <c r="Q1950" s="11"/>
      <c r="V1950" s="20"/>
      <c r="W1950" s="20"/>
    </row>
    <row r="1951" spans="17:23" x14ac:dyDescent="0.2">
      <c r="Q1951" s="11"/>
      <c r="V1951" s="20"/>
      <c r="W1951" s="20"/>
    </row>
    <row r="1952" spans="17:23" x14ac:dyDescent="0.2">
      <c r="Q1952" s="11"/>
      <c r="V1952" s="20"/>
      <c r="W1952" s="20"/>
    </row>
    <row r="1953" spans="15:23" x14ac:dyDescent="0.2">
      <c r="Q1953" s="11"/>
      <c r="V1953" s="20"/>
      <c r="W1953" s="20"/>
    </row>
    <row r="1954" spans="15:23" x14ac:dyDescent="0.2">
      <c r="Q1954" s="11"/>
      <c r="V1954" s="20"/>
      <c r="W1954" s="20"/>
    </row>
    <row r="1955" spans="15:23" x14ac:dyDescent="0.2">
      <c r="Q1955" s="11"/>
      <c r="V1955" s="20"/>
      <c r="W1955" s="20"/>
    </row>
    <row r="1956" spans="15:23" x14ac:dyDescent="0.2">
      <c r="Q1956" s="11"/>
      <c r="V1956" s="20"/>
      <c r="W1956" s="20"/>
    </row>
    <row r="1957" spans="15:23" x14ac:dyDescent="0.2">
      <c r="Q1957" s="11"/>
      <c r="V1957" s="20"/>
      <c r="W1957" s="20"/>
    </row>
    <row r="1958" spans="15:23" x14ac:dyDescent="0.2">
      <c r="Q1958" s="11"/>
      <c r="V1958" s="20"/>
      <c r="W1958" s="20"/>
    </row>
    <row r="1959" spans="15:23" x14ac:dyDescent="0.2">
      <c r="Q1959" s="11"/>
      <c r="V1959" s="20"/>
      <c r="W1959" s="20"/>
    </row>
    <row r="1960" spans="15:23" x14ac:dyDescent="0.2">
      <c r="Q1960" s="11"/>
      <c r="V1960" s="20"/>
      <c r="W1960" s="20"/>
    </row>
    <row r="1961" spans="15:23" x14ac:dyDescent="0.2">
      <c r="Q1961" s="11"/>
      <c r="V1961" s="20"/>
      <c r="W1961" s="20"/>
    </row>
    <row r="1962" spans="15:23" x14ac:dyDescent="0.2">
      <c r="Q1962" s="11"/>
      <c r="V1962" s="20"/>
      <c r="W1962" s="20"/>
    </row>
    <row r="1963" spans="15:23" x14ac:dyDescent="0.2">
      <c r="O1963" s="11"/>
      <c r="Q1963" s="11"/>
      <c r="V1963" s="20"/>
      <c r="W1963" s="20"/>
    </row>
    <row r="1964" spans="15:23" x14ac:dyDescent="0.2">
      <c r="O1964" s="11"/>
      <c r="Q1964" s="11"/>
      <c r="V1964" s="20"/>
      <c r="W1964" s="20"/>
    </row>
    <row r="1965" spans="15:23" x14ac:dyDescent="0.2">
      <c r="O1965" s="11"/>
      <c r="Q1965" s="11"/>
      <c r="V1965" s="20"/>
      <c r="W1965" s="20"/>
    </row>
    <row r="1966" spans="15:23" x14ac:dyDescent="0.2">
      <c r="O1966" s="11"/>
      <c r="Q1966" s="11"/>
      <c r="V1966" s="20"/>
      <c r="W1966" s="20"/>
    </row>
    <row r="1967" spans="15:23" x14ac:dyDescent="0.2">
      <c r="O1967" s="11"/>
      <c r="Q1967" s="11"/>
      <c r="V1967" s="20"/>
      <c r="W1967" s="20"/>
    </row>
    <row r="1968" spans="15:23" x14ac:dyDescent="0.2">
      <c r="O1968" s="11"/>
      <c r="Q1968" s="11"/>
      <c r="V1968" s="20"/>
      <c r="W1968" s="20"/>
    </row>
    <row r="1969" spans="15:23" x14ac:dyDescent="0.2">
      <c r="O1969" s="11"/>
      <c r="Q1969" s="11"/>
      <c r="V1969" s="20"/>
      <c r="W1969" s="20"/>
    </row>
    <row r="1970" spans="15:23" x14ac:dyDescent="0.2">
      <c r="O1970" s="11"/>
      <c r="Q1970" s="11"/>
      <c r="V1970" s="20"/>
      <c r="W1970" s="20"/>
    </row>
    <row r="1971" spans="15:23" x14ac:dyDescent="0.2">
      <c r="O1971" s="11"/>
      <c r="Q1971" s="11"/>
      <c r="V1971" s="20"/>
      <c r="W1971" s="20"/>
    </row>
    <row r="1972" spans="15:23" x14ac:dyDescent="0.2">
      <c r="O1972" s="11"/>
      <c r="Q1972" s="11"/>
      <c r="V1972" s="20"/>
      <c r="W1972" s="20"/>
    </row>
    <row r="1973" spans="15:23" x14ac:dyDescent="0.2">
      <c r="O1973" s="11"/>
      <c r="Q1973" s="11"/>
      <c r="V1973" s="20"/>
      <c r="W1973" s="20"/>
    </row>
    <row r="1974" spans="15:23" x14ac:dyDescent="0.2">
      <c r="O1974" s="11"/>
      <c r="Q1974" s="11"/>
      <c r="V1974" s="20"/>
      <c r="W1974" s="20"/>
    </row>
    <row r="1975" spans="15:23" x14ac:dyDescent="0.2">
      <c r="O1975" s="11"/>
      <c r="Q1975" s="11"/>
      <c r="V1975" s="20"/>
      <c r="W1975" s="20"/>
    </row>
    <row r="1976" spans="15:23" x14ac:dyDescent="0.2">
      <c r="O1976" s="11"/>
      <c r="Q1976" s="11"/>
      <c r="V1976" s="20"/>
      <c r="W1976" s="20"/>
    </row>
    <row r="1977" spans="15:23" x14ac:dyDescent="0.2">
      <c r="O1977" s="11"/>
      <c r="Q1977" s="11"/>
      <c r="V1977" s="20"/>
      <c r="W1977" s="20"/>
    </row>
    <row r="1978" spans="15:23" x14ac:dyDescent="0.2">
      <c r="O1978" s="11"/>
      <c r="Q1978" s="11"/>
      <c r="V1978" s="20"/>
      <c r="W1978" s="20"/>
    </row>
    <row r="1979" spans="15:23" x14ac:dyDescent="0.2">
      <c r="O1979" s="11"/>
      <c r="Q1979" s="11"/>
      <c r="V1979" s="20"/>
      <c r="W1979" s="20"/>
    </row>
    <row r="1980" spans="15:23" x14ac:dyDescent="0.2">
      <c r="O1980" s="11"/>
      <c r="Q1980" s="11"/>
      <c r="V1980" s="20"/>
      <c r="W1980" s="20"/>
    </row>
    <row r="1981" spans="15:23" x14ac:dyDescent="0.2">
      <c r="O1981" s="11"/>
      <c r="Q1981" s="11"/>
      <c r="V1981" s="20"/>
      <c r="W1981" s="20"/>
    </row>
    <row r="1982" spans="15:23" x14ac:dyDescent="0.2">
      <c r="O1982" s="11"/>
      <c r="Q1982" s="11"/>
      <c r="V1982" s="20"/>
      <c r="W1982" s="20"/>
    </row>
    <row r="1983" spans="15:23" x14ac:dyDescent="0.2">
      <c r="O1983" s="11"/>
      <c r="Q1983" s="11"/>
      <c r="V1983" s="20"/>
      <c r="W1983" s="20"/>
    </row>
    <row r="1984" spans="15:23" x14ac:dyDescent="0.2">
      <c r="O1984" s="11"/>
      <c r="Q1984" s="11"/>
      <c r="V1984" s="20"/>
      <c r="W1984" s="20"/>
    </row>
    <row r="1985" spans="15:23" x14ac:dyDescent="0.2">
      <c r="O1985" s="11"/>
      <c r="Q1985" s="11"/>
      <c r="V1985" s="20"/>
      <c r="W1985" s="20"/>
    </row>
    <row r="1986" spans="15:23" x14ac:dyDescent="0.2">
      <c r="O1986" s="11"/>
      <c r="Q1986" s="11"/>
      <c r="V1986" s="20"/>
      <c r="W1986" s="20"/>
    </row>
    <row r="1987" spans="15:23" x14ac:dyDescent="0.2">
      <c r="O1987" s="11"/>
      <c r="Q1987" s="11"/>
      <c r="V1987" s="20"/>
      <c r="W1987" s="20"/>
    </row>
    <row r="1988" spans="15:23" x14ac:dyDescent="0.2">
      <c r="O1988" s="11"/>
      <c r="Q1988" s="11"/>
      <c r="V1988" s="20"/>
      <c r="W1988" s="20"/>
    </row>
    <row r="1989" spans="15:23" x14ac:dyDescent="0.2">
      <c r="O1989" s="11"/>
      <c r="Q1989" s="11"/>
      <c r="V1989" s="20"/>
      <c r="W1989" s="20"/>
    </row>
    <row r="1990" spans="15:23" x14ac:dyDescent="0.2">
      <c r="O1990" s="11"/>
      <c r="Q1990" s="11"/>
      <c r="V1990" s="20"/>
      <c r="W1990" s="20"/>
    </row>
    <row r="1991" spans="15:23" x14ac:dyDescent="0.2">
      <c r="O1991" s="11"/>
      <c r="Q1991" s="11"/>
      <c r="V1991" s="20"/>
      <c r="W1991" s="20"/>
    </row>
    <row r="1992" spans="15:23" x14ac:dyDescent="0.2">
      <c r="O1992" s="11"/>
      <c r="Q1992" s="11"/>
      <c r="V1992" s="20"/>
      <c r="W1992" s="20"/>
    </row>
    <row r="1993" spans="15:23" x14ac:dyDescent="0.2">
      <c r="O1993" s="11"/>
      <c r="Q1993" s="11"/>
      <c r="V1993" s="20"/>
      <c r="W1993" s="20"/>
    </row>
    <row r="1994" spans="15:23" x14ac:dyDescent="0.2">
      <c r="O1994" s="11"/>
      <c r="Q1994" s="11"/>
      <c r="V1994" s="20"/>
      <c r="W1994" s="20"/>
    </row>
    <row r="1995" spans="15:23" x14ac:dyDescent="0.2">
      <c r="O1995" s="11"/>
      <c r="Q1995" s="11"/>
      <c r="V1995" s="20"/>
      <c r="W1995" s="20"/>
    </row>
    <row r="1996" spans="15:23" x14ac:dyDescent="0.2">
      <c r="O1996" s="11"/>
      <c r="Q1996" s="11"/>
      <c r="V1996" s="20"/>
      <c r="W1996" s="20"/>
    </row>
    <row r="1997" spans="15:23" x14ac:dyDescent="0.2">
      <c r="O1997" s="11"/>
      <c r="Q1997" s="11"/>
      <c r="V1997" s="20"/>
      <c r="W1997" s="20"/>
    </row>
    <row r="1998" spans="15:23" x14ac:dyDescent="0.2">
      <c r="O1998" s="11"/>
      <c r="Q1998" s="11"/>
      <c r="V1998" s="20"/>
      <c r="W1998" s="20"/>
    </row>
    <row r="1999" spans="15:23" x14ac:dyDescent="0.2">
      <c r="O1999" s="11"/>
      <c r="Q1999" s="11"/>
      <c r="V1999" s="20"/>
      <c r="W1999" s="20"/>
    </row>
    <row r="2000" spans="15:23" x14ac:dyDescent="0.2">
      <c r="O2000" s="11"/>
      <c r="Q2000" s="11"/>
      <c r="V2000" s="20"/>
      <c r="W2000" s="20"/>
    </row>
    <row r="2001" spans="15:23" x14ac:dyDescent="0.2">
      <c r="O2001" s="11"/>
      <c r="Q2001" s="11"/>
      <c r="V2001" s="20"/>
      <c r="W2001" s="20"/>
    </row>
    <row r="2002" spans="15:23" x14ac:dyDescent="0.2">
      <c r="O2002" s="11"/>
      <c r="Q2002" s="11"/>
      <c r="V2002" s="20"/>
      <c r="W2002" s="20"/>
    </row>
    <row r="2003" spans="15:23" x14ac:dyDescent="0.2">
      <c r="O2003" s="11"/>
      <c r="Q2003" s="11"/>
      <c r="V2003" s="20"/>
      <c r="W2003" s="20"/>
    </row>
    <row r="2004" spans="15:23" x14ac:dyDescent="0.2">
      <c r="O2004" s="11"/>
      <c r="Q2004" s="11"/>
      <c r="V2004" s="20"/>
      <c r="W2004" s="20"/>
    </row>
    <row r="2005" spans="15:23" x14ac:dyDescent="0.2">
      <c r="O2005" s="11"/>
      <c r="Q2005" s="11"/>
      <c r="V2005" s="20"/>
      <c r="W2005" s="20"/>
    </row>
    <row r="2006" spans="15:23" x14ac:dyDescent="0.2">
      <c r="O2006" s="11"/>
      <c r="Q2006" s="11"/>
      <c r="V2006" s="20"/>
      <c r="W2006" s="20"/>
    </row>
    <row r="2007" spans="15:23" x14ac:dyDescent="0.2">
      <c r="O2007" s="11"/>
      <c r="Q2007" s="11"/>
      <c r="V2007" s="20"/>
      <c r="W2007" s="20"/>
    </row>
    <row r="2008" spans="15:23" x14ac:dyDescent="0.2">
      <c r="O2008" s="11"/>
      <c r="Q2008" s="11"/>
      <c r="V2008" s="20"/>
      <c r="W2008" s="20"/>
    </row>
    <row r="2009" spans="15:23" x14ac:dyDescent="0.2">
      <c r="O2009" s="11"/>
      <c r="Q2009" s="11"/>
      <c r="V2009" s="20"/>
      <c r="W2009" s="20"/>
    </row>
    <row r="2010" spans="15:23" x14ac:dyDescent="0.2">
      <c r="O2010" s="11"/>
      <c r="Q2010" s="11"/>
      <c r="V2010" s="20"/>
      <c r="W2010" s="20"/>
    </row>
    <row r="2011" spans="15:23" x14ac:dyDescent="0.2">
      <c r="O2011" s="11"/>
      <c r="Q2011" s="11"/>
      <c r="V2011" s="20"/>
      <c r="W2011" s="20"/>
    </row>
    <row r="2012" spans="15:23" x14ac:dyDescent="0.2">
      <c r="O2012" s="11"/>
      <c r="Q2012" s="11"/>
      <c r="V2012" s="20"/>
      <c r="W2012" s="20"/>
    </row>
    <row r="2013" spans="15:23" x14ac:dyDescent="0.2">
      <c r="O2013" s="11"/>
      <c r="Q2013" s="11"/>
      <c r="V2013" s="20"/>
      <c r="W2013" s="20"/>
    </row>
    <row r="2014" spans="15:23" x14ac:dyDescent="0.2">
      <c r="O2014" s="11"/>
      <c r="Q2014" s="11"/>
      <c r="V2014" s="20"/>
      <c r="W2014" s="20"/>
    </row>
    <row r="2015" spans="15:23" x14ac:dyDescent="0.2">
      <c r="O2015" s="11"/>
      <c r="Q2015" s="11"/>
      <c r="V2015" s="20"/>
      <c r="W2015" s="20"/>
    </row>
    <row r="2016" spans="15:23" x14ac:dyDescent="0.2">
      <c r="O2016" s="11"/>
      <c r="Q2016" s="11"/>
      <c r="V2016" s="20"/>
      <c r="W2016" s="20"/>
    </row>
    <row r="2017" spans="15:23" x14ac:dyDescent="0.2">
      <c r="O2017" s="11"/>
      <c r="Q2017" s="11"/>
      <c r="V2017" s="20"/>
      <c r="W2017" s="20"/>
    </row>
    <row r="2018" spans="15:23" x14ac:dyDescent="0.2">
      <c r="O2018" s="11"/>
      <c r="Q2018" s="11"/>
      <c r="V2018" s="20"/>
      <c r="W2018" s="20"/>
    </row>
    <row r="2019" spans="15:23" x14ac:dyDescent="0.2">
      <c r="O2019" s="11"/>
      <c r="Q2019" s="11"/>
      <c r="V2019" s="20"/>
      <c r="W2019" s="20"/>
    </row>
    <row r="2020" spans="15:23" x14ac:dyDescent="0.2">
      <c r="O2020" s="11"/>
      <c r="Q2020" s="11"/>
      <c r="V2020" s="20"/>
      <c r="W2020" s="20"/>
    </row>
    <row r="2021" spans="15:23" x14ac:dyDescent="0.2">
      <c r="O2021" s="11"/>
      <c r="Q2021" s="11"/>
      <c r="V2021" s="20"/>
      <c r="W2021" s="20"/>
    </row>
    <row r="2022" spans="15:23" x14ac:dyDescent="0.2">
      <c r="O2022" s="11"/>
      <c r="Q2022" s="11"/>
      <c r="V2022" s="20"/>
      <c r="W2022" s="20"/>
    </row>
    <row r="2023" spans="15:23" x14ac:dyDescent="0.2">
      <c r="O2023" s="11"/>
      <c r="Q2023" s="11"/>
      <c r="V2023" s="20"/>
      <c r="W2023" s="20"/>
    </row>
    <row r="2024" spans="15:23" x14ac:dyDescent="0.2">
      <c r="O2024" s="11"/>
      <c r="Q2024" s="11"/>
      <c r="V2024" s="20"/>
      <c r="W2024" s="20"/>
    </row>
    <row r="2025" spans="15:23" x14ac:dyDescent="0.2">
      <c r="O2025" s="11"/>
      <c r="Q2025" s="11"/>
      <c r="V2025" s="20"/>
      <c r="W2025" s="20"/>
    </row>
    <row r="2026" spans="15:23" x14ac:dyDescent="0.2">
      <c r="O2026" s="11"/>
      <c r="V2026" s="20"/>
      <c r="W2026" s="20"/>
    </row>
    <row r="2027" spans="15:23" x14ac:dyDescent="0.2">
      <c r="O2027" s="11"/>
      <c r="V2027" s="20"/>
      <c r="W2027" s="20"/>
    </row>
    <row r="2028" spans="15:23" x14ac:dyDescent="0.2">
      <c r="O2028" s="11"/>
      <c r="V2028" s="20"/>
      <c r="W2028" s="20"/>
    </row>
    <row r="2029" spans="15:23" x14ac:dyDescent="0.2">
      <c r="O2029" s="11"/>
      <c r="V2029" s="20"/>
      <c r="W2029" s="20"/>
    </row>
    <row r="2030" spans="15:23" x14ac:dyDescent="0.2">
      <c r="O2030" s="11"/>
      <c r="V2030" s="20"/>
      <c r="W2030" s="20"/>
    </row>
    <row r="2031" spans="15:23" x14ac:dyDescent="0.2">
      <c r="O2031" s="11"/>
      <c r="V2031" s="20"/>
      <c r="W2031" s="20"/>
    </row>
    <row r="2032" spans="15:23" x14ac:dyDescent="0.2">
      <c r="O2032" s="11"/>
      <c r="V2032" s="20"/>
      <c r="W2032" s="20"/>
    </row>
    <row r="2033" spans="15:23" x14ac:dyDescent="0.2">
      <c r="O2033" s="11"/>
      <c r="V2033" s="20"/>
      <c r="W2033" s="20"/>
    </row>
    <row r="2034" spans="15:23" x14ac:dyDescent="0.2">
      <c r="O2034" s="11"/>
      <c r="V2034" s="20"/>
      <c r="W2034" s="20"/>
    </row>
    <row r="2035" spans="15:23" x14ac:dyDescent="0.2">
      <c r="O2035" s="11"/>
      <c r="V2035" s="20"/>
      <c r="W2035" s="20"/>
    </row>
    <row r="2036" spans="15:23" x14ac:dyDescent="0.2">
      <c r="O2036" s="11"/>
      <c r="V2036" s="20"/>
      <c r="W2036" s="20"/>
    </row>
    <row r="2037" spans="15:23" x14ac:dyDescent="0.2">
      <c r="O2037" s="11"/>
      <c r="V2037" s="20"/>
      <c r="W2037" s="20"/>
    </row>
    <row r="2038" spans="15:23" x14ac:dyDescent="0.2">
      <c r="O2038" s="11"/>
      <c r="V2038" s="20"/>
      <c r="W2038" s="20"/>
    </row>
    <row r="2039" spans="15:23" x14ac:dyDescent="0.2">
      <c r="O2039" s="11"/>
      <c r="V2039" s="20"/>
      <c r="W2039" s="20"/>
    </row>
    <row r="2040" spans="15:23" x14ac:dyDescent="0.2">
      <c r="O2040" s="11"/>
      <c r="V2040" s="20"/>
      <c r="W2040" s="20"/>
    </row>
    <row r="2041" spans="15:23" x14ac:dyDescent="0.2">
      <c r="O2041" s="11"/>
      <c r="V2041" s="20"/>
      <c r="W2041" s="20"/>
    </row>
    <row r="2042" spans="15:23" x14ac:dyDescent="0.2">
      <c r="O2042" s="11"/>
      <c r="V2042" s="20"/>
      <c r="W2042" s="20"/>
    </row>
    <row r="2043" spans="15:23" x14ac:dyDescent="0.2">
      <c r="O2043" s="11"/>
      <c r="V2043" s="20"/>
      <c r="W2043" s="20"/>
    </row>
    <row r="2044" spans="15:23" x14ac:dyDescent="0.2">
      <c r="O2044" s="11"/>
      <c r="V2044" s="20"/>
      <c r="W2044" s="20"/>
    </row>
    <row r="2045" spans="15:23" x14ac:dyDescent="0.2">
      <c r="O2045" s="11"/>
      <c r="V2045" s="20"/>
      <c r="W2045" s="20"/>
    </row>
    <row r="2046" spans="15:23" x14ac:dyDescent="0.2">
      <c r="O2046" s="11"/>
      <c r="V2046" s="20"/>
      <c r="W2046" s="20"/>
    </row>
    <row r="2047" spans="15:23" x14ac:dyDescent="0.2">
      <c r="O2047" s="11"/>
      <c r="V2047" s="20"/>
      <c r="W2047" s="20"/>
    </row>
    <row r="2048" spans="15:23" x14ac:dyDescent="0.2">
      <c r="O2048" s="11"/>
      <c r="V2048" s="20"/>
      <c r="W2048" s="20"/>
    </row>
    <row r="2049" spans="15:23" x14ac:dyDescent="0.2">
      <c r="O2049" s="11"/>
      <c r="V2049" s="20"/>
      <c r="W2049" s="20"/>
    </row>
    <row r="2050" spans="15:23" x14ac:dyDescent="0.2">
      <c r="O2050" s="11"/>
      <c r="V2050" s="20"/>
      <c r="W2050" s="20"/>
    </row>
    <row r="2051" spans="15:23" x14ac:dyDescent="0.2">
      <c r="O2051" s="11"/>
      <c r="V2051" s="20"/>
      <c r="W2051" s="20"/>
    </row>
    <row r="2052" spans="15:23" x14ac:dyDescent="0.2">
      <c r="O2052" s="11"/>
      <c r="V2052" s="20"/>
      <c r="W2052" s="20"/>
    </row>
    <row r="2053" spans="15:23" x14ac:dyDescent="0.2">
      <c r="O2053" s="11"/>
      <c r="V2053" s="20"/>
      <c r="W2053" s="20"/>
    </row>
    <row r="2054" spans="15:23" x14ac:dyDescent="0.2">
      <c r="O2054" s="11"/>
      <c r="Q2054" s="11"/>
      <c r="V2054" s="20"/>
      <c r="W2054" s="20"/>
    </row>
    <row r="2055" spans="15:23" x14ac:dyDescent="0.2">
      <c r="O2055" s="11"/>
      <c r="Q2055" s="11"/>
      <c r="V2055" s="20"/>
      <c r="W2055" s="20"/>
    </row>
    <row r="2056" spans="15:23" x14ac:dyDescent="0.2">
      <c r="O2056" s="11"/>
      <c r="Q2056" s="11"/>
      <c r="V2056" s="20"/>
      <c r="W2056" s="20"/>
    </row>
    <row r="2057" spans="15:23" x14ac:dyDescent="0.2">
      <c r="O2057" s="11"/>
      <c r="Q2057" s="11"/>
      <c r="V2057" s="20"/>
      <c r="W2057" s="20"/>
    </row>
    <row r="2058" spans="15:23" x14ac:dyDescent="0.2">
      <c r="O2058" s="11"/>
      <c r="Q2058" s="11"/>
      <c r="V2058" s="20"/>
      <c r="W2058" s="20"/>
    </row>
    <row r="2059" spans="15:23" x14ac:dyDescent="0.2">
      <c r="O2059" s="11"/>
      <c r="Q2059" s="11"/>
      <c r="V2059" s="20"/>
      <c r="W2059" s="20"/>
    </row>
    <row r="2060" spans="15:23" x14ac:dyDescent="0.2">
      <c r="O2060" s="11"/>
      <c r="Q2060" s="11"/>
      <c r="V2060" s="20"/>
      <c r="W2060" s="20"/>
    </row>
    <row r="2061" spans="15:23" x14ac:dyDescent="0.2">
      <c r="O2061" s="11"/>
      <c r="Q2061" s="11"/>
      <c r="V2061" s="20"/>
      <c r="W2061" s="20"/>
    </row>
    <row r="2062" spans="15:23" x14ac:dyDescent="0.2">
      <c r="O2062" s="11"/>
      <c r="Q2062" s="11"/>
      <c r="V2062" s="20"/>
      <c r="W2062" s="20"/>
    </row>
    <row r="2063" spans="15:23" x14ac:dyDescent="0.2">
      <c r="O2063" s="11"/>
      <c r="Q2063" s="11"/>
      <c r="V2063" s="20"/>
      <c r="W2063" s="20"/>
    </row>
    <row r="2064" spans="15:23" x14ac:dyDescent="0.2">
      <c r="O2064" s="11"/>
      <c r="Q2064" s="11"/>
      <c r="V2064" s="20"/>
      <c r="W2064" s="20"/>
    </row>
    <row r="2065" spans="15:23" x14ac:dyDescent="0.2">
      <c r="O2065" s="11"/>
      <c r="Q2065" s="11"/>
      <c r="V2065" s="20"/>
      <c r="W2065" s="20"/>
    </row>
    <row r="2066" spans="15:23" x14ac:dyDescent="0.2">
      <c r="O2066" s="11"/>
      <c r="Q2066" s="11"/>
      <c r="V2066" s="20"/>
      <c r="W2066" s="20"/>
    </row>
    <row r="2067" spans="15:23" x14ac:dyDescent="0.2">
      <c r="O2067" s="11"/>
      <c r="Q2067" s="11"/>
      <c r="V2067" s="20"/>
      <c r="W2067" s="20"/>
    </row>
    <row r="2068" spans="15:23" x14ac:dyDescent="0.2">
      <c r="O2068" s="11"/>
      <c r="Q2068" s="11"/>
      <c r="V2068" s="20"/>
      <c r="W2068" s="20"/>
    </row>
    <row r="2069" spans="15:23" x14ac:dyDescent="0.2">
      <c r="O2069" s="11"/>
      <c r="Q2069" s="11"/>
      <c r="V2069" s="20"/>
      <c r="W2069" s="20"/>
    </row>
    <row r="2070" spans="15:23" x14ac:dyDescent="0.2">
      <c r="O2070" s="11"/>
      <c r="Q2070" s="11"/>
      <c r="V2070" s="20"/>
      <c r="W2070" s="20"/>
    </row>
    <row r="2071" spans="15:23" x14ac:dyDescent="0.2">
      <c r="O2071" s="11"/>
      <c r="Q2071" s="11"/>
      <c r="V2071" s="20"/>
      <c r="W2071" s="20"/>
    </row>
    <row r="2072" spans="15:23" x14ac:dyDescent="0.2">
      <c r="O2072" s="11"/>
      <c r="Q2072" s="11"/>
      <c r="V2072" s="20"/>
      <c r="W2072" s="20"/>
    </row>
    <row r="2073" spans="15:23" x14ac:dyDescent="0.2">
      <c r="O2073" s="11"/>
      <c r="Q2073" s="11"/>
      <c r="V2073" s="20"/>
      <c r="W2073" s="20"/>
    </row>
    <row r="2074" spans="15:23" x14ac:dyDescent="0.2">
      <c r="O2074" s="11"/>
      <c r="Q2074" s="11"/>
      <c r="V2074" s="20"/>
      <c r="W2074" s="20"/>
    </row>
    <row r="2075" spans="15:23" x14ac:dyDescent="0.2">
      <c r="O2075" s="11"/>
      <c r="Q2075" s="11"/>
      <c r="V2075" s="20"/>
      <c r="W2075" s="20"/>
    </row>
    <row r="2076" spans="15:23" x14ac:dyDescent="0.2">
      <c r="O2076" s="11"/>
      <c r="Q2076" s="11"/>
      <c r="V2076" s="20"/>
      <c r="W2076" s="20"/>
    </row>
    <row r="2077" spans="15:23" x14ac:dyDescent="0.2">
      <c r="O2077" s="11"/>
      <c r="Q2077" s="11"/>
      <c r="V2077" s="20"/>
      <c r="W2077" s="20"/>
    </row>
    <row r="2078" spans="15:23" x14ac:dyDescent="0.2">
      <c r="O2078" s="11"/>
      <c r="Q2078" s="11"/>
      <c r="V2078" s="20"/>
      <c r="W2078" s="20"/>
    </row>
    <row r="2079" spans="15:23" x14ac:dyDescent="0.2">
      <c r="O2079" s="11"/>
      <c r="Q2079" s="11"/>
      <c r="V2079" s="20"/>
      <c r="W2079" s="20"/>
    </row>
    <row r="2080" spans="15:23" x14ac:dyDescent="0.2">
      <c r="O2080" s="11"/>
      <c r="Q2080" s="11"/>
      <c r="V2080" s="20"/>
      <c r="W2080" s="20"/>
    </row>
    <row r="2081" spans="15:23" x14ac:dyDescent="0.2">
      <c r="O2081" s="11"/>
      <c r="Q2081" s="11"/>
      <c r="V2081" s="20"/>
      <c r="W2081" s="20"/>
    </row>
    <row r="2082" spans="15:23" x14ac:dyDescent="0.2">
      <c r="O2082" s="11"/>
      <c r="Q2082" s="11"/>
      <c r="V2082" s="20"/>
      <c r="W2082" s="20"/>
    </row>
    <row r="2083" spans="15:23" x14ac:dyDescent="0.2">
      <c r="O2083" s="11"/>
      <c r="Q2083" s="11"/>
      <c r="V2083" s="20"/>
      <c r="W2083" s="20"/>
    </row>
    <row r="2084" spans="15:23" x14ac:dyDescent="0.2">
      <c r="O2084" s="11"/>
      <c r="Q2084" s="11"/>
      <c r="V2084" s="20"/>
      <c r="W2084" s="20"/>
    </row>
    <row r="2085" spans="15:23" x14ac:dyDescent="0.2">
      <c r="O2085" s="11"/>
      <c r="Q2085" s="11"/>
      <c r="V2085" s="20"/>
      <c r="W2085" s="20"/>
    </row>
    <row r="2086" spans="15:23" x14ac:dyDescent="0.2">
      <c r="O2086" s="11"/>
      <c r="Q2086" s="11"/>
      <c r="V2086" s="20"/>
      <c r="W2086" s="20"/>
    </row>
    <row r="2087" spans="15:23" x14ac:dyDescent="0.2">
      <c r="O2087" s="11"/>
      <c r="Q2087" s="11"/>
      <c r="V2087" s="20"/>
      <c r="W2087" s="20"/>
    </row>
    <row r="2088" spans="15:23" x14ac:dyDescent="0.2">
      <c r="O2088" s="11"/>
      <c r="Q2088" s="11"/>
      <c r="V2088" s="20"/>
      <c r="W2088" s="20"/>
    </row>
    <row r="2089" spans="15:23" x14ac:dyDescent="0.2">
      <c r="O2089" s="11"/>
      <c r="Q2089" s="11"/>
      <c r="V2089" s="20"/>
      <c r="W2089" s="20"/>
    </row>
    <row r="2090" spans="15:23" x14ac:dyDescent="0.2">
      <c r="O2090" s="11"/>
      <c r="Q2090" s="11"/>
      <c r="V2090" s="20"/>
      <c r="W2090" s="20"/>
    </row>
    <row r="2091" spans="15:23" x14ac:dyDescent="0.2">
      <c r="O2091" s="11"/>
      <c r="Q2091" s="11"/>
      <c r="V2091" s="20"/>
      <c r="W2091" s="20"/>
    </row>
    <row r="2092" spans="15:23" x14ac:dyDescent="0.2">
      <c r="O2092" s="11"/>
      <c r="Q2092" s="11"/>
      <c r="V2092" s="20"/>
      <c r="W2092" s="20"/>
    </row>
    <row r="2093" spans="15:23" x14ac:dyDescent="0.2">
      <c r="O2093" s="11"/>
      <c r="Q2093" s="11"/>
      <c r="V2093" s="20"/>
      <c r="W2093" s="20"/>
    </row>
    <row r="2094" spans="15:23" x14ac:dyDescent="0.2">
      <c r="O2094" s="11"/>
      <c r="Q2094" s="11"/>
      <c r="V2094" s="20"/>
      <c r="W2094" s="20"/>
    </row>
    <row r="2095" spans="15:23" x14ac:dyDescent="0.2">
      <c r="O2095" s="11"/>
      <c r="Q2095" s="11"/>
      <c r="V2095" s="20"/>
      <c r="W2095" s="20"/>
    </row>
    <row r="2096" spans="15:23" x14ac:dyDescent="0.2">
      <c r="O2096" s="11"/>
      <c r="Q2096" s="11"/>
      <c r="V2096" s="20"/>
      <c r="W2096" s="20"/>
    </row>
    <row r="2097" spans="15:23" x14ac:dyDescent="0.2">
      <c r="O2097" s="11"/>
      <c r="Q2097" s="11"/>
      <c r="V2097" s="20"/>
      <c r="W2097" s="20"/>
    </row>
    <row r="2098" spans="15:23" x14ac:dyDescent="0.2">
      <c r="O2098" s="11"/>
      <c r="Q2098" s="11"/>
      <c r="V2098" s="20"/>
      <c r="W2098" s="20"/>
    </row>
    <row r="2099" spans="15:23" x14ac:dyDescent="0.2">
      <c r="O2099" s="11"/>
      <c r="Q2099" s="11"/>
      <c r="V2099" s="20"/>
      <c r="W2099" s="20"/>
    </row>
    <row r="2100" spans="15:23" x14ac:dyDescent="0.2">
      <c r="O2100" s="11"/>
      <c r="Q2100" s="11"/>
      <c r="V2100" s="20"/>
      <c r="W2100" s="20"/>
    </row>
    <row r="2101" spans="15:23" x14ac:dyDescent="0.2">
      <c r="O2101" s="11"/>
      <c r="Q2101" s="11"/>
      <c r="V2101" s="20"/>
      <c r="W2101" s="20"/>
    </row>
    <row r="2102" spans="15:23" x14ac:dyDescent="0.2">
      <c r="O2102" s="11"/>
      <c r="Q2102" s="11"/>
      <c r="V2102" s="20"/>
      <c r="W2102" s="20"/>
    </row>
    <row r="2103" spans="15:23" x14ac:dyDescent="0.2">
      <c r="O2103" s="11"/>
      <c r="Q2103" s="11"/>
      <c r="V2103" s="20"/>
      <c r="W2103" s="20"/>
    </row>
    <row r="2104" spans="15:23" x14ac:dyDescent="0.2">
      <c r="O2104" s="11"/>
      <c r="Q2104" s="11"/>
      <c r="V2104" s="20"/>
      <c r="W2104" s="20"/>
    </row>
    <row r="2105" spans="15:23" x14ac:dyDescent="0.2">
      <c r="O2105" s="11"/>
      <c r="Q2105" s="11"/>
      <c r="V2105" s="20"/>
      <c r="W2105" s="20"/>
    </row>
    <row r="2106" spans="15:23" x14ac:dyDescent="0.2">
      <c r="O2106" s="11"/>
      <c r="Q2106" s="11"/>
      <c r="V2106" s="20"/>
      <c r="W2106" s="20"/>
    </row>
    <row r="2107" spans="15:23" x14ac:dyDescent="0.2">
      <c r="O2107" s="11"/>
      <c r="Q2107" s="11"/>
      <c r="V2107" s="20"/>
      <c r="W2107" s="20"/>
    </row>
    <row r="2108" spans="15:23" x14ac:dyDescent="0.2">
      <c r="O2108" s="11"/>
      <c r="Q2108" s="11"/>
      <c r="V2108" s="20"/>
      <c r="W2108" s="20"/>
    </row>
    <row r="2109" spans="15:23" x14ac:dyDescent="0.2">
      <c r="O2109" s="11"/>
      <c r="Q2109" s="11"/>
      <c r="V2109" s="20"/>
      <c r="W2109" s="20"/>
    </row>
    <row r="2110" spans="15:23" x14ac:dyDescent="0.2">
      <c r="O2110" s="11"/>
      <c r="Q2110" s="11"/>
      <c r="V2110" s="20"/>
      <c r="W2110" s="20"/>
    </row>
    <row r="2111" spans="15:23" x14ac:dyDescent="0.2">
      <c r="O2111" s="11"/>
      <c r="Q2111" s="11"/>
      <c r="V2111" s="20"/>
      <c r="W2111" s="20"/>
    </row>
    <row r="2112" spans="15:23" x14ac:dyDescent="0.2">
      <c r="O2112" s="11"/>
      <c r="Q2112" s="11"/>
      <c r="V2112" s="20"/>
      <c r="W2112" s="20"/>
    </row>
    <row r="2113" spans="15:23" x14ac:dyDescent="0.2">
      <c r="O2113" s="11"/>
      <c r="Q2113" s="11"/>
      <c r="V2113" s="20"/>
      <c r="W2113" s="20"/>
    </row>
    <row r="2114" spans="15:23" x14ac:dyDescent="0.2">
      <c r="O2114" s="11"/>
      <c r="Q2114" s="11"/>
      <c r="V2114" s="20"/>
      <c r="W2114" s="20"/>
    </row>
    <row r="2115" spans="15:23" x14ac:dyDescent="0.2">
      <c r="O2115" s="11"/>
      <c r="Q2115" s="11"/>
      <c r="V2115" s="20"/>
      <c r="W2115" s="20"/>
    </row>
    <row r="2116" spans="15:23" x14ac:dyDescent="0.2">
      <c r="O2116" s="11"/>
      <c r="Q2116" s="11"/>
      <c r="V2116" s="20"/>
      <c r="W2116" s="20"/>
    </row>
    <row r="2117" spans="15:23" x14ac:dyDescent="0.2">
      <c r="O2117" s="11"/>
      <c r="Q2117" s="11"/>
      <c r="V2117" s="20"/>
      <c r="W2117" s="20"/>
    </row>
    <row r="2118" spans="15:23" x14ac:dyDescent="0.2">
      <c r="O2118" s="11"/>
      <c r="Q2118" s="11"/>
      <c r="V2118" s="20"/>
      <c r="W2118" s="20"/>
    </row>
    <row r="2119" spans="15:23" x14ac:dyDescent="0.2">
      <c r="O2119" s="11"/>
      <c r="Q2119" s="11"/>
      <c r="V2119" s="20"/>
      <c r="W2119" s="20"/>
    </row>
    <row r="2120" spans="15:23" x14ac:dyDescent="0.2">
      <c r="O2120" s="11"/>
      <c r="Q2120" s="11"/>
      <c r="V2120" s="20"/>
      <c r="W2120" s="20"/>
    </row>
    <row r="2121" spans="15:23" x14ac:dyDescent="0.2">
      <c r="O2121" s="11"/>
      <c r="Q2121" s="11"/>
      <c r="V2121" s="20"/>
      <c r="W2121" s="20"/>
    </row>
    <row r="2122" spans="15:23" x14ac:dyDescent="0.2">
      <c r="O2122" s="11"/>
      <c r="Q2122" s="11"/>
      <c r="V2122" s="20"/>
      <c r="W2122" s="20"/>
    </row>
    <row r="2123" spans="15:23" x14ac:dyDescent="0.2">
      <c r="O2123" s="11"/>
      <c r="Q2123" s="11"/>
      <c r="V2123" s="20"/>
      <c r="W2123" s="20"/>
    </row>
    <row r="2124" spans="15:23" x14ac:dyDescent="0.2">
      <c r="O2124" s="11"/>
      <c r="Q2124" s="11"/>
      <c r="V2124" s="20"/>
      <c r="W2124" s="20"/>
    </row>
    <row r="2125" spans="15:23" x14ac:dyDescent="0.2">
      <c r="O2125" s="11"/>
      <c r="Q2125" s="11"/>
      <c r="V2125" s="20"/>
      <c r="W2125" s="20"/>
    </row>
    <row r="2126" spans="15:23" x14ac:dyDescent="0.2">
      <c r="O2126" s="11"/>
      <c r="Q2126" s="11"/>
      <c r="V2126" s="20"/>
      <c r="W2126" s="20"/>
    </row>
    <row r="2127" spans="15:23" x14ac:dyDescent="0.2">
      <c r="O2127" s="11"/>
      <c r="Q2127" s="11"/>
      <c r="V2127" s="20"/>
      <c r="W2127" s="20"/>
    </row>
    <row r="2128" spans="15:23" x14ac:dyDescent="0.2">
      <c r="O2128" s="11"/>
      <c r="Q2128" s="11"/>
      <c r="V2128" s="20"/>
      <c r="W2128" s="20"/>
    </row>
    <row r="2129" spans="15:23" x14ac:dyDescent="0.2">
      <c r="O2129" s="11"/>
      <c r="Q2129" s="11"/>
      <c r="V2129" s="20"/>
      <c r="W2129" s="20"/>
    </row>
    <row r="2130" spans="15:23" x14ac:dyDescent="0.2">
      <c r="O2130" s="11"/>
      <c r="Q2130" s="11"/>
      <c r="V2130" s="20"/>
      <c r="W2130" s="20"/>
    </row>
    <row r="2131" spans="15:23" x14ac:dyDescent="0.2">
      <c r="O2131" s="11"/>
      <c r="Q2131" s="11"/>
      <c r="V2131" s="20"/>
      <c r="W2131" s="20"/>
    </row>
    <row r="2132" spans="15:23" x14ac:dyDescent="0.2">
      <c r="O2132" s="11"/>
      <c r="Q2132" s="11"/>
      <c r="V2132" s="20"/>
      <c r="W2132" s="20"/>
    </row>
    <row r="2133" spans="15:23" x14ac:dyDescent="0.2">
      <c r="O2133" s="11"/>
      <c r="Q2133" s="11"/>
      <c r="V2133" s="20"/>
      <c r="W2133" s="20"/>
    </row>
    <row r="2134" spans="15:23" x14ac:dyDescent="0.2">
      <c r="O2134" s="11"/>
      <c r="Q2134" s="11"/>
      <c r="V2134" s="20"/>
      <c r="W2134" s="20"/>
    </row>
    <row r="2135" spans="15:23" x14ac:dyDescent="0.2">
      <c r="O2135" s="11"/>
      <c r="Q2135" s="11"/>
      <c r="V2135" s="20"/>
      <c r="W2135" s="20"/>
    </row>
    <row r="2136" spans="15:23" x14ac:dyDescent="0.2">
      <c r="O2136" s="11"/>
      <c r="Q2136" s="11"/>
      <c r="V2136" s="20"/>
      <c r="W2136" s="20"/>
    </row>
    <row r="2137" spans="15:23" x14ac:dyDescent="0.2">
      <c r="O2137" s="11"/>
      <c r="Q2137" s="11"/>
      <c r="V2137" s="20"/>
      <c r="W2137" s="20"/>
    </row>
    <row r="2138" spans="15:23" x14ac:dyDescent="0.2">
      <c r="O2138" s="11"/>
      <c r="V2138" s="20"/>
      <c r="W2138" s="20"/>
    </row>
    <row r="2139" spans="15:23" x14ac:dyDescent="0.2">
      <c r="O2139" s="11"/>
      <c r="V2139" s="20"/>
      <c r="W2139" s="20"/>
    </row>
    <row r="2140" spans="15:23" x14ac:dyDescent="0.2">
      <c r="O2140" s="11"/>
      <c r="V2140" s="20"/>
      <c r="W2140" s="20"/>
    </row>
    <row r="2141" spans="15:23" x14ac:dyDescent="0.2">
      <c r="O2141" s="11"/>
      <c r="V2141" s="20"/>
      <c r="W2141" s="20"/>
    </row>
    <row r="2142" spans="15:23" x14ac:dyDescent="0.2">
      <c r="O2142" s="11"/>
      <c r="V2142" s="20"/>
      <c r="W2142" s="20"/>
    </row>
    <row r="2143" spans="15:23" x14ac:dyDescent="0.2">
      <c r="O2143" s="11"/>
      <c r="V2143" s="20"/>
      <c r="W2143" s="20"/>
    </row>
    <row r="2144" spans="15:23" x14ac:dyDescent="0.2">
      <c r="O2144" s="11"/>
      <c r="V2144" s="20"/>
      <c r="W2144" s="20"/>
    </row>
    <row r="2145" spans="15:23" x14ac:dyDescent="0.2">
      <c r="O2145" s="11"/>
      <c r="V2145" s="20"/>
      <c r="W2145" s="20"/>
    </row>
    <row r="2146" spans="15:23" x14ac:dyDescent="0.2">
      <c r="O2146" s="11"/>
      <c r="V2146" s="20"/>
      <c r="W2146" s="20"/>
    </row>
    <row r="2147" spans="15:23" x14ac:dyDescent="0.2">
      <c r="O2147" s="11"/>
      <c r="V2147" s="20"/>
      <c r="W2147" s="20"/>
    </row>
    <row r="2148" spans="15:23" x14ac:dyDescent="0.2">
      <c r="O2148" s="11"/>
      <c r="V2148" s="20"/>
      <c r="W2148" s="20"/>
    </row>
    <row r="2149" spans="15:23" x14ac:dyDescent="0.2">
      <c r="O2149" s="11"/>
      <c r="V2149" s="20"/>
      <c r="W2149" s="20"/>
    </row>
    <row r="2150" spans="15:23" x14ac:dyDescent="0.2">
      <c r="O2150" s="11"/>
      <c r="V2150" s="20"/>
      <c r="W2150" s="20"/>
    </row>
    <row r="2151" spans="15:23" x14ac:dyDescent="0.2">
      <c r="O2151" s="11"/>
      <c r="V2151" s="20"/>
      <c r="W2151" s="20"/>
    </row>
    <row r="2152" spans="15:23" x14ac:dyDescent="0.2">
      <c r="O2152" s="11"/>
      <c r="V2152" s="20"/>
      <c r="W2152" s="20"/>
    </row>
    <row r="2153" spans="15:23" x14ac:dyDescent="0.2">
      <c r="O2153" s="11"/>
      <c r="V2153" s="20"/>
      <c r="W2153" s="20"/>
    </row>
    <row r="2154" spans="15:23" x14ac:dyDescent="0.2">
      <c r="O2154" s="11"/>
      <c r="V2154" s="20"/>
      <c r="W2154" s="20"/>
    </row>
    <row r="2155" spans="15:23" x14ac:dyDescent="0.2">
      <c r="O2155" s="11"/>
      <c r="V2155" s="20"/>
      <c r="W2155" s="20"/>
    </row>
    <row r="2156" spans="15:23" x14ac:dyDescent="0.2">
      <c r="O2156" s="11"/>
      <c r="V2156" s="20"/>
      <c r="W2156" s="20"/>
    </row>
    <row r="2157" spans="15:23" x14ac:dyDescent="0.2">
      <c r="O2157" s="11"/>
      <c r="V2157" s="20"/>
      <c r="W2157" s="20"/>
    </row>
    <row r="2158" spans="15:23" x14ac:dyDescent="0.2">
      <c r="O2158" s="11"/>
      <c r="V2158" s="20"/>
      <c r="W2158" s="20"/>
    </row>
    <row r="2159" spans="15:23" x14ac:dyDescent="0.2">
      <c r="O2159" s="11"/>
      <c r="V2159" s="20"/>
      <c r="W2159" s="20"/>
    </row>
    <row r="2160" spans="15:23" x14ac:dyDescent="0.2">
      <c r="O2160" s="11"/>
      <c r="V2160" s="20"/>
      <c r="W2160" s="20"/>
    </row>
    <row r="2161" spans="15:23" x14ac:dyDescent="0.2">
      <c r="O2161" s="11"/>
      <c r="V2161" s="20"/>
      <c r="W2161" s="20"/>
    </row>
    <row r="2162" spans="15:23" x14ac:dyDescent="0.2">
      <c r="O2162" s="11"/>
      <c r="V2162" s="20"/>
      <c r="W2162" s="20"/>
    </row>
    <row r="2163" spans="15:23" x14ac:dyDescent="0.2">
      <c r="O2163" s="11"/>
      <c r="V2163" s="20"/>
      <c r="W2163" s="20"/>
    </row>
    <row r="2164" spans="15:23" x14ac:dyDescent="0.2">
      <c r="O2164" s="11"/>
      <c r="V2164" s="20"/>
      <c r="W2164" s="20"/>
    </row>
    <row r="2165" spans="15:23" x14ac:dyDescent="0.2">
      <c r="O2165" s="11"/>
      <c r="V2165" s="20"/>
      <c r="W2165" s="20"/>
    </row>
    <row r="2166" spans="15:23" x14ac:dyDescent="0.2">
      <c r="O2166" s="11"/>
      <c r="Q2166" s="11"/>
      <c r="V2166" s="20"/>
      <c r="W2166" s="20"/>
    </row>
    <row r="2167" spans="15:23" x14ac:dyDescent="0.2">
      <c r="O2167" s="11"/>
      <c r="Q2167" s="11"/>
      <c r="V2167" s="20"/>
      <c r="W2167" s="20"/>
    </row>
    <row r="2168" spans="15:23" x14ac:dyDescent="0.2">
      <c r="O2168" s="11"/>
      <c r="Q2168" s="11"/>
      <c r="V2168" s="20"/>
      <c r="W2168" s="20"/>
    </row>
    <row r="2169" spans="15:23" x14ac:dyDescent="0.2">
      <c r="O2169" s="11"/>
      <c r="Q2169" s="11"/>
      <c r="V2169" s="20"/>
      <c r="W2169" s="20"/>
    </row>
    <row r="2170" spans="15:23" x14ac:dyDescent="0.2">
      <c r="O2170" s="11"/>
      <c r="Q2170" s="11"/>
      <c r="V2170" s="20"/>
      <c r="W2170" s="20"/>
    </row>
    <row r="2171" spans="15:23" x14ac:dyDescent="0.2">
      <c r="O2171" s="11"/>
      <c r="Q2171" s="11"/>
      <c r="V2171" s="20"/>
      <c r="W2171" s="20"/>
    </row>
    <row r="2172" spans="15:23" x14ac:dyDescent="0.2">
      <c r="O2172" s="11"/>
      <c r="Q2172" s="11"/>
      <c r="V2172" s="20"/>
      <c r="W2172" s="20"/>
    </row>
    <row r="2173" spans="15:23" x14ac:dyDescent="0.2">
      <c r="O2173" s="11"/>
      <c r="Q2173" s="11"/>
      <c r="V2173" s="20"/>
      <c r="W2173" s="20"/>
    </row>
    <row r="2174" spans="15:23" x14ac:dyDescent="0.2">
      <c r="O2174" s="11"/>
      <c r="Q2174" s="11"/>
      <c r="V2174" s="20"/>
      <c r="W2174" s="20"/>
    </row>
    <row r="2175" spans="15:23" x14ac:dyDescent="0.2">
      <c r="O2175" s="11"/>
      <c r="Q2175" s="11"/>
      <c r="V2175" s="20"/>
      <c r="W2175" s="20"/>
    </row>
    <row r="2176" spans="15:23" x14ac:dyDescent="0.2">
      <c r="O2176" s="11"/>
      <c r="Q2176" s="11"/>
      <c r="V2176" s="20"/>
      <c r="W2176" s="20"/>
    </row>
    <row r="2177" spans="15:23" x14ac:dyDescent="0.2">
      <c r="O2177" s="11"/>
      <c r="Q2177" s="11"/>
      <c r="V2177" s="20"/>
      <c r="W2177" s="20"/>
    </row>
    <row r="2178" spans="15:23" x14ac:dyDescent="0.2">
      <c r="O2178" s="11"/>
      <c r="Q2178" s="11"/>
      <c r="V2178" s="20"/>
      <c r="W2178" s="20"/>
    </row>
    <row r="2179" spans="15:23" x14ac:dyDescent="0.2">
      <c r="O2179" s="11"/>
      <c r="Q2179" s="11"/>
      <c r="V2179" s="20"/>
      <c r="W2179" s="20"/>
    </row>
    <row r="2180" spans="15:23" x14ac:dyDescent="0.2">
      <c r="O2180" s="11"/>
      <c r="Q2180" s="11"/>
      <c r="V2180" s="20"/>
      <c r="W2180" s="20"/>
    </row>
    <row r="2181" spans="15:23" x14ac:dyDescent="0.2">
      <c r="O2181" s="11"/>
      <c r="Q2181" s="11"/>
      <c r="V2181" s="20"/>
      <c r="W2181" s="20"/>
    </row>
    <row r="2182" spans="15:23" x14ac:dyDescent="0.2">
      <c r="O2182" s="11"/>
      <c r="Q2182" s="11"/>
      <c r="V2182" s="20"/>
      <c r="W2182" s="20"/>
    </row>
    <row r="2183" spans="15:23" x14ac:dyDescent="0.2">
      <c r="O2183" s="11"/>
      <c r="Q2183" s="11"/>
      <c r="V2183" s="20"/>
      <c r="W2183" s="20"/>
    </row>
    <row r="2184" spans="15:23" x14ac:dyDescent="0.2">
      <c r="O2184" s="11"/>
      <c r="Q2184" s="11"/>
      <c r="V2184" s="20"/>
      <c r="W2184" s="20"/>
    </row>
    <row r="2185" spans="15:23" x14ac:dyDescent="0.2">
      <c r="O2185" s="11"/>
      <c r="Q2185" s="11"/>
      <c r="V2185" s="20"/>
      <c r="W2185" s="20"/>
    </row>
    <row r="2186" spans="15:23" x14ac:dyDescent="0.2">
      <c r="O2186" s="11"/>
      <c r="Q2186" s="11"/>
      <c r="V2186" s="20"/>
      <c r="W2186" s="20"/>
    </row>
    <row r="2187" spans="15:23" x14ac:dyDescent="0.2">
      <c r="O2187" s="11"/>
      <c r="Q2187" s="11"/>
      <c r="V2187" s="20"/>
      <c r="W2187" s="20"/>
    </row>
    <row r="2188" spans="15:23" x14ac:dyDescent="0.2">
      <c r="O2188" s="11"/>
      <c r="Q2188" s="11"/>
      <c r="V2188" s="20"/>
      <c r="W2188" s="20"/>
    </row>
    <row r="2189" spans="15:23" x14ac:dyDescent="0.2">
      <c r="O2189" s="11"/>
      <c r="Q2189" s="11"/>
      <c r="V2189" s="20"/>
      <c r="W2189" s="20"/>
    </row>
    <row r="2190" spans="15:23" x14ac:dyDescent="0.2">
      <c r="O2190" s="11"/>
      <c r="Q2190" s="11"/>
      <c r="V2190" s="20"/>
      <c r="W2190" s="20"/>
    </row>
    <row r="2191" spans="15:23" x14ac:dyDescent="0.2">
      <c r="O2191" s="11"/>
      <c r="Q2191" s="11"/>
      <c r="V2191" s="20"/>
      <c r="W2191" s="20"/>
    </row>
    <row r="2192" spans="15:23" x14ac:dyDescent="0.2">
      <c r="O2192" s="11"/>
      <c r="Q2192" s="11"/>
      <c r="V2192" s="20"/>
      <c r="W2192" s="20"/>
    </row>
    <row r="2193" spans="15:23" x14ac:dyDescent="0.2">
      <c r="O2193" s="11"/>
      <c r="Q2193" s="11"/>
      <c r="V2193" s="20"/>
      <c r="W2193" s="20"/>
    </row>
    <row r="2194" spans="15:23" x14ac:dyDescent="0.2">
      <c r="O2194" s="11"/>
      <c r="Q2194" s="11"/>
      <c r="V2194" s="20"/>
      <c r="W2194" s="20"/>
    </row>
    <row r="2195" spans="15:23" x14ac:dyDescent="0.2">
      <c r="O2195" s="11"/>
      <c r="Q2195" s="11"/>
      <c r="V2195" s="20"/>
      <c r="W2195" s="20"/>
    </row>
    <row r="2196" spans="15:23" x14ac:dyDescent="0.2">
      <c r="O2196" s="11"/>
      <c r="Q2196" s="11"/>
      <c r="V2196" s="20"/>
      <c r="W2196" s="20"/>
    </row>
    <row r="2197" spans="15:23" x14ac:dyDescent="0.2">
      <c r="O2197" s="11"/>
      <c r="Q2197" s="11"/>
      <c r="V2197" s="20"/>
      <c r="W2197" s="20"/>
    </row>
    <row r="2198" spans="15:23" x14ac:dyDescent="0.2">
      <c r="O2198" s="11"/>
      <c r="Q2198" s="11"/>
      <c r="V2198" s="20"/>
      <c r="W2198" s="20"/>
    </row>
    <row r="2199" spans="15:23" x14ac:dyDescent="0.2">
      <c r="O2199" s="11"/>
      <c r="Q2199" s="11"/>
      <c r="V2199" s="20"/>
      <c r="W2199" s="20"/>
    </row>
    <row r="2200" spans="15:23" x14ac:dyDescent="0.2">
      <c r="O2200" s="11"/>
      <c r="Q2200" s="11"/>
      <c r="V2200" s="20"/>
      <c r="W2200" s="20"/>
    </row>
    <row r="2201" spans="15:23" x14ac:dyDescent="0.2">
      <c r="O2201" s="11"/>
      <c r="Q2201" s="11"/>
      <c r="V2201" s="20"/>
      <c r="W2201" s="20"/>
    </row>
    <row r="2202" spans="15:23" x14ac:dyDescent="0.2">
      <c r="O2202" s="11"/>
      <c r="Q2202" s="11"/>
      <c r="V2202" s="20"/>
      <c r="W2202" s="20"/>
    </row>
    <row r="2203" spans="15:23" x14ac:dyDescent="0.2">
      <c r="O2203" s="11"/>
      <c r="Q2203" s="11"/>
      <c r="V2203" s="20"/>
      <c r="W2203" s="20"/>
    </row>
    <row r="2204" spans="15:23" x14ac:dyDescent="0.2">
      <c r="O2204" s="11"/>
      <c r="Q2204" s="11"/>
      <c r="V2204" s="20"/>
      <c r="W2204" s="20"/>
    </row>
    <row r="2205" spans="15:23" x14ac:dyDescent="0.2">
      <c r="O2205" s="11"/>
      <c r="Q2205" s="11"/>
      <c r="V2205" s="20"/>
      <c r="W2205" s="20"/>
    </row>
    <row r="2206" spans="15:23" x14ac:dyDescent="0.2">
      <c r="O2206" s="11"/>
      <c r="Q2206" s="11"/>
      <c r="V2206" s="20"/>
      <c r="W2206" s="20"/>
    </row>
    <row r="2207" spans="15:23" x14ac:dyDescent="0.2">
      <c r="O2207" s="11"/>
      <c r="Q2207" s="11"/>
      <c r="V2207" s="20"/>
      <c r="W2207" s="20"/>
    </row>
    <row r="2208" spans="15:23" x14ac:dyDescent="0.2">
      <c r="O2208" s="11"/>
      <c r="Q2208" s="11"/>
      <c r="V2208" s="20"/>
      <c r="W2208" s="20"/>
    </row>
    <row r="2209" spans="15:23" x14ac:dyDescent="0.2">
      <c r="O2209" s="11"/>
      <c r="Q2209" s="11"/>
      <c r="V2209" s="20"/>
      <c r="W2209" s="20"/>
    </row>
    <row r="2210" spans="15:23" x14ac:dyDescent="0.2">
      <c r="O2210" s="11"/>
      <c r="Q2210" s="11"/>
      <c r="V2210" s="20"/>
      <c r="W2210" s="20"/>
    </row>
    <row r="2211" spans="15:23" x14ac:dyDescent="0.2">
      <c r="O2211" s="11"/>
      <c r="Q2211" s="11"/>
      <c r="V2211" s="20"/>
      <c r="W2211" s="20"/>
    </row>
    <row r="2212" spans="15:23" x14ac:dyDescent="0.2">
      <c r="O2212" s="11"/>
      <c r="Q2212" s="11"/>
      <c r="V2212" s="20"/>
      <c r="W2212" s="20"/>
    </row>
    <row r="2213" spans="15:23" x14ac:dyDescent="0.2">
      <c r="O2213" s="11"/>
      <c r="Q2213" s="11"/>
      <c r="V2213" s="20"/>
      <c r="W2213" s="20"/>
    </row>
    <row r="2214" spans="15:23" x14ac:dyDescent="0.2">
      <c r="O2214" s="11"/>
      <c r="Q2214" s="11"/>
      <c r="V2214" s="20"/>
      <c r="W2214" s="20"/>
    </row>
    <row r="2215" spans="15:23" x14ac:dyDescent="0.2">
      <c r="O2215" s="11"/>
      <c r="Q2215" s="11"/>
      <c r="V2215" s="20"/>
      <c r="W2215" s="20"/>
    </row>
    <row r="2216" spans="15:23" x14ac:dyDescent="0.2">
      <c r="O2216" s="11"/>
      <c r="Q2216" s="11"/>
      <c r="V2216" s="20"/>
      <c r="W2216" s="20"/>
    </row>
    <row r="2217" spans="15:23" x14ac:dyDescent="0.2">
      <c r="O2217" s="11"/>
      <c r="Q2217" s="11"/>
      <c r="V2217" s="20"/>
      <c r="W2217" s="20"/>
    </row>
    <row r="2218" spans="15:23" x14ac:dyDescent="0.2">
      <c r="O2218" s="11"/>
      <c r="Q2218" s="11"/>
      <c r="V2218" s="20"/>
      <c r="W2218" s="20"/>
    </row>
    <row r="2219" spans="15:23" x14ac:dyDescent="0.2">
      <c r="O2219" s="11"/>
      <c r="Q2219" s="11"/>
      <c r="V2219" s="20"/>
      <c r="W2219" s="20"/>
    </row>
    <row r="2220" spans="15:23" x14ac:dyDescent="0.2">
      <c r="O2220" s="11"/>
      <c r="Q2220" s="11"/>
      <c r="V2220" s="20"/>
      <c r="W2220" s="20"/>
    </row>
    <row r="2221" spans="15:23" x14ac:dyDescent="0.2">
      <c r="O2221" s="11"/>
      <c r="Q2221" s="11"/>
      <c r="V2221" s="20"/>
      <c r="W2221" s="20"/>
    </row>
    <row r="2222" spans="15:23" x14ac:dyDescent="0.2">
      <c r="O2222" s="11"/>
      <c r="Q2222" s="11"/>
      <c r="V2222" s="20"/>
      <c r="W2222" s="20"/>
    </row>
    <row r="2223" spans="15:23" x14ac:dyDescent="0.2">
      <c r="O2223" s="11"/>
      <c r="Q2223" s="11"/>
      <c r="V2223" s="20"/>
      <c r="W2223" s="20"/>
    </row>
    <row r="2224" spans="15:23" x14ac:dyDescent="0.2">
      <c r="O2224" s="11"/>
      <c r="Q2224" s="11"/>
      <c r="V2224" s="20"/>
      <c r="W2224" s="20"/>
    </row>
    <row r="2225" spans="15:23" x14ac:dyDescent="0.2">
      <c r="O2225" s="11"/>
      <c r="Q2225" s="11"/>
      <c r="V2225" s="20"/>
      <c r="W2225" s="20"/>
    </row>
    <row r="2226" spans="15:23" x14ac:dyDescent="0.2">
      <c r="O2226" s="11"/>
      <c r="Q2226" s="11"/>
      <c r="V2226" s="20"/>
      <c r="W2226" s="20"/>
    </row>
    <row r="2227" spans="15:23" x14ac:dyDescent="0.2">
      <c r="O2227" s="11"/>
      <c r="Q2227" s="11"/>
      <c r="V2227" s="20"/>
      <c r="W2227" s="20"/>
    </row>
    <row r="2228" spans="15:23" x14ac:dyDescent="0.2">
      <c r="O2228" s="11"/>
      <c r="Q2228" s="11"/>
      <c r="V2228" s="20"/>
      <c r="W2228" s="20"/>
    </row>
    <row r="2229" spans="15:23" x14ac:dyDescent="0.2">
      <c r="O2229" s="11"/>
      <c r="Q2229" s="11"/>
      <c r="V2229" s="20"/>
      <c r="W2229" s="20"/>
    </row>
    <row r="2230" spans="15:23" x14ac:dyDescent="0.2">
      <c r="O2230" s="11"/>
      <c r="Q2230" s="11"/>
      <c r="V2230" s="20"/>
      <c r="W2230" s="20"/>
    </row>
    <row r="2231" spans="15:23" x14ac:dyDescent="0.2">
      <c r="O2231" s="11"/>
      <c r="Q2231" s="11"/>
      <c r="V2231" s="20"/>
      <c r="W2231" s="20"/>
    </row>
    <row r="2232" spans="15:23" x14ac:dyDescent="0.2">
      <c r="O2232" s="11"/>
      <c r="Q2232" s="11"/>
      <c r="V2232" s="20"/>
      <c r="W2232" s="20"/>
    </row>
    <row r="2233" spans="15:23" x14ac:dyDescent="0.2">
      <c r="O2233" s="11"/>
      <c r="Q2233" s="11"/>
      <c r="V2233" s="20"/>
      <c r="W2233" s="20"/>
    </row>
    <row r="2234" spans="15:23" x14ac:dyDescent="0.2">
      <c r="O2234" s="11"/>
      <c r="Q2234" s="11"/>
      <c r="V2234" s="20"/>
      <c r="W2234" s="20"/>
    </row>
    <row r="2235" spans="15:23" x14ac:dyDescent="0.2">
      <c r="O2235" s="11"/>
      <c r="Q2235" s="11"/>
      <c r="V2235" s="20"/>
      <c r="W2235" s="20"/>
    </row>
    <row r="2236" spans="15:23" x14ac:dyDescent="0.2">
      <c r="O2236" s="11"/>
      <c r="Q2236" s="11"/>
      <c r="V2236" s="20"/>
      <c r="W2236" s="20"/>
    </row>
    <row r="2237" spans="15:23" x14ac:dyDescent="0.2">
      <c r="O2237" s="11"/>
      <c r="Q2237" s="11"/>
      <c r="V2237" s="20"/>
      <c r="W2237" s="20"/>
    </row>
    <row r="2238" spans="15:23" x14ac:dyDescent="0.2">
      <c r="O2238" s="11"/>
      <c r="Q2238" s="11"/>
      <c r="V2238" s="20"/>
      <c r="W2238" s="20"/>
    </row>
    <row r="2239" spans="15:23" x14ac:dyDescent="0.2">
      <c r="O2239" s="11"/>
      <c r="Q2239" s="11"/>
      <c r="V2239" s="20"/>
      <c r="W2239" s="20"/>
    </row>
    <row r="2240" spans="15:23" x14ac:dyDescent="0.2">
      <c r="O2240" s="11"/>
      <c r="Q2240" s="11"/>
      <c r="V2240" s="20"/>
      <c r="W2240" s="20"/>
    </row>
    <row r="2241" spans="15:23" x14ac:dyDescent="0.2">
      <c r="O2241" s="11"/>
      <c r="Q2241" s="11"/>
      <c r="V2241" s="20"/>
      <c r="W2241" s="20"/>
    </row>
    <row r="2242" spans="15:23" x14ac:dyDescent="0.2">
      <c r="O2242" s="11"/>
      <c r="Q2242" s="11"/>
      <c r="V2242" s="20"/>
      <c r="W2242" s="20"/>
    </row>
    <row r="2243" spans="15:23" x14ac:dyDescent="0.2">
      <c r="O2243" s="11"/>
      <c r="Q2243" s="11"/>
      <c r="V2243" s="20"/>
      <c r="W2243" s="20"/>
    </row>
    <row r="2244" spans="15:23" x14ac:dyDescent="0.2">
      <c r="O2244" s="11"/>
      <c r="Q2244" s="11"/>
      <c r="V2244" s="20"/>
      <c r="W2244" s="20"/>
    </row>
    <row r="2245" spans="15:23" x14ac:dyDescent="0.2">
      <c r="O2245" s="11"/>
      <c r="Q2245" s="11"/>
      <c r="V2245" s="20"/>
      <c r="W2245" s="20"/>
    </row>
    <row r="2246" spans="15:23" x14ac:dyDescent="0.2">
      <c r="O2246" s="11"/>
      <c r="Q2246" s="11"/>
      <c r="V2246" s="20"/>
      <c r="W2246" s="20"/>
    </row>
    <row r="2247" spans="15:23" x14ac:dyDescent="0.2">
      <c r="O2247" s="11"/>
      <c r="Q2247" s="11"/>
      <c r="V2247" s="20"/>
      <c r="W2247" s="20"/>
    </row>
    <row r="2248" spans="15:23" x14ac:dyDescent="0.2">
      <c r="O2248" s="11"/>
      <c r="Q2248" s="11"/>
      <c r="V2248" s="20"/>
      <c r="W2248" s="20"/>
    </row>
    <row r="2249" spans="15:23" x14ac:dyDescent="0.2">
      <c r="O2249" s="11"/>
      <c r="Q2249" s="11"/>
      <c r="V2249" s="20"/>
      <c r="W2249" s="20"/>
    </row>
    <row r="2250" spans="15:23" x14ac:dyDescent="0.2">
      <c r="O2250" s="11"/>
      <c r="V2250" s="20"/>
      <c r="W2250" s="20"/>
    </row>
    <row r="2251" spans="15:23" x14ac:dyDescent="0.2">
      <c r="O2251" s="11"/>
      <c r="V2251" s="20"/>
      <c r="W2251" s="20"/>
    </row>
    <row r="2252" spans="15:23" x14ac:dyDescent="0.2">
      <c r="O2252" s="11"/>
      <c r="V2252" s="20"/>
      <c r="W2252" s="20"/>
    </row>
    <row r="2253" spans="15:23" x14ac:dyDescent="0.2">
      <c r="O2253" s="11"/>
      <c r="V2253" s="20"/>
      <c r="W2253" s="20"/>
    </row>
    <row r="2254" spans="15:23" x14ac:dyDescent="0.2">
      <c r="O2254" s="11"/>
      <c r="V2254" s="20"/>
      <c r="W2254" s="20"/>
    </row>
    <row r="2255" spans="15:23" x14ac:dyDescent="0.2">
      <c r="O2255" s="11"/>
      <c r="V2255" s="20"/>
      <c r="W2255" s="20"/>
    </row>
    <row r="2256" spans="15:23" x14ac:dyDescent="0.2">
      <c r="O2256" s="11"/>
      <c r="V2256" s="20"/>
      <c r="W2256" s="20"/>
    </row>
    <row r="2257" spans="15:23" x14ac:dyDescent="0.2">
      <c r="O2257" s="11"/>
      <c r="V2257" s="20"/>
      <c r="W2257" s="20"/>
    </row>
    <row r="2258" spans="15:23" x14ac:dyDescent="0.2">
      <c r="O2258" s="11"/>
      <c r="V2258" s="20"/>
      <c r="W2258" s="20"/>
    </row>
    <row r="2259" spans="15:23" x14ac:dyDescent="0.2">
      <c r="O2259" s="11"/>
      <c r="V2259" s="20"/>
      <c r="W2259" s="20"/>
    </row>
    <row r="2260" spans="15:23" x14ac:dyDescent="0.2">
      <c r="O2260" s="11"/>
      <c r="V2260" s="20"/>
      <c r="W2260" s="20"/>
    </row>
    <row r="2261" spans="15:23" x14ac:dyDescent="0.2">
      <c r="O2261" s="11"/>
      <c r="V2261" s="20"/>
      <c r="W2261" s="20"/>
    </row>
    <row r="2262" spans="15:23" x14ac:dyDescent="0.2">
      <c r="O2262" s="11"/>
      <c r="V2262" s="20"/>
      <c r="W2262" s="20"/>
    </row>
    <row r="2263" spans="15:23" x14ac:dyDescent="0.2">
      <c r="O2263" s="11"/>
      <c r="V2263" s="20"/>
      <c r="W2263" s="20"/>
    </row>
    <row r="2264" spans="15:23" x14ac:dyDescent="0.2">
      <c r="O2264" s="11"/>
      <c r="V2264" s="20"/>
      <c r="W2264" s="20"/>
    </row>
    <row r="2265" spans="15:23" x14ac:dyDescent="0.2">
      <c r="O2265" s="11"/>
      <c r="V2265" s="20"/>
      <c r="W2265" s="20"/>
    </row>
    <row r="2266" spans="15:23" x14ac:dyDescent="0.2">
      <c r="O2266" s="11"/>
      <c r="V2266" s="20"/>
      <c r="W2266" s="20"/>
    </row>
    <row r="2267" spans="15:23" x14ac:dyDescent="0.2">
      <c r="O2267" s="11"/>
      <c r="V2267" s="20"/>
      <c r="W2267" s="20"/>
    </row>
    <row r="2268" spans="15:23" x14ac:dyDescent="0.2">
      <c r="O2268" s="11"/>
      <c r="V2268" s="20"/>
      <c r="W2268" s="20"/>
    </row>
    <row r="2269" spans="15:23" x14ac:dyDescent="0.2">
      <c r="O2269" s="11"/>
      <c r="V2269" s="20"/>
      <c r="W2269" s="20"/>
    </row>
    <row r="2270" spans="15:23" x14ac:dyDescent="0.2">
      <c r="O2270" s="11"/>
      <c r="V2270" s="20"/>
      <c r="W2270" s="20"/>
    </row>
    <row r="2271" spans="15:23" x14ac:dyDescent="0.2">
      <c r="O2271" s="11"/>
      <c r="V2271" s="20"/>
      <c r="W2271" s="20"/>
    </row>
    <row r="2272" spans="15:23" x14ac:dyDescent="0.2">
      <c r="O2272" s="11"/>
      <c r="V2272" s="20"/>
      <c r="W2272" s="20"/>
    </row>
    <row r="2273" spans="15:23" x14ac:dyDescent="0.2">
      <c r="O2273" s="11"/>
      <c r="V2273" s="20"/>
      <c r="W2273" s="20"/>
    </row>
    <row r="2274" spans="15:23" x14ac:dyDescent="0.2">
      <c r="O2274" s="11"/>
      <c r="V2274" s="20"/>
      <c r="W2274" s="20"/>
    </row>
    <row r="2275" spans="15:23" x14ac:dyDescent="0.2">
      <c r="O2275" s="11"/>
      <c r="V2275" s="20"/>
      <c r="W2275" s="20"/>
    </row>
    <row r="2276" spans="15:23" x14ac:dyDescent="0.2">
      <c r="O2276" s="11"/>
      <c r="V2276" s="20"/>
      <c r="W2276" s="20"/>
    </row>
    <row r="2277" spans="15:23" x14ac:dyDescent="0.2">
      <c r="O2277" s="11"/>
      <c r="V2277" s="20"/>
      <c r="W2277" s="20"/>
    </row>
    <row r="2278" spans="15:23" x14ac:dyDescent="0.2">
      <c r="O2278" s="11"/>
      <c r="Q2278" s="11"/>
      <c r="V2278" s="20"/>
      <c r="W2278" s="20"/>
    </row>
    <row r="2279" spans="15:23" x14ac:dyDescent="0.2">
      <c r="O2279" s="11"/>
      <c r="Q2279" s="11"/>
      <c r="V2279" s="20"/>
      <c r="W2279" s="20"/>
    </row>
    <row r="2280" spans="15:23" x14ac:dyDescent="0.2">
      <c r="O2280" s="11"/>
      <c r="Q2280" s="11"/>
      <c r="V2280" s="20"/>
      <c r="W2280" s="20"/>
    </row>
    <row r="2281" spans="15:23" x14ac:dyDescent="0.2">
      <c r="O2281" s="11"/>
      <c r="Q2281" s="11"/>
      <c r="V2281" s="20"/>
      <c r="W2281" s="20"/>
    </row>
    <row r="2282" spans="15:23" x14ac:dyDescent="0.2">
      <c r="O2282" s="11"/>
      <c r="Q2282" s="11"/>
      <c r="V2282" s="20"/>
      <c r="W2282" s="20"/>
    </row>
    <row r="2283" spans="15:23" x14ac:dyDescent="0.2">
      <c r="O2283" s="11"/>
      <c r="Q2283" s="11"/>
      <c r="V2283" s="20"/>
      <c r="W2283" s="20"/>
    </row>
    <row r="2284" spans="15:23" x14ac:dyDescent="0.2">
      <c r="O2284" s="11"/>
      <c r="Q2284" s="11"/>
      <c r="V2284" s="20"/>
      <c r="W2284" s="20"/>
    </row>
    <row r="2285" spans="15:23" x14ac:dyDescent="0.2">
      <c r="O2285" s="11"/>
      <c r="Q2285" s="11"/>
      <c r="V2285" s="20"/>
      <c r="W2285" s="20"/>
    </row>
    <row r="2286" spans="15:23" x14ac:dyDescent="0.2">
      <c r="O2286" s="11"/>
      <c r="Q2286" s="11"/>
      <c r="V2286" s="20"/>
      <c r="W2286" s="20"/>
    </row>
    <row r="2287" spans="15:23" x14ac:dyDescent="0.2">
      <c r="O2287" s="11"/>
      <c r="Q2287" s="11"/>
      <c r="V2287" s="20"/>
      <c r="W2287" s="20"/>
    </row>
    <row r="2288" spans="15:23" x14ac:dyDescent="0.2">
      <c r="O2288" s="11"/>
      <c r="Q2288" s="11"/>
      <c r="V2288" s="20"/>
      <c r="W2288" s="20"/>
    </row>
    <row r="2289" spans="15:23" x14ac:dyDescent="0.2">
      <c r="O2289" s="11"/>
      <c r="Q2289" s="11"/>
      <c r="V2289" s="20"/>
      <c r="W2289" s="20"/>
    </row>
    <row r="2290" spans="15:23" x14ac:dyDescent="0.2">
      <c r="O2290" s="11"/>
      <c r="Q2290" s="11"/>
      <c r="V2290" s="20"/>
      <c r="W2290" s="20"/>
    </row>
    <row r="2291" spans="15:23" x14ac:dyDescent="0.2">
      <c r="O2291" s="11"/>
      <c r="Q2291" s="11"/>
      <c r="V2291" s="20"/>
      <c r="W2291" s="20"/>
    </row>
    <row r="2292" spans="15:23" x14ac:dyDescent="0.2">
      <c r="O2292" s="11"/>
      <c r="Q2292" s="11"/>
      <c r="V2292" s="20"/>
      <c r="W2292" s="20"/>
    </row>
    <row r="2293" spans="15:23" x14ac:dyDescent="0.2">
      <c r="O2293" s="11"/>
      <c r="Q2293" s="11"/>
      <c r="V2293" s="20"/>
      <c r="W2293" s="20"/>
    </row>
    <row r="2294" spans="15:23" x14ac:dyDescent="0.2">
      <c r="O2294" s="11"/>
      <c r="Q2294" s="11"/>
      <c r="V2294" s="20"/>
      <c r="W2294" s="20"/>
    </row>
    <row r="2295" spans="15:23" x14ac:dyDescent="0.2">
      <c r="O2295" s="11"/>
      <c r="Q2295" s="11"/>
      <c r="V2295" s="20"/>
      <c r="W2295" s="20"/>
    </row>
    <row r="2296" spans="15:23" x14ac:dyDescent="0.2">
      <c r="O2296" s="11"/>
      <c r="Q2296" s="11"/>
      <c r="V2296" s="20"/>
      <c r="W2296" s="20"/>
    </row>
    <row r="2297" spans="15:23" x14ac:dyDescent="0.2">
      <c r="O2297" s="11"/>
      <c r="Q2297" s="11"/>
      <c r="V2297" s="20"/>
      <c r="W2297" s="20"/>
    </row>
    <row r="2298" spans="15:23" x14ac:dyDescent="0.2">
      <c r="O2298" s="11"/>
      <c r="Q2298" s="11"/>
      <c r="V2298" s="20"/>
      <c r="W2298" s="20"/>
    </row>
    <row r="2299" spans="15:23" x14ac:dyDescent="0.2">
      <c r="O2299" s="11"/>
      <c r="Q2299" s="11"/>
      <c r="V2299" s="20"/>
      <c r="W2299" s="20"/>
    </row>
    <row r="2300" spans="15:23" x14ac:dyDescent="0.2">
      <c r="O2300" s="11"/>
      <c r="Q2300" s="11"/>
      <c r="V2300" s="20"/>
      <c r="W2300" s="20"/>
    </row>
    <row r="2301" spans="15:23" x14ac:dyDescent="0.2">
      <c r="O2301" s="11"/>
      <c r="Q2301" s="11"/>
      <c r="V2301" s="20"/>
      <c r="W2301" s="20"/>
    </row>
    <row r="2302" spans="15:23" x14ac:dyDescent="0.2">
      <c r="O2302" s="11"/>
      <c r="Q2302" s="11"/>
      <c r="V2302" s="20"/>
      <c r="W2302" s="20"/>
    </row>
    <row r="2303" spans="15:23" x14ac:dyDescent="0.2">
      <c r="O2303" s="11"/>
      <c r="Q2303" s="11"/>
      <c r="V2303" s="20"/>
      <c r="W2303" s="20"/>
    </row>
    <row r="2304" spans="15:23" x14ac:dyDescent="0.2">
      <c r="O2304" s="11"/>
      <c r="Q2304" s="11"/>
      <c r="V2304" s="20"/>
      <c r="W2304" s="20"/>
    </row>
    <row r="2305" spans="15:23" x14ac:dyDescent="0.2">
      <c r="O2305" s="11"/>
      <c r="Q2305" s="11"/>
      <c r="V2305" s="20"/>
      <c r="W2305" s="20"/>
    </row>
    <row r="2306" spans="15:23" x14ac:dyDescent="0.2">
      <c r="O2306" s="11"/>
      <c r="Q2306" s="11"/>
      <c r="V2306" s="20"/>
      <c r="W2306" s="20"/>
    </row>
    <row r="2307" spans="15:23" x14ac:dyDescent="0.2">
      <c r="O2307" s="11"/>
      <c r="Q2307" s="11"/>
      <c r="V2307" s="20"/>
      <c r="W2307" s="20"/>
    </row>
    <row r="2308" spans="15:23" x14ac:dyDescent="0.2">
      <c r="O2308" s="11"/>
      <c r="Q2308" s="11"/>
      <c r="V2308" s="20"/>
      <c r="W2308" s="20"/>
    </row>
    <row r="2309" spans="15:23" x14ac:dyDescent="0.2">
      <c r="O2309" s="11"/>
      <c r="Q2309" s="11"/>
      <c r="V2309" s="20"/>
      <c r="W2309" s="20"/>
    </row>
    <row r="2310" spans="15:23" x14ac:dyDescent="0.2">
      <c r="O2310" s="11"/>
      <c r="Q2310" s="11"/>
      <c r="V2310" s="20"/>
      <c r="W2310" s="20"/>
    </row>
    <row r="2311" spans="15:23" x14ac:dyDescent="0.2">
      <c r="O2311" s="11"/>
      <c r="Q2311" s="11"/>
      <c r="V2311" s="20"/>
      <c r="W2311" s="20"/>
    </row>
    <row r="2312" spans="15:23" x14ac:dyDescent="0.2">
      <c r="O2312" s="11"/>
      <c r="Q2312" s="11"/>
      <c r="V2312" s="20"/>
      <c r="W2312" s="20"/>
    </row>
    <row r="2313" spans="15:23" x14ac:dyDescent="0.2">
      <c r="O2313" s="11"/>
      <c r="Q2313" s="11"/>
      <c r="V2313" s="20"/>
      <c r="W2313" s="20"/>
    </row>
    <row r="2314" spans="15:23" x14ac:dyDescent="0.2">
      <c r="O2314" s="11"/>
      <c r="Q2314" s="11"/>
      <c r="V2314" s="20"/>
      <c r="W2314" s="20"/>
    </row>
    <row r="2315" spans="15:23" x14ac:dyDescent="0.2">
      <c r="O2315" s="11"/>
      <c r="Q2315" s="11"/>
      <c r="V2315" s="20"/>
      <c r="W2315" s="20"/>
    </row>
    <row r="2316" spans="15:23" x14ac:dyDescent="0.2">
      <c r="O2316" s="11"/>
      <c r="Q2316" s="11"/>
      <c r="V2316" s="20"/>
      <c r="W2316" s="20"/>
    </row>
    <row r="2317" spans="15:23" x14ac:dyDescent="0.2">
      <c r="O2317" s="11"/>
      <c r="Q2317" s="11"/>
      <c r="V2317" s="20"/>
      <c r="W2317" s="20"/>
    </row>
    <row r="2318" spans="15:23" x14ac:dyDescent="0.2">
      <c r="O2318" s="11"/>
      <c r="Q2318" s="11"/>
      <c r="V2318" s="20"/>
      <c r="W2318" s="20"/>
    </row>
    <row r="2319" spans="15:23" x14ac:dyDescent="0.2">
      <c r="O2319" s="11"/>
      <c r="Q2319" s="11"/>
      <c r="V2319" s="20"/>
      <c r="W2319" s="20"/>
    </row>
    <row r="2320" spans="15:23" x14ac:dyDescent="0.2">
      <c r="O2320" s="11"/>
      <c r="Q2320" s="11"/>
      <c r="V2320" s="20"/>
      <c r="W2320" s="20"/>
    </row>
    <row r="2321" spans="15:23" x14ac:dyDescent="0.2">
      <c r="O2321" s="11"/>
      <c r="Q2321" s="11"/>
      <c r="V2321" s="20"/>
      <c r="W2321" s="20"/>
    </row>
    <row r="2322" spans="15:23" x14ac:dyDescent="0.2">
      <c r="O2322" s="11"/>
      <c r="Q2322" s="11"/>
      <c r="V2322" s="20"/>
      <c r="W2322" s="20"/>
    </row>
    <row r="2323" spans="15:23" x14ac:dyDescent="0.2">
      <c r="O2323" s="11"/>
      <c r="Q2323" s="11"/>
      <c r="V2323" s="20"/>
      <c r="W2323" s="20"/>
    </row>
    <row r="2324" spans="15:23" x14ac:dyDescent="0.2">
      <c r="O2324" s="11"/>
      <c r="Q2324" s="11"/>
      <c r="V2324" s="20"/>
      <c r="W2324" s="20"/>
    </row>
    <row r="2325" spans="15:23" x14ac:dyDescent="0.2">
      <c r="O2325" s="11"/>
      <c r="Q2325" s="11"/>
      <c r="V2325" s="20"/>
      <c r="W2325" s="20"/>
    </row>
    <row r="2326" spans="15:23" x14ac:dyDescent="0.2">
      <c r="O2326" s="11"/>
      <c r="Q2326" s="11"/>
      <c r="V2326" s="20"/>
      <c r="W2326" s="20"/>
    </row>
    <row r="2327" spans="15:23" x14ac:dyDescent="0.2">
      <c r="O2327" s="11"/>
      <c r="Q2327" s="11"/>
      <c r="V2327" s="20"/>
      <c r="W2327" s="20"/>
    </row>
    <row r="2328" spans="15:23" x14ac:dyDescent="0.2">
      <c r="O2328" s="11"/>
      <c r="Q2328" s="11"/>
      <c r="V2328" s="20"/>
      <c r="W2328" s="20"/>
    </row>
    <row r="2329" spans="15:23" x14ac:dyDescent="0.2">
      <c r="O2329" s="11"/>
      <c r="Q2329" s="11"/>
      <c r="V2329" s="20"/>
      <c r="W2329" s="20"/>
    </row>
    <row r="2330" spans="15:23" x14ac:dyDescent="0.2">
      <c r="O2330" s="11"/>
      <c r="Q2330" s="11"/>
      <c r="V2330" s="20"/>
      <c r="W2330" s="20"/>
    </row>
    <row r="2331" spans="15:23" x14ac:dyDescent="0.2">
      <c r="O2331" s="11"/>
      <c r="Q2331" s="11"/>
      <c r="V2331" s="20"/>
      <c r="W2331" s="20"/>
    </row>
    <row r="2332" spans="15:23" x14ac:dyDescent="0.2">
      <c r="O2332" s="11"/>
      <c r="Q2332" s="11"/>
      <c r="V2332" s="20"/>
      <c r="W2332" s="20"/>
    </row>
    <row r="2333" spans="15:23" x14ac:dyDescent="0.2">
      <c r="O2333" s="11"/>
      <c r="Q2333" s="11"/>
      <c r="V2333" s="20"/>
      <c r="W2333" s="20"/>
    </row>
    <row r="2334" spans="15:23" x14ac:dyDescent="0.2">
      <c r="O2334" s="11"/>
      <c r="Q2334" s="11"/>
      <c r="V2334" s="20"/>
      <c r="W2334" s="20"/>
    </row>
    <row r="2335" spans="15:23" x14ac:dyDescent="0.2">
      <c r="O2335" s="11"/>
      <c r="Q2335" s="11"/>
      <c r="V2335" s="20"/>
      <c r="W2335" s="20"/>
    </row>
    <row r="2336" spans="15:23" x14ac:dyDescent="0.2">
      <c r="O2336" s="11"/>
      <c r="Q2336" s="11"/>
      <c r="V2336" s="20"/>
      <c r="W2336" s="20"/>
    </row>
    <row r="2337" spans="15:23" x14ac:dyDescent="0.2">
      <c r="O2337" s="11"/>
      <c r="Q2337" s="11"/>
      <c r="V2337" s="20"/>
      <c r="W2337" s="20"/>
    </row>
    <row r="2338" spans="15:23" x14ac:dyDescent="0.2">
      <c r="O2338" s="11"/>
      <c r="Q2338" s="11"/>
      <c r="V2338" s="20"/>
      <c r="W2338" s="20"/>
    </row>
    <row r="2339" spans="15:23" x14ac:dyDescent="0.2">
      <c r="O2339" s="11"/>
      <c r="Q2339" s="11"/>
      <c r="V2339" s="20"/>
      <c r="W2339" s="20"/>
    </row>
    <row r="2340" spans="15:23" x14ac:dyDescent="0.2">
      <c r="O2340" s="11"/>
      <c r="Q2340" s="11"/>
      <c r="V2340" s="20"/>
      <c r="W2340" s="20"/>
    </row>
    <row r="2341" spans="15:23" x14ac:dyDescent="0.2">
      <c r="O2341" s="11"/>
      <c r="Q2341" s="11"/>
      <c r="V2341" s="20"/>
      <c r="W2341" s="20"/>
    </row>
    <row r="2342" spans="15:23" x14ac:dyDescent="0.2">
      <c r="O2342" s="11"/>
      <c r="Q2342" s="11"/>
      <c r="V2342" s="20"/>
      <c r="W2342" s="20"/>
    </row>
    <row r="2343" spans="15:23" x14ac:dyDescent="0.2">
      <c r="O2343" s="11"/>
      <c r="Q2343" s="11"/>
      <c r="V2343" s="20"/>
      <c r="W2343" s="20"/>
    </row>
    <row r="2344" spans="15:23" x14ac:dyDescent="0.2">
      <c r="O2344" s="11"/>
      <c r="Q2344" s="11"/>
      <c r="V2344" s="20"/>
      <c r="W2344" s="20"/>
    </row>
    <row r="2345" spans="15:23" x14ac:dyDescent="0.2">
      <c r="O2345" s="11"/>
      <c r="Q2345" s="11"/>
      <c r="V2345" s="20"/>
      <c r="W2345" s="20"/>
    </row>
    <row r="2346" spans="15:23" x14ac:dyDescent="0.2">
      <c r="O2346" s="11"/>
      <c r="Q2346" s="11"/>
      <c r="V2346" s="20"/>
      <c r="W2346" s="20"/>
    </row>
    <row r="2347" spans="15:23" x14ac:dyDescent="0.2">
      <c r="O2347" s="11"/>
      <c r="Q2347" s="11"/>
      <c r="V2347" s="20"/>
      <c r="W2347" s="20"/>
    </row>
    <row r="2348" spans="15:23" x14ac:dyDescent="0.2">
      <c r="O2348" s="11"/>
      <c r="Q2348" s="11"/>
      <c r="V2348" s="20"/>
      <c r="W2348" s="20"/>
    </row>
    <row r="2349" spans="15:23" x14ac:dyDescent="0.2">
      <c r="O2349" s="11"/>
      <c r="Q2349" s="11"/>
      <c r="V2349" s="20"/>
      <c r="W2349" s="20"/>
    </row>
    <row r="2350" spans="15:23" x14ac:dyDescent="0.2">
      <c r="O2350" s="11"/>
      <c r="Q2350" s="11"/>
      <c r="V2350" s="20"/>
      <c r="W2350" s="20"/>
    </row>
    <row r="2351" spans="15:23" x14ac:dyDescent="0.2">
      <c r="O2351" s="11"/>
      <c r="Q2351" s="11"/>
      <c r="V2351" s="20"/>
      <c r="W2351" s="20"/>
    </row>
    <row r="2352" spans="15:23" x14ac:dyDescent="0.2">
      <c r="O2352" s="11"/>
      <c r="Q2352" s="11"/>
      <c r="V2352" s="20"/>
      <c r="W2352" s="20"/>
    </row>
    <row r="2353" spans="15:23" x14ac:dyDescent="0.2">
      <c r="O2353" s="11"/>
      <c r="Q2353" s="11"/>
      <c r="V2353" s="20"/>
      <c r="W2353" s="20"/>
    </row>
    <row r="2354" spans="15:23" x14ac:dyDescent="0.2">
      <c r="O2354" s="11"/>
      <c r="Q2354" s="11"/>
      <c r="V2354" s="20"/>
      <c r="W2354" s="20"/>
    </row>
    <row r="2355" spans="15:23" x14ac:dyDescent="0.2">
      <c r="O2355" s="11"/>
      <c r="Q2355" s="11"/>
      <c r="V2355" s="20"/>
      <c r="W2355" s="20"/>
    </row>
    <row r="2356" spans="15:23" x14ac:dyDescent="0.2">
      <c r="O2356" s="11"/>
      <c r="Q2356" s="11"/>
      <c r="V2356" s="20"/>
      <c r="W2356" s="20"/>
    </row>
    <row r="2357" spans="15:23" x14ac:dyDescent="0.2">
      <c r="O2357" s="11"/>
      <c r="Q2357" s="11"/>
      <c r="V2357" s="20"/>
      <c r="W2357" s="20"/>
    </row>
    <row r="2358" spans="15:23" x14ac:dyDescent="0.2">
      <c r="O2358" s="11"/>
      <c r="Q2358" s="11"/>
      <c r="V2358" s="20"/>
      <c r="W2358" s="20"/>
    </row>
    <row r="2359" spans="15:23" x14ac:dyDescent="0.2">
      <c r="O2359" s="11"/>
      <c r="Q2359" s="11"/>
      <c r="V2359" s="20"/>
      <c r="W2359" s="20"/>
    </row>
    <row r="2360" spans="15:23" x14ac:dyDescent="0.2">
      <c r="O2360" s="11"/>
      <c r="Q2360" s="11"/>
      <c r="V2360" s="20"/>
      <c r="W2360" s="20"/>
    </row>
    <row r="2361" spans="15:23" x14ac:dyDescent="0.2">
      <c r="O2361" s="11"/>
      <c r="Q2361" s="11"/>
      <c r="V2361" s="20"/>
      <c r="W2361" s="20"/>
    </row>
    <row r="2362" spans="15:23" x14ac:dyDescent="0.2">
      <c r="O2362" s="11"/>
      <c r="V2362" s="20"/>
      <c r="W2362" s="20"/>
    </row>
    <row r="2363" spans="15:23" x14ac:dyDescent="0.2">
      <c r="O2363" s="11"/>
      <c r="V2363" s="20"/>
      <c r="W2363" s="20"/>
    </row>
    <row r="2364" spans="15:23" x14ac:dyDescent="0.2">
      <c r="O2364" s="11"/>
      <c r="V2364" s="20"/>
      <c r="W2364" s="20"/>
    </row>
    <row r="2365" spans="15:23" x14ac:dyDescent="0.2">
      <c r="O2365" s="11"/>
      <c r="V2365" s="20"/>
      <c r="W2365" s="20"/>
    </row>
    <row r="2366" spans="15:23" x14ac:dyDescent="0.2">
      <c r="O2366" s="11"/>
      <c r="V2366" s="20"/>
      <c r="W2366" s="20"/>
    </row>
    <row r="2367" spans="15:23" x14ac:dyDescent="0.2">
      <c r="O2367" s="11"/>
      <c r="V2367" s="20"/>
      <c r="W2367" s="20"/>
    </row>
    <row r="2368" spans="15:23" x14ac:dyDescent="0.2">
      <c r="O2368" s="11"/>
      <c r="V2368" s="20"/>
      <c r="W2368" s="20"/>
    </row>
    <row r="2369" spans="15:23" x14ac:dyDescent="0.2">
      <c r="O2369" s="11"/>
      <c r="V2369" s="20"/>
      <c r="W2369" s="20"/>
    </row>
    <row r="2370" spans="15:23" x14ac:dyDescent="0.2">
      <c r="O2370" s="11"/>
      <c r="V2370" s="20"/>
      <c r="W2370" s="20"/>
    </row>
    <row r="2371" spans="15:23" x14ac:dyDescent="0.2">
      <c r="O2371" s="11"/>
      <c r="V2371" s="20"/>
      <c r="W2371" s="20"/>
    </row>
    <row r="2372" spans="15:23" x14ac:dyDescent="0.2">
      <c r="O2372" s="11"/>
      <c r="V2372" s="20"/>
      <c r="W2372" s="20"/>
    </row>
    <row r="2373" spans="15:23" x14ac:dyDescent="0.2">
      <c r="O2373" s="11"/>
      <c r="V2373" s="20"/>
      <c r="W2373" s="20"/>
    </row>
    <row r="2374" spans="15:23" x14ac:dyDescent="0.2">
      <c r="O2374" s="11"/>
      <c r="V2374" s="20"/>
      <c r="W2374" s="20"/>
    </row>
    <row r="2375" spans="15:23" x14ac:dyDescent="0.2">
      <c r="O2375" s="11"/>
      <c r="V2375" s="20"/>
      <c r="W2375" s="20"/>
    </row>
    <row r="2376" spans="15:23" x14ac:dyDescent="0.2">
      <c r="O2376" s="11"/>
      <c r="V2376" s="20"/>
      <c r="W2376" s="20"/>
    </row>
    <row r="2377" spans="15:23" x14ac:dyDescent="0.2">
      <c r="O2377" s="11"/>
      <c r="V2377" s="20"/>
      <c r="W2377" s="20"/>
    </row>
    <row r="2378" spans="15:23" x14ac:dyDescent="0.2">
      <c r="O2378" s="11"/>
      <c r="V2378" s="20"/>
      <c r="W2378" s="20"/>
    </row>
    <row r="2379" spans="15:23" x14ac:dyDescent="0.2">
      <c r="O2379" s="11"/>
      <c r="V2379" s="20"/>
      <c r="W2379" s="20"/>
    </row>
    <row r="2380" spans="15:23" x14ac:dyDescent="0.2">
      <c r="O2380" s="11"/>
      <c r="V2380" s="20"/>
      <c r="W2380" s="20"/>
    </row>
    <row r="2381" spans="15:23" x14ac:dyDescent="0.2">
      <c r="O2381" s="11"/>
      <c r="V2381" s="20"/>
      <c r="W2381" s="20"/>
    </row>
    <row r="2382" spans="15:23" x14ac:dyDescent="0.2">
      <c r="O2382" s="11"/>
      <c r="V2382" s="20"/>
      <c r="W2382" s="20"/>
    </row>
    <row r="2383" spans="15:23" x14ac:dyDescent="0.2">
      <c r="O2383" s="11"/>
      <c r="V2383" s="20"/>
      <c r="W2383" s="20"/>
    </row>
    <row r="2384" spans="15:23" x14ac:dyDescent="0.2">
      <c r="O2384" s="11"/>
      <c r="V2384" s="20"/>
      <c r="W2384" s="20"/>
    </row>
    <row r="2385" spans="15:23" x14ac:dyDescent="0.2">
      <c r="O2385" s="11"/>
      <c r="V2385" s="20"/>
      <c r="W2385" s="20"/>
    </row>
    <row r="2386" spans="15:23" x14ac:dyDescent="0.2">
      <c r="O2386" s="11"/>
      <c r="V2386" s="20"/>
      <c r="W2386" s="20"/>
    </row>
    <row r="2387" spans="15:23" x14ac:dyDescent="0.2">
      <c r="O2387" s="11"/>
      <c r="V2387" s="20"/>
      <c r="W2387" s="20"/>
    </row>
    <row r="2388" spans="15:23" x14ac:dyDescent="0.2">
      <c r="O2388" s="11"/>
      <c r="V2388" s="20"/>
      <c r="W2388" s="20"/>
    </row>
    <row r="2389" spans="15:23" x14ac:dyDescent="0.2">
      <c r="O2389" s="11"/>
      <c r="V2389" s="20"/>
      <c r="W2389" s="20"/>
    </row>
    <row r="2390" spans="15:23" x14ac:dyDescent="0.2">
      <c r="O2390" s="11"/>
      <c r="Q2390" s="11"/>
      <c r="V2390" s="20"/>
      <c r="W2390" s="20"/>
    </row>
    <row r="2391" spans="15:23" x14ac:dyDescent="0.2">
      <c r="O2391" s="11"/>
      <c r="Q2391" s="11"/>
      <c r="V2391" s="20"/>
      <c r="W2391" s="20"/>
    </row>
    <row r="2392" spans="15:23" x14ac:dyDescent="0.2">
      <c r="O2392" s="11"/>
      <c r="Q2392" s="11"/>
      <c r="V2392" s="20"/>
      <c r="W2392" s="20"/>
    </row>
    <row r="2393" spans="15:23" x14ac:dyDescent="0.2">
      <c r="O2393" s="11"/>
      <c r="Q2393" s="11"/>
      <c r="V2393" s="20"/>
      <c r="W2393" s="20"/>
    </row>
    <row r="2394" spans="15:23" x14ac:dyDescent="0.2">
      <c r="O2394" s="11"/>
      <c r="Q2394" s="11"/>
      <c r="V2394" s="20"/>
      <c r="W2394" s="20"/>
    </row>
    <row r="2395" spans="15:23" x14ac:dyDescent="0.2">
      <c r="O2395" s="11"/>
      <c r="Q2395" s="11"/>
      <c r="V2395" s="20"/>
      <c r="W2395" s="20"/>
    </row>
    <row r="2396" spans="15:23" x14ac:dyDescent="0.2">
      <c r="O2396" s="11"/>
      <c r="Q2396" s="11"/>
      <c r="V2396" s="20"/>
      <c r="W2396" s="20"/>
    </row>
    <row r="2397" spans="15:23" x14ac:dyDescent="0.2">
      <c r="O2397" s="11"/>
      <c r="Q2397" s="11"/>
      <c r="V2397" s="20"/>
      <c r="W2397" s="20"/>
    </row>
    <row r="2398" spans="15:23" x14ac:dyDescent="0.2">
      <c r="O2398" s="11"/>
      <c r="Q2398" s="11"/>
      <c r="V2398" s="20"/>
      <c r="W2398" s="20"/>
    </row>
    <row r="2399" spans="15:23" x14ac:dyDescent="0.2">
      <c r="O2399" s="11"/>
      <c r="Q2399" s="11"/>
      <c r="V2399" s="20"/>
      <c r="W2399" s="20"/>
    </row>
    <row r="2400" spans="15:23" x14ac:dyDescent="0.2">
      <c r="O2400" s="11"/>
      <c r="Q2400" s="11"/>
      <c r="V2400" s="20"/>
      <c r="W2400" s="20"/>
    </row>
    <row r="2401" spans="15:23" x14ac:dyDescent="0.2">
      <c r="O2401" s="11"/>
      <c r="Q2401" s="11"/>
      <c r="V2401" s="20"/>
      <c r="W2401" s="20"/>
    </row>
    <row r="2402" spans="15:23" x14ac:dyDescent="0.2">
      <c r="O2402" s="11"/>
      <c r="Q2402" s="11"/>
      <c r="V2402" s="20"/>
      <c r="W2402" s="20"/>
    </row>
    <row r="2403" spans="15:23" x14ac:dyDescent="0.2">
      <c r="O2403" s="11"/>
      <c r="Q2403" s="11"/>
      <c r="V2403" s="20"/>
      <c r="W2403" s="20"/>
    </row>
    <row r="2404" spans="15:23" x14ac:dyDescent="0.2">
      <c r="O2404" s="11"/>
      <c r="Q2404" s="11"/>
      <c r="V2404" s="20"/>
      <c r="W2404" s="20"/>
    </row>
    <row r="2405" spans="15:23" x14ac:dyDescent="0.2">
      <c r="O2405" s="11"/>
      <c r="Q2405" s="11"/>
      <c r="V2405" s="20"/>
      <c r="W2405" s="20"/>
    </row>
    <row r="2406" spans="15:23" x14ac:dyDescent="0.2">
      <c r="O2406" s="11"/>
      <c r="Q2406" s="11"/>
      <c r="V2406" s="20"/>
      <c r="W2406" s="20"/>
    </row>
    <row r="2407" spans="15:23" x14ac:dyDescent="0.2">
      <c r="O2407" s="11"/>
      <c r="Q2407" s="11"/>
      <c r="V2407" s="20"/>
      <c r="W2407" s="20"/>
    </row>
    <row r="2408" spans="15:23" x14ac:dyDescent="0.2">
      <c r="O2408" s="11"/>
      <c r="Q2408" s="11"/>
      <c r="V2408" s="20"/>
      <c r="W2408" s="20"/>
    </row>
    <row r="2409" spans="15:23" x14ac:dyDescent="0.2">
      <c r="O2409" s="11"/>
      <c r="Q2409" s="11"/>
      <c r="V2409" s="20"/>
      <c r="W2409" s="20"/>
    </row>
    <row r="2410" spans="15:23" x14ac:dyDescent="0.2">
      <c r="O2410" s="11"/>
      <c r="Q2410" s="11"/>
      <c r="V2410" s="20"/>
      <c r="W2410" s="20"/>
    </row>
    <row r="2411" spans="15:23" x14ac:dyDescent="0.2">
      <c r="O2411" s="11"/>
      <c r="Q2411" s="11"/>
      <c r="V2411" s="20"/>
      <c r="W2411" s="20"/>
    </row>
    <row r="2412" spans="15:23" x14ac:dyDescent="0.2">
      <c r="O2412" s="11"/>
      <c r="Q2412" s="11"/>
      <c r="V2412" s="20"/>
      <c r="W2412" s="20"/>
    </row>
    <row r="2413" spans="15:23" x14ac:dyDescent="0.2">
      <c r="O2413" s="11"/>
      <c r="Q2413" s="11"/>
      <c r="V2413" s="20"/>
      <c r="W2413" s="20"/>
    </row>
    <row r="2414" spans="15:23" x14ac:dyDescent="0.2">
      <c r="O2414" s="11"/>
      <c r="Q2414" s="11"/>
      <c r="V2414" s="20"/>
      <c r="W2414" s="20"/>
    </row>
    <row r="2415" spans="15:23" x14ac:dyDescent="0.2">
      <c r="O2415" s="11"/>
      <c r="Q2415" s="11"/>
      <c r="V2415" s="20"/>
      <c r="W2415" s="20"/>
    </row>
    <row r="2416" spans="15:23" x14ac:dyDescent="0.2">
      <c r="O2416" s="11"/>
      <c r="Q2416" s="11"/>
      <c r="V2416" s="20"/>
      <c r="W2416" s="20"/>
    </row>
    <row r="2417" spans="15:23" x14ac:dyDescent="0.2">
      <c r="O2417" s="11"/>
      <c r="Q2417" s="11"/>
      <c r="V2417" s="20"/>
      <c r="W2417" s="20"/>
    </row>
    <row r="2418" spans="15:23" x14ac:dyDescent="0.2">
      <c r="O2418" s="11"/>
      <c r="Q2418" s="11"/>
      <c r="V2418" s="20"/>
      <c r="W2418" s="20"/>
    </row>
    <row r="2419" spans="15:23" x14ac:dyDescent="0.2">
      <c r="O2419" s="11"/>
      <c r="Q2419" s="11"/>
      <c r="V2419" s="20"/>
      <c r="W2419" s="20"/>
    </row>
    <row r="2420" spans="15:23" x14ac:dyDescent="0.2">
      <c r="O2420" s="11"/>
      <c r="Q2420" s="11"/>
      <c r="V2420" s="20"/>
      <c r="W2420" s="20"/>
    </row>
    <row r="2421" spans="15:23" x14ac:dyDescent="0.2">
      <c r="O2421" s="11"/>
      <c r="Q2421" s="11"/>
      <c r="V2421" s="20"/>
      <c r="W2421" s="20"/>
    </row>
    <row r="2422" spans="15:23" x14ac:dyDescent="0.2">
      <c r="O2422" s="11"/>
      <c r="Q2422" s="11"/>
      <c r="V2422" s="20"/>
      <c r="W2422" s="20"/>
    </row>
    <row r="2423" spans="15:23" x14ac:dyDescent="0.2">
      <c r="O2423" s="11"/>
      <c r="Q2423" s="11"/>
      <c r="V2423" s="20"/>
      <c r="W2423" s="20"/>
    </row>
    <row r="2424" spans="15:23" x14ac:dyDescent="0.2">
      <c r="O2424" s="11"/>
      <c r="Q2424" s="11"/>
      <c r="V2424" s="20"/>
      <c r="W2424" s="20"/>
    </row>
    <row r="2425" spans="15:23" x14ac:dyDescent="0.2">
      <c r="O2425" s="11"/>
      <c r="Q2425" s="11"/>
      <c r="V2425" s="20"/>
      <c r="W2425" s="20"/>
    </row>
    <row r="2426" spans="15:23" x14ac:dyDescent="0.2">
      <c r="O2426" s="11"/>
      <c r="Q2426" s="11"/>
      <c r="V2426" s="20"/>
      <c r="W2426" s="20"/>
    </row>
    <row r="2427" spans="15:23" x14ac:dyDescent="0.2">
      <c r="O2427" s="11"/>
      <c r="Q2427" s="11"/>
      <c r="V2427" s="20"/>
      <c r="W2427" s="20"/>
    </row>
    <row r="2428" spans="15:23" x14ac:dyDescent="0.2">
      <c r="O2428" s="11"/>
      <c r="Q2428" s="11"/>
      <c r="V2428" s="20"/>
      <c r="W2428" s="20"/>
    </row>
    <row r="2429" spans="15:23" x14ac:dyDescent="0.2">
      <c r="O2429" s="11"/>
      <c r="Q2429" s="11"/>
      <c r="V2429" s="20"/>
      <c r="W2429" s="20"/>
    </row>
    <row r="2430" spans="15:23" x14ac:dyDescent="0.2">
      <c r="O2430" s="11"/>
      <c r="Q2430" s="11"/>
      <c r="V2430" s="20"/>
      <c r="W2430" s="20"/>
    </row>
    <row r="2431" spans="15:23" x14ac:dyDescent="0.2">
      <c r="O2431" s="11"/>
      <c r="Q2431" s="11"/>
      <c r="V2431" s="20"/>
      <c r="W2431" s="20"/>
    </row>
    <row r="2432" spans="15:23" x14ac:dyDescent="0.2">
      <c r="O2432" s="11"/>
      <c r="Q2432" s="11"/>
      <c r="V2432" s="20"/>
      <c r="W2432" s="20"/>
    </row>
    <row r="2433" spans="15:23" x14ac:dyDescent="0.2">
      <c r="O2433" s="11"/>
      <c r="Q2433" s="11"/>
      <c r="V2433" s="20"/>
      <c r="W2433" s="20"/>
    </row>
    <row r="2434" spans="15:23" x14ac:dyDescent="0.2">
      <c r="O2434" s="11"/>
      <c r="Q2434" s="11"/>
      <c r="V2434" s="20"/>
      <c r="W2434" s="20"/>
    </row>
    <row r="2435" spans="15:23" x14ac:dyDescent="0.2">
      <c r="O2435" s="11"/>
      <c r="Q2435" s="11"/>
      <c r="V2435" s="20"/>
      <c r="W2435" s="20"/>
    </row>
    <row r="2436" spans="15:23" x14ac:dyDescent="0.2">
      <c r="O2436" s="11"/>
      <c r="Q2436" s="11"/>
      <c r="V2436" s="20"/>
      <c r="W2436" s="20"/>
    </row>
    <row r="2437" spans="15:23" x14ac:dyDescent="0.2">
      <c r="O2437" s="11"/>
      <c r="Q2437" s="11"/>
      <c r="V2437" s="20"/>
      <c r="W2437" s="20"/>
    </row>
    <row r="2438" spans="15:23" x14ac:dyDescent="0.2">
      <c r="O2438" s="11"/>
      <c r="Q2438" s="11"/>
      <c r="V2438" s="20"/>
      <c r="W2438" s="20"/>
    </row>
    <row r="2439" spans="15:23" x14ac:dyDescent="0.2">
      <c r="O2439" s="11"/>
      <c r="Q2439" s="11"/>
      <c r="V2439" s="20"/>
      <c r="W2439" s="20"/>
    </row>
    <row r="2440" spans="15:23" x14ac:dyDescent="0.2">
      <c r="O2440" s="11"/>
      <c r="Q2440" s="11"/>
      <c r="V2440" s="20"/>
      <c r="W2440" s="20"/>
    </row>
    <row r="2441" spans="15:23" x14ac:dyDescent="0.2">
      <c r="O2441" s="11"/>
      <c r="Q2441" s="11"/>
      <c r="V2441" s="20"/>
      <c r="W2441" s="20"/>
    </row>
    <row r="2442" spans="15:23" x14ac:dyDescent="0.2">
      <c r="O2442" s="11"/>
      <c r="Q2442" s="11"/>
      <c r="V2442" s="20"/>
      <c r="W2442" s="20"/>
    </row>
    <row r="2443" spans="15:23" x14ac:dyDescent="0.2">
      <c r="O2443" s="11"/>
      <c r="Q2443" s="11"/>
      <c r="V2443" s="20"/>
      <c r="W2443" s="20"/>
    </row>
    <row r="2444" spans="15:23" x14ac:dyDescent="0.2">
      <c r="O2444" s="11"/>
      <c r="Q2444" s="11"/>
      <c r="V2444" s="20"/>
      <c r="W2444" s="20"/>
    </row>
    <row r="2445" spans="15:23" x14ac:dyDescent="0.2">
      <c r="O2445" s="11"/>
      <c r="Q2445" s="11"/>
      <c r="V2445" s="20"/>
      <c r="W2445" s="20"/>
    </row>
    <row r="2446" spans="15:23" x14ac:dyDescent="0.2">
      <c r="O2446" s="11"/>
      <c r="Q2446" s="11"/>
      <c r="V2446" s="20"/>
      <c r="W2446" s="20"/>
    </row>
    <row r="2447" spans="15:23" x14ac:dyDescent="0.2">
      <c r="O2447" s="11"/>
      <c r="Q2447" s="11"/>
      <c r="V2447" s="20"/>
      <c r="W2447" s="20"/>
    </row>
    <row r="2448" spans="15:23" x14ac:dyDescent="0.2">
      <c r="O2448" s="11"/>
      <c r="Q2448" s="11"/>
      <c r="V2448" s="20"/>
      <c r="W2448" s="20"/>
    </row>
    <row r="2449" spans="15:23" x14ac:dyDescent="0.2">
      <c r="O2449" s="11"/>
      <c r="Q2449" s="11"/>
      <c r="V2449" s="20"/>
      <c r="W2449" s="20"/>
    </row>
    <row r="2450" spans="15:23" x14ac:dyDescent="0.2">
      <c r="O2450" s="11"/>
      <c r="Q2450" s="11"/>
      <c r="V2450" s="20"/>
      <c r="W2450" s="20"/>
    </row>
    <row r="2451" spans="15:23" x14ac:dyDescent="0.2">
      <c r="O2451" s="11"/>
      <c r="Q2451" s="11"/>
      <c r="V2451" s="20"/>
      <c r="W2451" s="20"/>
    </row>
    <row r="2452" spans="15:23" x14ac:dyDescent="0.2">
      <c r="O2452" s="11"/>
      <c r="Q2452" s="11"/>
      <c r="V2452" s="20"/>
      <c r="W2452" s="20"/>
    </row>
    <row r="2453" spans="15:23" x14ac:dyDescent="0.2">
      <c r="O2453" s="11"/>
      <c r="Q2453" s="11"/>
      <c r="V2453" s="20"/>
      <c r="W2453" s="20"/>
    </row>
    <row r="2454" spans="15:23" x14ac:dyDescent="0.2">
      <c r="O2454" s="11"/>
      <c r="Q2454" s="11"/>
      <c r="V2454" s="20"/>
      <c r="W2454" s="20"/>
    </row>
    <row r="2455" spans="15:23" x14ac:dyDescent="0.2">
      <c r="O2455" s="11"/>
      <c r="Q2455" s="11"/>
      <c r="V2455" s="20"/>
      <c r="W2455" s="20"/>
    </row>
    <row r="2456" spans="15:23" x14ac:dyDescent="0.2">
      <c r="O2456" s="11"/>
      <c r="Q2456" s="11"/>
      <c r="V2456" s="20"/>
      <c r="W2456" s="20"/>
    </row>
    <row r="2457" spans="15:23" x14ac:dyDescent="0.2">
      <c r="O2457" s="11"/>
      <c r="Q2457" s="11"/>
      <c r="V2457" s="20"/>
      <c r="W2457" s="20"/>
    </row>
    <row r="2458" spans="15:23" x14ac:dyDescent="0.2">
      <c r="O2458" s="11"/>
      <c r="Q2458" s="11"/>
      <c r="V2458" s="20"/>
      <c r="W2458" s="20"/>
    </row>
    <row r="2459" spans="15:23" x14ac:dyDescent="0.2">
      <c r="O2459" s="11"/>
      <c r="Q2459" s="11"/>
      <c r="V2459" s="20"/>
      <c r="W2459" s="20"/>
    </row>
    <row r="2460" spans="15:23" x14ac:dyDescent="0.2">
      <c r="O2460" s="11"/>
      <c r="Q2460" s="11"/>
      <c r="V2460" s="20"/>
      <c r="W2460" s="20"/>
    </row>
    <row r="2461" spans="15:23" x14ac:dyDescent="0.2">
      <c r="O2461" s="11"/>
      <c r="Q2461" s="11"/>
      <c r="V2461" s="20"/>
      <c r="W2461" s="20"/>
    </row>
    <row r="2462" spans="15:23" x14ac:dyDescent="0.2">
      <c r="O2462" s="11"/>
      <c r="Q2462" s="11"/>
      <c r="V2462" s="20"/>
      <c r="W2462" s="20"/>
    </row>
    <row r="2463" spans="15:23" x14ac:dyDescent="0.2">
      <c r="O2463" s="11"/>
      <c r="Q2463" s="11"/>
      <c r="V2463" s="20"/>
      <c r="W2463" s="20"/>
    </row>
    <row r="2464" spans="15:23" x14ac:dyDescent="0.2">
      <c r="O2464" s="11"/>
      <c r="Q2464" s="11"/>
      <c r="V2464" s="20"/>
      <c r="W2464" s="20"/>
    </row>
    <row r="2465" spans="15:23" x14ac:dyDescent="0.2">
      <c r="O2465" s="11"/>
      <c r="Q2465" s="11"/>
      <c r="V2465" s="20"/>
      <c r="W2465" s="20"/>
    </row>
    <row r="2466" spans="15:23" x14ac:dyDescent="0.2">
      <c r="O2466" s="11"/>
      <c r="Q2466" s="11"/>
      <c r="V2466" s="20"/>
      <c r="W2466" s="20"/>
    </row>
    <row r="2467" spans="15:23" x14ac:dyDescent="0.2">
      <c r="O2467" s="11"/>
      <c r="Q2467" s="11"/>
      <c r="V2467" s="20"/>
      <c r="W2467" s="20"/>
    </row>
    <row r="2468" spans="15:23" x14ac:dyDescent="0.2">
      <c r="O2468" s="11"/>
      <c r="Q2468" s="11"/>
      <c r="V2468" s="20"/>
      <c r="W2468" s="20"/>
    </row>
    <row r="2469" spans="15:23" x14ac:dyDescent="0.2">
      <c r="O2469" s="11"/>
      <c r="Q2469" s="11"/>
      <c r="V2469" s="20"/>
      <c r="W2469" s="20"/>
    </row>
    <row r="2470" spans="15:23" x14ac:dyDescent="0.2">
      <c r="O2470" s="11"/>
      <c r="Q2470" s="11"/>
      <c r="V2470" s="20"/>
      <c r="W2470" s="20"/>
    </row>
    <row r="2471" spans="15:23" x14ac:dyDescent="0.2">
      <c r="O2471" s="11"/>
      <c r="Q2471" s="11"/>
      <c r="V2471" s="20"/>
      <c r="W2471" s="20"/>
    </row>
    <row r="2472" spans="15:23" x14ac:dyDescent="0.2">
      <c r="O2472" s="11"/>
      <c r="Q2472" s="11"/>
      <c r="V2472" s="20"/>
      <c r="W2472" s="20"/>
    </row>
    <row r="2473" spans="15:23" x14ac:dyDescent="0.2">
      <c r="O2473" s="11"/>
      <c r="Q2473" s="11"/>
      <c r="V2473" s="20"/>
      <c r="W2473" s="20"/>
    </row>
    <row r="2474" spans="15:23" x14ac:dyDescent="0.2">
      <c r="O2474" s="11"/>
      <c r="V2474" s="20"/>
      <c r="W2474" s="20"/>
    </row>
    <row r="2475" spans="15:23" x14ac:dyDescent="0.2">
      <c r="O2475" s="11"/>
      <c r="V2475" s="20"/>
      <c r="W2475" s="20"/>
    </row>
    <row r="2476" spans="15:23" x14ac:dyDescent="0.2">
      <c r="O2476" s="11"/>
      <c r="V2476" s="20"/>
      <c r="W2476" s="20"/>
    </row>
    <row r="2477" spans="15:23" x14ac:dyDescent="0.2">
      <c r="O2477" s="11"/>
      <c r="V2477" s="20"/>
      <c r="W2477" s="20"/>
    </row>
    <row r="2478" spans="15:23" x14ac:dyDescent="0.2">
      <c r="O2478" s="11"/>
      <c r="V2478" s="20"/>
      <c r="W2478" s="20"/>
    </row>
    <row r="2479" spans="15:23" x14ac:dyDescent="0.2">
      <c r="O2479" s="11"/>
      <c r="V2479" s="20"/>
      <c r="W2479" s="20"/>
    </row>
    <row r="2480" spans="15:23" x14ac:dyDescent="0.2">
      <c r="O2480" s="11"/>
      <c r="V2480" s="20"/>
      <c r="W2480" s="20"/>
    </row>
    <row r="2481" spans="15:23" x14ac:dyDescent="0.2">
      <c r="O2481" s="11"/>
      <c r="V2481" s="20"/>
      <c r="W2481" s="20"/>
    </row>
    <row r="2482" spans="15:23" x14ac:dyDescent="0.2">
      <c r="O2482" s="11"/>
      <c r="V2482" s="20"/>
      <c r="W2482" s="20"/>
    </row>
    <row r="2483" spans="15:23" x14ac:dyDescent="0.2">
      <c r="O2483" s="11"/>
      <c r="V2483" s="20"/>
      <c r="W2483" s="20"/>
    </row>
    <row r="2484" spans="15:23" x14ac:dyDescent="0.2">
      <c r="O2484" s="11"/>
      <c r="V2484" s="20"/>
      <c r="W2484" s="20"/>
    </row>
    <row r="2485" spans="15:23" x14ac:dyDescent="0.2">
      <c r="O2485" s="11"/>
      <c r="V2485" s="20"/>
      <c r="W2485" s="20"/>
    </row>
    <row r="2486" spans="15:23" x14ac:dyDescent="0.2">
      <c r="O2486" s="11"/>
      <c r="V2486" s="20"/>
      <c r="W2486" s="20"/>
    </row>
    <row r="2487" spans="15:23" x14ac:dyDescent="0.2">
      <c r="O2487" s="11"/>
      <c r="V2487" s="20"/>
      <c r="W2487" s="20"/>
    </row>
    <row r="2488" spans="15:23" x14ac:dyDescent="0.2">
      <c r="O2488" s="11"/>
      <c r="V2488" s="20"/>
      <c r="W2488" s="20"/>
    </row>
    <row r="2489" spans="15:23" x14ac:dyDescent="0.2">
      <c r="O2489" s="11"/>
      <c r="V2489" s="20"/>
      <c r="W2489" s="20"/>
    </row>
    <row r="2490" spans="15:23" x14ac:dyDescent="0.2">
      <c r="O2490" s="11"/>
      <c r="V2490" s="20"/>
      <c r="W2490" s="20"/>
    </row>
    <row r="2491" spans="15:23" x14ac:dyDescent="0.2">
      <c r="O2491" s="11"/>
      <c r="V2491" s="20"/>
      <c r="W2491" s="20"/>
    </row>
    <row r="2492" spans="15:23" x14ac:dyDescent="0.2">
      <c r="O2492" s="11"/>
      <c r="V2492" s="20"/>
      <c r="W2492" s="20"/>
    </row>
    <row r="2493" spans="15:23" x14ac:dyDescent="0.2">
      <c r="O2493" s="11"/>
      <c r="V2493" s="20"/>
      <c r="W2493" s="20"/>
    </row>
    <row r="2494" spans="15:23" x14ac:dyDescent="0.2">
      <c r="O2494" s="11"/>
      <c r="V2494" s="20"/>
      <c r="W2494" s="20"/>
    </row>
    <row r="2495" spans="15:23" x14ac:dyDescent="0.2">
      <c r="O2495" s="11"/>
      <c r="V2495" s="20"/>
      <c r="W2495" s="20"/>
    </row>
    <row r="2496" spans="15:23" x14ac:dyDescent="0.2">
      <c r="O2496" s="11"/>
      <c r="V2496" s="20"/>
      <c r="W2496" s="20"/>
    </row>
    <row r="2497" spans="15:23" x14ac:dyDescent="0.2">
      <c r="O2497" s="11"/>
      <c r="V2497" s="20"/>
      <c r="W2497" s="20"/>
    </row>
    <row r="2498" spans="15:23" x14ac:dyDescent="0.2">
      <c r="O2498" s="11"/>
      <c r="V2498" s="20"/>
      <c r="W2498" s="20"/>
    </row>
    <row r="2499" spans="15:23" x14ac:dyDescent="0.2">
      <c r="O2499" s="11"/>
      <c r="V2499" s="20"/>
      <c r="W2499" s="20"/>
    </row>
    <row r="2500" spans="15:23" x14ac:dyDescent="0.2">
      <c r="O2500" s="11"/>
      <c r="V2500" s="20"/>
      <c r="W2500" s="20"/>
    </row>
    <row r="2501" spans="15:23" x14ac:dyDescent="0.2">
      <c r="O2501" s="11"/>
      <c r="V2501" s="20"/>
      <c r="W2501" s="20"/>
    </row>
    <row r="2502" spans="15:23" x14ac:dyDescent="0.2">
      <c r="O2502" s="11"/>
      <c r="Q2502" s="11"/>
      <c r="V2502" s="20"/>
      <c r="W2502" s="20"/>
    </row>
    <row r="2503" spans="15:23" x14ac:dyDescent="0.2">
      <c r="O2503" s="11"/>
      <c r="Q2503" s="11"/>
      <c r="V2503" s="20"/>
      <c r="W2503" s="20"/>
    </row>
    <row r="2504" spans="15:23" x14ac:dyDescent="0.2">
      <c r="O2504" s="11"/>
      <c r="Q2504" s="11"/>
      <c r="V2504" s="20"/>
      <c r="W2504" s="20"/>
    </row>
    <row r="2505" spans="15:23" x14ac:dyDescent="0.2">
      <c r="O2505" s="11"/>
      <c r="Q2505" s="11"/>
      <c r="V2505" s="20"/>
      <c r="W2505" s="20"/>
    </row>
    <row r="2506" spans="15:23" x14ac:dyDescent="0.2">
      <c r="O2506" s="11"/>
      <c r="Q2506" s="11"/>
      <c r="V2506" s="20"/>
      <c r="W2506" s="20"/>
    </row>
    <row r="2507" spans="15:23" x14ac:dyDescent="0.2">
      <c r="O2507" s="11"/>
      <c r="Q2507" s="11"/>
      <c r="V2507" s="20"/>
      <c r="W2507" s="20"/>
    </row>
    <row r="2508" spans="15:23" x14ac:dyDescent="0.2">
      <c r="O2508" s="11"/>
      <c r="Q2508" s="11"/>
      <c r="V2508" s="20"/>
      <c r="W2508" s="20"/>
    </row>
    <row r="2509" spans="15:23" x14ac:dyDescent="0.2">
      <c r="O2509" s="11"/>
      <c r="Q2509" s="11"/>
      <c r="V2509" s="20"/>
      <c r="W2509" s="20"/>
    </row>
    <row r="2510" spans="15:23" x14ac:dyDescent="0.2">
      <c r="O2510" s="11"/>
      <c r="Q2510" s="11"/>
      <c r="V2510" s="20"/>
      <c r="W2510" s="20"/>
    </row>
    <row r="2511" spans="15:23" x14ac:dyDescent="0.2">
      <c r="O2511" s="11"/>
      <c r="Q2511" s="11"/>
      <c r="V2511" s="20"/>
      <c r="W2511" s="20"/>
    </row>
    <row r="2512" spans="15:23" x14ac:dyDescent="0.2">
      <c r="O2512" s="11"/>
      <c r="Q2512" s="11"/>
      <c r="V2512" s="20"/>
      <c r="W2512" s="20"/>
    </row>
    <row r="2513" spans="15:23" x14ac:dyDescent="0.2">
      <c r="O2513" s="11"/>
      <c r="Q2513" s="11"/>
      <c r="V2513" s="20"/>
      <c r="W2513" s="20"/>
    </row>
    <row r="2514" spans="15:23" x14ac:dyDescent="0.2">
      <c r="O2514" s="11"/>
      <c r="Q2514" s="11"/>
      <c r="V2514" s="20"/>
      <c r="W2514" s="20"/>
    </row>
    <row r="2515" spans="15:23" x14ac:dyDescent="0.2">
      <c r="O2515" s="11"/>
      <c r="Q2515" s="11"/>
      <c r="V2515" s="20"/>
      <c r="W2515" s="20"/>
    </row>
    <row r="2516" spans="15:23" x14ac:dyDescent="0.2">
      <c r="O2516" s="11"/>
      <c r="Q2516" s="11"/>
      <c r="V2516" s="20"/>
      <c r="W2516" s="20"/>
    </row>
    <row r="2517" spans="15:23" x14ac:dyDescent="0.2">
      <c r="O2517" s="11"/>
      <c r="Q2517" s="11"/>
      <c r="V2517" s="20"/>
      <c r="W2517" s="20"/>
    </row>
    <row r="2518" spans="15:23" x14ac:dyDescent="0.2">
      <c r="O2518" s="11"/>
      <c r="Q2518" s="11"/>
      <c r="V2518" s="20"/>
      <c r="W2518" s="20"/>
    </row>
    <row r="2519" spans="15:23" x14ac:dyDescent="0.2">
      <c r="O2519" s="11"/>
      <c r="Q2519" s="11"/>
      <c r="V2519" s="20"/>
      <c r="W2519" s="20"/>
    </row>
    <row r="2520" spans="15:23" x14ac:dyDescent="0.2">
      <c r="O2520" s="11"/>
      <c r="Q2520" s="11"/>
      <c r="V2520" s="20"/>
      <c r="W2520" s="20"/>
    </row>
    <row r="2521" spans="15:23" x14ac:dyDescent="0.2">
      <c r="O2521" s="11"/>
      <c r="Q2521" s="11"/>
      <c r="V2521" s="20"/>
      <c r="W2521" s="20"/>
    </row>
    <row r="2522" spans="15:23" x14ac:dyDescent="0.2">
      <c r="O2522" s="11"/>
      <c r="Q2522" s="11"/>
      <c r="V2522" s="20"/>
      <c r="W2522" s="20"/>
    </row>
    <row r="2523" spans="15:23" x14ac:dyDescent="0.2">
      <c r="Q2523" s="11"/>
      <c r="V2523" s="20"/>
      <c r="W2523" s="20"/>
    </row>
    <row r="2524" spans="15:23" x14ac:dyDescent="0.2">
      <c r="Q2524" s="11"/>
      <c r="V2524" s="20"/>
      <c r="W2524" s="20"/>
    </row>
    <row r="2525" spans="15:23" x14ac:dyDescent="0.2">
      <c r="Q2525" s="11"/>
      <c r="V2525" s="20"/>
      <c r="W2525" s="20"/>
    </row>
    <row r="2526" spans="15:23" x14ac:dyDescent="0.2">
      <c r="Q2526" s="11"/>
      <c r="V2526" s="20"/>
      <c r="W2526" s="20"/>
    </row>
    <row r="2527" spans="15:23" x14ac:dyDescent="0.2">
      <c r="Q2527" s="11"/>
      <c r="V2527" s="20"/>
      <c r="W2527" s="20"/>
    </row>
    <row r="2528" spans="15:23" x14ac:dyDescent="0.2">
      <c r="Q2528" s="11"/>
      <c r="V2528" s="20"/>
      <c r="W2528" s="20"/>
    </row>
    <row r="2529" spans="17:23" x14ac:dyDescent="0.2">
      <c r="Q2529" s="11"/>
      <c r="V2529" s="20"/>
      <c r="W2529" s="20"/>
    </row>
    <row r="2530" spans="17:23" x14ac:dyDescent="0.2">
      <c r="Q2530" s="11"/>
      <c r="V2530" s="20"/>
      <c r="W2530" s="20"/>
    </row>
    <row r="2531" spans="17:23" x14ac:dyDescent="0.2">
      <c r="Q2531" s="11"/>
      <c r="V2531" s="20"/>
      <c r="W2531" s="20"/>
    </row>
    <row r="2532" spans="17:23" x14ac:dyDescent="0.2">
      <c r="Q2532" s="11"/>
      <c r="V2532" s="20"/>
      <c r="W2532" s="20"/>
    </row>
    <row r="2533" spans="17:23" x14ac:dyDescent="0.2">
      <c r="Q2533" s="11"/>
      <c r="V2533" s="20"/>
      <c r="W2533" s="20"/>
    </row>
    <row r="2534" spans="17:23" x14ac:dyDescent="0.2">
      <c r="Q2534" s="11"/>
      <c r="V2534" s="20"/>
      <c r="W2534" s="20"/>
    </row>
    <row r="2535" spans="17:23" x14ac:dyDescent="0.2">
      <c r="Q2535" s="11"/>
      <c r="V2535" s="20"/>
      <c r="W2535" s="20"/>
    </row>
    <row r="2536" spans="17:23" x14ac:dyDescent="0.2">
      <c r="Q2536" s="11"/>
      <c r="V2536" s="20"/>
      <c r="W2536" s="20"/>
    </row>
    <row r="2537" spans="17:23" x14ac:dyDescent="0.2">
      <c r="Q2537" s="11"/>
      <c r="V2537" s="20"/>
      <c r="W2537" s="20"/>
    </row>
    <row r="2538" spans="17:23" x14ac:dyDescent="0.2">
      <c r="Q2538" s="11"/>
      <c r="V2538" s="20"/>
      <c r="W2538" s="20"/>
    </row>
    <row r="2539" spans="17:23" x14ac:dyDescent="0.2">
      <c r="Q2539" s="11"/>
      <c r="V2539" s="20"/>
      <c r="W2539" s="20"/>
    </row>
    <row r="2540" spans="17:23" x14ac:dyDescent="0.2">
      <c r="Q2540" s="11"/>
      <c r="V2540" s="20"/>
      <c r="W2540" s="20"/>
    </row>
    <row r="2541" spans="17:23" x14ac:dyDescent="0.2">
      <c r="Q2541" s="11"/>
      <c r="V2541" s="20"/>
      <c r="W2541" s="20"/>
    </row>
    <row r="2542" spans="17:23" x14ac:dyDescent="0.2">
      <c r="Q2542" s="11"/>
      <c r="V2542" s="20"/>
      <c r="W2542" s="20"/>
    </row>
    <row r="2543" spans="17:23" x14ac:dyDescent="0.2">
      <c r="Q2543" s="11"/>
      <c r="V2543" s="20"/>
      <c r="W2543" s="20"/>
    </row>
    <row r="2544" spans="17:23" x14ac:dyDescent="0.2">
      <c r="Q2544" s="11"/>
      <c r="V2544" s="20"/>
      <c r="W2544" s="20"/>
    </row>
    <row r="2545" spans="17:23" x14ac:dyDescent="0.2">
      <c r="Q2545" s="11"/>
      <c r="V2545" s="20"/>
      <c r="W2545" s="20"/>
    </row>
    <row r="2546" spans="17:23" x14ac:dyDescent="0.2">
      <c r="Q2546" s="11"/>
      <c r="V2546" s="20"/>
      <c r="W2546" s="20"/>
    </row>
    <row r="2547" spans="17:23" x14ac:dyDescent="0.2">
      <c r="Q2547" s="11"/>
      <c r="V2547" s="20"/>
      <c r="W2547" s="20"/>
    </row>
    <row r="2548" spans="17:23" x14ac:dyDescent="0.2">
      <c r="Q2548" s="11"/>
      <c r="V2548" s="20"/>
      <c r="W2548" s="20"/>
    </row>
    <row r="2549" spans="17:23" x14ac:dyDescent="0.2">
      <c r="Q2549" s="11"/>
      <c r="V2549" s="20"/>
      <c r="W2549" s="20"/>
    </row>
    <row r="2550" spans="17:23" x14ac:dyDescent="0.2">
      <c r="Q2550" s="11"/>
      <c r="V2550" s="20"/>
      <c r="W2550" s="20"/>
    </row>
    <row r="2551" spans="17:23" x14ac:dyDescent="0.2">
      <c r="Q2551" s="11"/>
      <c r="V2551" s="20"/>
      <c r="W2551" s="20"/>
    </row>
    <row r="2552" spans="17:23" x14ac:dyDescent="0.2">
      <c r="Q2552" s="11"/>
      <c r="V2552" s="20"/>
      <c r="W2552" s="20"/>
    </row>
    <row r="2553" spans="17:23" x14ac:dyDescent="0.2">
      <c r="Q2553" s="11"/>
      <c r="V2553" s="20"/>
      <c r="W2553" s="20"/>
    </row>
    <row r="2554" spans="17:23" x14ac:dyDescent="0.2">
      <c r="Q2554" s="11"/>
      <c r="V2554" s="20"/>
      <c r="W2554" s="20"/>
    </row>
    <row r="2555" spans="17:23" x14ac:dyDescent="0.2">
      <c r="Q2555" s="11"/>
      <c r="V2555" s="20"/>
      <c r="W2555" s="20"/>
    </row>
    <row r="2556" spans="17:23" x14ac:dyDescent="0.2">
      <c r="Q2556" s="11"/>
      <c r="V2556" s="20"/>
      <c r="W2556" s="20"/>
    </row>
    <row r="2557" spans="17:23" x14ac:dyDescent="0.2">
      <c r="Q2557" s="11"/>
      <c r="V2557" s="20"/>
      <c r="W2557" s="20"/>
    </row>
    <row r="2558" spans="17:23" x14ac:dyDescent="0.2">
      <c r="Q2558" s="11"/>
      <c r="V2558" s="20"/>
      <c r="W2558" s="20"/>
    </row>
    <row r="2559" spans="17:23" x14ac:dyDescent="0.2">
      <c r="Q2559" s="11"/>
      <c r="V2559" s="20"/>
      <c r="W2559" s="20"/>
    </row>
    <row r="2560" spans="17:23" x14ac:dyDescent="0.2">
      <c r="Q2560" s="11"/>
      <c r="V2560" s="20"/>
      <c r="W2560" s="20"/>
    </row>
    <row r="2561" spans="17:23" x14ac:dyDescent="0.2">
      <c r="Q2561" s="11"/>
      <c r="V2561" s="20"/>
      <c r="W2561" s="20"/>
    </row>
    <row r="2562" spans="17:23" x14ac:dyDescent="0.2">
      <c r="Q2562" s="11"/>
      <c r="V2562" s="20"/>
      <c r="W2562" s="20"/>
    </row>
    <row r="2563" spans="17:23" x14ac:dyDescent="0.2">
      <c r="Q2563" s="11"/>
      <c r="V2563" s="20"/>
      <c r="W2563" s="20"/>
    </row>
    <row r="2564" spans="17:23" x14ac:dyDescent="0.2">
      <c r="Q2564" s="11"/>
      <c r="V2564" s="20"/>
      <c r="W2564" s="20"/>
    </row>
    <row r="2565" spans="17:23" x14ac:dyDescent="0.2">
      <c r="Q2565" s="11"/>
      <c r="V2565" s="20"/>
      <c r="W2565" s="20"/>
    </row>
    <row r="2566" spans="17:23" x14ac:dyDescent="0.2">
      <c r="Q2566" s="11"/>
      <c r="V2566" s="20"/>
      <c r="W2566" s="20"/>
    </row>
    <row r="2567" spans="17:23" x14ac:dyDescent="0.2">
      <c r="Q2567" s="11"/>
      <c r="V2567" s="20"/>
      <c r="W2567" s="20"/>
    </row>
    <row r="2568" spans="17:23" x14ac:dyDescent="0.2">
      <c r="Q2568" s="11"/>
      <c r="V2568" s="20"/>
      <c r="W2568" s="20"/>
    </row>
    <row r="2569" spans="17:23" x14ac:dyDescent="0.2">
      <c r="Q2569" s="11"/>
      <c r="V2569" s="20"/>
      <c r="W2569" s="20"/>
    </row>
    <row r="2570" spans="17:23" x14ac:dyDescent="0.2">
      <c r="Q2570" s="11"/>
      <c r="V2570" s="20"/>
      <c r="W2570" s="20"/>
    </row>
    <row r="2571" spans="17:23" x14ac:dyDescent="0.2">
      <c r="Q2571" s="11"/>
      <c r="V2571" s="20"/>
      <c r="W2571" s="20"/>
    </row>
    <row r="2572" spans="17:23" x14ac:dyDescent="0.2">
      <c r="Q2572" s="11"/>
      <c r="V2572" s="20"/>
      <c r="W2572" s="20"/>
    </row>
    <row r="2573" spans="17:23" x14ac:dyDescent="0.2">
      <c r="Q2573" s="11"/>
      <c r="V2573" s="20"/>
      <c r="W2573" s="20"/>
    </row>
    <row r="2574" spans="17:23" x14ac:dyDescent="0.2">
      <c r="Q2574" s="11"/>
      <c r="V2574" s="20"/>
      <c r="W2574" s="20"/>
    </row>
    <row r="2575" spans="17:23" x14ac:dyDescent="0.2">
      <c r="Q2575" s="11"/>
      <c r="V2575" s="20"/>
      <c r="W2575" s="20"/>
    </row>
    <row r="2576" spans="17:23" x14ac:dyDescent="0.2">
      <c r="Q2576" s="11"/>
      <c r="V2576" s="20"/>
      <c r="W2576" s="20"/>
    </row>
    <row r="2577" spans="17:23" x14ac:dyDescent="0.2">
      <c r="Q2577" s="11"/>
      <c r="V2577" s="20"/>
      <c r="W2577" s="20"/>
    </row>
    <row r="2578" spans="17:23" x14ac:dyDescent="0.2">
      <c r="Q2578" s="11"/>
      <c r="V2578" s="20"/>
      <c r="W2578" s="20"/>
    </row>
    <row r="2579" spans="17:23" x14ac:dyDescent="0.2">
      <c r="Q2579" s="11"/>
      <c r="V2579" s="20"/>
      <c r="W2579" s="20"/>
    </row>
    <row r="2580" spans="17:23" x14ac:dyDescent="0.2">
      <c r="Q2580" s="11"/>
      <c r="V2580" s="20"/>
      <c r="W2580" s="20"/>
    </row>
    <row r="2581" spans="17:23" x14ac:dyDescent="0.2">
      <c r="Q2581" s="11"/>
      <c r="V2581" s="20"/>
      <c r="W2581" s="20"/>
    </row>
    <row r="2582" spans="17:23" x14ac:dyDescent="0.2">
      <c r="Q2582" s="11"/>
      <c r="V2582" s="20"/>
      <c r="W2582" s="20"/>
    </row>
    <row r="2583" spans="17:23" x14ac:dyDescent="0.2">
      <c r="Q2583" s="11"/>
      <c r="V2583" s="20"/>
      <c r="W2583" s="20"/>
    </row>
    <row r="2584" spans="17:23" x14ac:dyDescent="0.2">
      <c r="Q2584" s="11"/>
      <c r="V2584" s="20"/>
      <c r="W2584" s="20"/>
    </row>
    <row r="2585" spans="17:23" x14ac:dyDescent="0.2">
      <c r="Q2585" s="11"/>
      <c r="V2585" s="20"/>
      <c r="W2585" s="20"/>
    </row>
    <row r="2586" spans="17:23" x14ac:dyDescent="0.2">
      <c r="V2586" s="20"/>
      <c r="W2586" s="20"/>
    </row>
    <row r="2587" spans="17:23" x14ac:dyDescent="0.2">
      <c r="V2587" s="20"/>
      <c r="W2587" s="20"/>
    </row>
    <row r="2588" spans="17:23" x14ac:dyDescent="0.2">
      <c r="V2588" s="20"/>
      <c r="W2588" s="20"/>
    </row>
    <row r="2589" spans="17:23" x14ac:dyDescent="0.2">
      <c r="V2589" s="20"/>
      <c r="W2589" s="20"/>
    </row>
    <row r="2590" spans="17:23" x14ac:dyDescent="0.2">
      <c r="V2590" s="20"/>
      <c r="W2590" s="20"/>
    </row>
    <row r="2591" spans="17:23" x14ac:dyDescent="0.2">
      <c r="V2591" s="20"/>
      <c r="W2591" s="20"/>
    </row>
    <row r="2592" spans="17:23" x14ac:dyDescent="0.2">
      <c r="V2592" s="20"/>
      <c r="W2592" s="20"/>
    </row>
    <row r="2593" spans="22:23" x14ac:dyDescent="0.2">
      <c r="V2593" s="20"/>
      <c r="W2593" s="20"/>
    </row>
    <row r="2594" spans="22:23" x14ac:dyDescent="0.2">
      <c r="V2594" s="20"/>
      <c r="W2594" s="20"/>
    </row>
    <row r="2595" spans="22:23" x14ac:dyDescent="0.2">
      <c r="V2595" s="20"/>
      <c r="W2595" s="20"/>
    </row>
    <row r="2596" spans="22:23" x14ac:dyDescent="0.2">
      <c r="V2596" s="20"/>
      <c r="W2596" s="20"/>
    </row>
    <row r="2597" spans="22:23" x14ac:dyDescent="0.2">
      <c r="V2597" s="20"/>
      <c r="W2597" s="20"/>
    </row>
    <row r="2598" spans="22:23" x14ac:dyDescent="0.2">
      <c r="V2598" s="20"/>
      <c r="W2598" s="20"/>
    </row>
    <row r="2599" spans="22:23" x14ac:dyDescent="0.2">
      <c r="V2599" s="20"/>
      <c r="W2599" s="20"/>
    </row>
    <row r="2600" spans="22:23" x14ac:dyDescent="0.2">
      <c r="V2600" s="20"/>
      <c r="W2600" s="20"/>
    </row>
    <row r="2601" spans="22:23" x14ac:dyDescent="0.2">
      <c r="V2601" s="20"/>
      <c r="W2601" s="20"/>
    </row>
    <row r="2602" spans="22:23" x14ac:dyDescent="0.2">
      <c r="V2602" s="20"/>
      <c r="W2602" s="20"/>
    </row>
    <row r="2603" spans="22:23" x14ac:dyDescent="0.2">
      <c r="V2603" s="20"/>
      <c r="W2603" s="20"/>
    </row>
    <row r="2604" spans="22:23" x14ac:dyDescent="0.2">
      <c r="V2604" s="20"/>
      <c r="W2604" s="20"/>
    </row>
    <row r="2605" spans="22:23" x14ac:dyDescent="0.2">
      <c r="V2605" s="20"/>
      <c r="W2605" s="20"/>
    </row>
    <row r="2606" spans="22:23" x14ac:dyDescent="0.2">
      <c r="V2606" s="20"/>
      <c r="W2606" s="20"/>
    </row>
    <row r="2607" spans="22:23" x14ac:dyDescent="0.2">
      <c r="V2607" s="20"/>
      <c r="W2607" s="20"/>
    </row>
    <row r="2608" spans="22:23" x14ac:dyDescent="0.2">
      <c r="V2608" s="20"/>
      <c r="W2608" s="20"/>
    </row>
    <row r="2609" spans="17:23" x14ac:dyDescent="0.2">
      <c r="V2609" s="20"/>
      <c r="W2609" s="20"/>
    </row>
    <row r="2610" spans="17:23" x14ac:dyDescent="0.2">
      <c r="V2610" s="20"/>
      <c r="W2610" s="20"/>
    </row>
    <row r="2611" spans="17:23" x14ac:dyDescent="0.2">
      <c r="V2611" s="20"/>
      <c r="W2611" s="20"/>
    </row>
    <row r="2612" spans="17:23" x14ac:dyDescent="0.2">
      <c r="V2612" s="20"/>
      <c r="W2612" s="20"/>
    </row>
    <row r="2613" spans="17:23" x14ac:dyDescent="0.2">
      <c r="V2613" s="20"/>
      <c r="W2613" s="20"/>
    </row>
    <row r="2614" spans="17:23" x14ac:dyDescent="0.2">
      <c r="Q2614" s="11"/>
      <c r="V2614" s="20"/>
      <c r="W2614" s="20"/>
    </row>
    <row r="2615" spans="17:23" x14ac:dyDescent="0.2">
      <c r="Q2615" s="11"/>
      <c r="V2615" s="20"/>
      <c r="W2615" s="20"/>
    </row>
    <row r="2616" spans="17:23" x14ac:dyDescent="0.2">
      <c r="Q2616" s="11"/>
      <c r="V2616" s="20"/>
      <c r="W2616" s="20"/>
    </row>
    <row r="2617" spans="17:23" x14ac:dyDescent="0.2">
      <c r="Q2617" s="11"/>
      <c r="V2617" s="20"/>
      <c r="W2617" s="20"/>
    </row>
    <row r="2618" spans="17:23" x14ac:dyDescent="0.2">
      <c r="Q2618" s="11"/>
      <c r="V2618" s="20"/>
      <c r="W2618" s="20"/>
    </row>
    <row r="2619" spans="17:23" x14ac:dyDescent="0.2">
      <c r="Q2619" s="11"/>
      <c r="V2619" s="20"/>
      <c r="W2619" s="20"/>
    </row>
    <row r="2620" spans="17:23" x14ac:dyDescent="0.2">
      <c r="Q2620" s="11"/>
      <c r="V2620" s="20"/>
      <c r="W2620" s="20"/>
    </row>
    <row r="2621" spans="17:23" x14ac:dyDescent="0.2">
      <c r="Q2621" s="11"/>
      <c r="V2621" s="20"/>
      <c r="W2621" s="20"/>
    </row>
    <row r="2622" spans="17:23" x14ac:dyDescent="0.2">
      <c r="Q2622" s="11"/>
      <c r="V2622" s="20"/>
      <c r="W2622" s="20"/>
    </row>
    <row r="2623" spans="17:23" x14ac:dyDescent="0.2">
      <c r="Q2623" s="11"/>
      <c r="V2623" s="20"/>
      <c r="W2623" s="20"/>
    </row>
    <row r="2624" spans="17:23" x14ac:dyDescent="0.2">
      <c r="Q2624" s="11"/>
      <c r="V2624" s="20"/>
      <c r="W2624" s="20"/>
    </row>
    <row r="2625" spans="17:23" x14ac:dyDescent="0.2">
      <c r="Q2625" s="11"/>
      <c r="V2625" s="20"/>
      <c r="W2625" s="20"/>
    </row>
    <row r="2626" spans="17:23" x14ac:dyDescent="0.2">
      <c r="Q2626" s="11"/>
      <c r="V2626" s="20"/>
      <c r="W2626" s="20"/>
    </row>
    <row r="2627" spans="17:23" x14ac:dyDescent="0.2">
      <c r="Q2627" s="11"/>
      <c r="V2627" s="20"/>
      <c r="W2627" s="20"/>
    </row>
    <row r="2628" spans="17:23" x14ac:dyDescent="0.2">
      <c r="Q2628" s="11"/>
      <c r="V2628" s="20"/>
      <c r="W2628" s="20"/>
    </row>
    <row r="2629" spans="17:23" x14ac:dyDescent="0.2">
      <c r="Q2629" s="11"/>
      <c r="V2629" s="20"/>
      <c r="W2629" s="20"/>
    </row>
    <row r="2630" spans="17:23" x14ac:dyDescent="0.2">
      <c r="Q2630" s="11"/>
      <c r="V2630" s="20"/>
      <c r="W2630" s="20"/>
    </row>
    <row r="2631" spans="17:23" x14ac:dyDescent="0.2">
      <c r="Q2631" s="11"/>
      <c r="V2631" s="20"/>
      <c r="W2631" s="20"/>
    </row>
    <row r="2632" spans="17:23" x14ac:dyDescent="0.2">
      <c r="Q2632" s="11"/>
      <c r="V2632" s="20"/>
      <c r="W2632" s="20"/>
    </row>
    <row r="2633" spans="17:23" x14ac:dyDescent="0.2">
      <c r="Q2633" s="11"/>
      <c r="V2633" s="20"/>
      <c r="W2633" s="20"/>
    </row>
    <row r="2634" spans="17:23" x14ac:dyDescent="0.2">
      <c r="Q2634" s="11"/>
      <c r="V2634" s="20"/>
      <c r="W2634" s="20"/>
    </row>
    <row r="2635" spans="17:23" x14ac:dyDescent="0.2">
      <c r="Q2635" s="11"/>
      <c r="V2635" s="20"/>
      <c r="W2635" s="20"/>
    </row>
    <row r="2636" spans="17:23" x14ac:dyDescent="0.2">
      <c r="Q2636" s="11"/>
      <c r="V2636" s="20"/>
      <c r="W2636" s="20"/>
    </row>
    <row r="2637" spans="17:23" x14ac:dyDescent="0.2">
      <c r="Q2637" s="11"/>
      <c r="V2637" s="20"/>
      <c r="W2637" s="20"/>
    </row>
    <row r="2638" spans="17:23" x14ac:dyDescent="0.2">
      <c r="Q2638" s="11"/>
      <c r="V2638" s="20"/>
      <c r="W2638" s="20"/>
    </row>
    <row r="2639" spans="17:23" x14ac:dyDescent="0.2">
      <c r="Q2639" s="11"/>
      <c r="V2639" s="20"/>
      <c r="W2639" s="20"/>
    </row>
    <row r="2640" spans="17:23" x14ac:dyDescent="0.2">
      <c r="Q2640" s="11"/>
      <c r="V2640" s="20"/>
      <c r="W2640" s="20"/>
    </row>
    <row r="2641" spans="17:23" x14ac:dyDescent="0.2">
      <c r="Q2641" s="11"/>
      <c r="V2641" s="20"/>
      <c r="W2641" s="20"/>
    </row>
    <row r="2642" spans="17:23" x14ac:dyDescent="0.2">
      <c r="Q2642" s="11"/>
      <c r="V2642" s="20"/>
      <c r="W2642" s="20"/>
    </row>
    <row r="2643" spans="17:23" x14ac:dyDescent="0.2">
      <c r="Q2643" s="11"/>
      <c r="V2643" s="20"/>
      <c r="W2643" s="20"/>
    </row>
    <row r="2644" spans="17:23" x14ac:dyDescent="0.2">
      <c r="Q2644" s="11"/>
      <c r="V2644" s="20"/>
      <c r="W2644" s="20"/>
    </row>
    <row r="2645" spans="17:23" x14ac:dyDescent="0.2">
      <c r="Q2645" s="11"/>
      <c r="V2645" s="20"/>
      <c r="W2645" s="20"/>
    </row>
    <row r="2646" spans="17:23" x14ac:dyDescent="0.2">
      <c r="Q2646" s="11"/>
      <c r="V2646" s="20"/>
      <c r="W2646" s="20"/>
    </row>
    <row r="2647" spans="17:23" x14ac:dyDescent="0.2">
      <c r="Q2647" s="11"/>
      <c r="V2647" s="20"/>
      <c r="W2647" s="20"/>
    </row>
    <row r="2648" spans="17:23" x14ac:dyDescent="0.2">
      <c r="Q2648" s="11"/>
      <c r="V2648" s="20"/>
      <c r="W2648" s="20"/>
    </row>
    <row r="2649" spans="17:23" x14ac:dyDescent="0.2">
      <c r="Q2649" s="11"/>
      <c r="V2649" s="20"/>
      <c r="W2649" s="20"/>
    </row>
    <row r="2650" spans="17:23" x14ac:dyDescent="0.2">
      <c r="Q2650" s="11"/>
      <c r="V2650" s="20"/>
      <c r="W2650" s="20"/>
    </row>
    <row r="2651" spans="17:23" x14ac:dyDescent="0.2">
      <c r="Q2651" s="11"/>
      <c r="V2651" s="20"/>
      <c r="W2651" s="20"/>
    </row>
    <row r="2652" spans="17:23" x14ac:dyDescent="0.2">
      <c r="Q2652" s="11"/>
      <c r="V2652" s="20"/>
      <c r="W2652" s="20"/>
    </row>
    <row r="2653" spans="17:23" x14ac:dyDescent="0.2">
      <c r="Q2653" s="11"/>
      <c r="V2653" s="20"/>
      <c r="W2653" s="20"/>
    </row>
    <row r="2654" spans="17:23" x14ac:dyDescent="0.2">
      <c r="Q2654" s="11"/>
      <c r="V2654" s="20"/>
      <c r="W2654" s="20"/>
    </row>
    <row r="2655" spans="17:23" x14ac:dyDescent="0.2">
      <c r="Q2655" s="11"/>
      <c r="V2655" s="20"/>
      <c r="W2655" s="20"/>
    </row>
    <row r="2656" spans="17:23" x14ac:dyDescent="0.2">
      <c r="Q2656" s="11"/>
      <c r="V2656" s="20"/>
      <c r="W2656" s="20"/>
    </row>
    <row r="2657" spans="17:23" x14ac:dyDescent="0.2">
      <c r="Q2657" s="11"/>
      <c r="V2657" s="20"/>
      <c r="W2657" s="20"/>
    </row>
    <row r="2658" spans="17:23" x14ac:dyDescent="0.2">
      <c r="Q2658" s="11"/>
      <c r="V2658" s="20"/>
      <c r="W2658" s="20"/>
    </row>
    <row r="2659" spans="17:23" x14ac:dyDescent="0.2">
      <c r="Q2659" s="11"/>
      <c r="V2659" s="20"/>
      <c r="W2659" s="20"/>
    </row>
    <row r="2660" spans="17:23" x14ac:dyDescent="0.2">
      <c r="Q2660" s="11"/>
      <c r="V2660" s="20"/>
      <c r="W2660" s="20"/>
    </row>
    <row r="2661" spans="17:23" x14ac:dyDescent="0.2">
      <c r="Q2661" s="11"/>
      <c r="V2661" s="20"/>
      <c r="W2661" s="20"/>
    </row>
    <row r="2662" spans="17:23" x14ac:dyDescent="0.2">
      <c r="Q2662" s="11"/>
      <c r="V2662" s="20"/>
      <c r="W2662" s="20"/>
    </row>
    <row r="2663" spans="17:23" x14ac:dyDescent="0.2">
      <c r="Q2663" s="11"/>
      <c r="V2663" s="20"/>
      <c r="W2663" s="20"/>
    </row>
    <row r="2664" spans="17:23" x14ac:dyDescent="0.2">
      <c r="Q2664" s="11"/>
      <c r="V2664" s="20"/>
      <c r="W2664" s="20"/>
    </row>
    <row r="2665" spans="17:23" x14ac:dyDescent="0.2">
      <c r="Q2665" s="11"/>
      <c r="V2665" s="20"/>
      <c r="W2665" s="20"/>
    </row>
    <row r="2666" spans="17:23" x14ac:dyDescent="0.2">
      <c r="Q2666" s="11"/>
      <c r="V2666" s="20"/>
      <c r="W2666" s="20"/>
    </row>
    <row r="2667" spans="17:23" x14ac:dyDescent="0.2">
      <c r="Q2667" s="11"/>
      <c r="V2667" s="20"/>
      <c r="W2667" s="20"/>
    </row>
    <row r="2668" spans="17:23" x14ac:dyDescent="0.2">
      <c r="Q2668" s="11"/>
      <c r="V2668" s="20"/>
      <c r="W2668" s="20"/>
    </row>
    <row r="2669" spans="17:23" x14ac:dyDescent="0.2">
      <c r="Q2669" s="11"/>
      <c r="V2669" s="20"/>
      <c r="W2669" s="20"/>
    </row>
    <row r="2670" spans="17:23" x14ac:dyDescent="0.2">
      <c r="Q2670" s="11"/>
      <c r="V2670" s="20"/>
      <c r="W2670" s="20"/>
    </row>
    <row r="2671" spans="17:23" x14ac:dyDescent="0.2">
      <c r="Q2671" s="11"/>
      <c r="V2671" s="20"/>
      <c r="W2671" s="20"/>
    </row>
    <row r="2672" spans="17:23" x14ac:dyDescent="0.2">
      <c r="Q2672" s="11"/>
      <c r="V2672" s="20"/>
      <c r="W2672" s="20"/>
    </row>
    <row r="2673" spans="17:23" x14ac:dyDescent="0.2">
      <c r="Q2673" s="11"/>
      <c r="V2673" s="20"/>
      <c r="W2673" s="20"/>
    </row>
    <row r="2674" spans="17:23" x14ac:dyDescent="0.2">
      <c r="Q2674" s="11"/>
      <c r="V2674" s="20"/>
      <c r="W2674" s="20"/>
    </row>
    <row r="2675" spans="17:23" x14ac:dyDescent="0.2">
      <c r="Q2675" s="11"/>
      <c r="V2675" s="20"/>
      <c r="W2675" s="20"/>
    </row>
    <row r="2676" spans="17:23" x14ac:dyDescent="0.2">
      <c r="Q2676" s="11"/>
      <c r="V2676" s="20"/>
      <c r="W2676" s="20"/>
    </row>
    <row r="2677" spans="17:23" x14ac:dyDescent="0.2">
      <c r="Q2677" s="11"/>
      <c r="V2677" s="20"/>
      <c r="W2677" s="20"/>
    </row>
    <row r="2678" spans="17:23" x14ac:dyDescent="0.2">
      <c r="Q2678" s="11"/>
      <c r="V2678" s="20"/>
      <c r="W2678" s="20"/>
    </row>
    <row r="2679" spans="17:23" x14ac:dyDescent="0.2">
      <c r="Q2679" s="11"/>
      <c r="V2679" s="20"/>
      <c r="W2679" s="20"/>
    </row>
    <row r="2680" spans="17:23" x14ac:dyDescent="0.2">
      <c r="Q2680" s="11"/>
      <c r="V2680" s="20"/>
      <c r="W2680" s="20"/>
    </row>
    <row r="2681" spans="17:23" x14ac:dyDescent="0.2">
      <c r="Q2681" s="11"/>
      <c r="V2681" s="20"/>
      <c r="W2681" s="20"/>
    </row>
    <row r="2682" spans="17:23" x14ac:dyDescent="0.2">
      <c r="Q2682" s="11"/>
      <c r="V2682" s="20"/>
      <c r="W2682" s="20"/>
    </row>
    <row r="2683" spans="17:23" x14ac:dyDescent="0.2">
      <c r="Q2683" s="11"/>
      <c r="V2683" s="20"/>
      <c r="W2683" s="20"/>
    </row>
    <row r="2684" spans="17:23" x14ac:dyDescent="0.2">
      <c r="Q2684" s="11"/>
      <c r="V2684" s="20"/>
      <c r="W2684" s="20"/>
    </row>
    <row r="2685" spans="17:23" x14ac:dyDescent="0.2">
      <c r="Q2685" s="11"/>
      <c r="V2685" s="20"/>
      <c r="W2685" s="20"/>
    </row>
    <row r="2686" spans="17:23" x14ac:dyDescent="0.2">
      <c r="Q2686" s="11"/>
      <c r="V2686" s="20"/>
      <c r="W2686" s="20"/>
    </row>
    <row r="2687" spans="17:23" x14ac:dyDescent="0.2">
      <c r="Q2687" s="11"/>
      <c r="V2687" s="20"/>
      <c r="W2687" s="20"/>
    </row>
    <row r="2688" spans="17:23" x14ac:dyDescent="0.2">
      <c r="Q2688" s="11"/>
      <c r="V2688" s="20"/>
      <c r="W2688" s="20"/>
    </row>
    <row r="2689" spans="17:23" x14ac:dyDescent="0.2">
      <c r="Q2689" s="11"/>
      <c r="V2689" s="20"/>
      <c r="W2689" s="20"/>
    </row>
    <row r="2690" spans="17:23" x14ac:dyDescent="0.2">
      <c r="Q2690" s="11"/>
      <c r="V2690" s="20"/>
      <c r="W2690" s="20"/>
    </row>
    <row r="2691" spans="17:23" x14ac:dyDescent="0.2">
      <c r="Q2691" s="11"/>
      <c r="V2691" s="20"/>
      <c r="W2691" s="20"/>
    </row>
    <row r="2692" spans="17:23" x14ac:dyDescent="0.2">
      <c r="Q2692" s="11"/>
      <c r="V2692" s="20"/>
      <c r="W2692" s="20"/>
    </row>
    <row r="2693" spans="17:23" x14ac:dyDescent="0.2">
      <c r="Q2693" s="11"/>
      <c r="V2693" s="20"/>
      <c r="W2693" s="20"/>
    </row>
    <row r="2694" spans="17:23" x14ac:dyDescent="0.2">
      <c r="Q2694" s="11"/>
      <c r="V2694" s="20"/>
      <c r="W2694" s="20"/>
    </row>
    <row r="2695" spans="17:23" x14ac:dyDescent="0.2">
      <c r="Q2695" s="11"/>
      <c r="V2695" s="20"/>
      <c r="W2695" s="20"/>
    </row>
    <row r="2696" spans="17:23" x14ac:dyDescent="0.2">
      <c r="Q2696" s="11"/>
      <c r="V2696" s="20"/>
      <c r="W2696" s="20"/>
    </row>
    <row r="2697" spans="17:23" x14ac:dyDescent="0.2">
      <c r="Q2697" s="11"/>
      <c r="V2697" s="20"/>
      <c r="W2697" s="20"/>
    </row>
    <row r="2698" spans="17:23" x14ac:dyDescent="0.2">
      <c r="Q2698" s="11"/>
      <c r="V2698" s="20"/>
      <c r="W2698" s="20"/>
    </row>
    <row r="2699" spans="17:23" x14ac:dyDescent="0.2">
      <c r="Q2699" s="11"/>
      <c r="V2699" s="20"/>
      <c r="W2699" s="20"/>
    </row>
    <row r="2700" spans="17:23" x14ac:dyDescent="0.2">
      <c r="Q2700" s="11"/>
      <c r="V2700" s="20"/>
      <c r="W2700" s="20"/>
    </row>
    <row r="2701" spans="17:23" x14ac:dyDescent="0.2">
      <c r="Q2701" s="11"/>
      <c r="V2701" s="20"/>
      <c r="W2701" s="20"/>
    </row>
    <row r="2702" spans="17:23" x14ac:dyDescent="0.2">
      <c r="Q2702" s="11"/>
      <c r="V2702" s="20"/>
      <c r="W2702" s="20"/>
    </row>
    <row r="2703" spans="17:23" x14ac:dyDescent="0.2">
      <c r="Q2703" s="11"/>
      <c r="V2703" s="20"/>
      <c r="W2703" s="20"/>
    </row>
    <row r="2704" spans="17:23" x14ac:dyDescent="0.2">
      <c r="Q2704" s="11"/>
      <c r="V2704" s="20"/>
      <c r="W2704" s="20"/>
    </row>
    <row r="2705" spans="17:23" x14ac:dyDescent="0.2">
      <c r="V2705" s="20"/>
      <c r="W2705" s="20"/>
    </row>
    <row r="2706" spans="17:23" x14ac:dyDescent="0.2">
      <c r="V2706" s="20"/>
      <c r="W2706" s="20"/>
    </row>
    <row r="2707" spans="17:23" x14ac:dyDescent="0.2">
      <c r="V2707" s="20"/>
      <c r="W2707" s="20"/>
    </row>
    <row r="2708" spans="17:23" x14ac:dyDescent="0.2">
      <c r="V2708" s="20"/>
      <c r="W2708" s="20"/>
    </row>
    <row r="2709" spans="17:23" x14ac:dyDescent="0.2">
      <c r="V2709" s="20"/>
      <c r="W2709" s="20"/>
    </row>
    <row r="2710" spans="17:23" x14ac:dyDescent="0.2">
      <c r="V2710" s="20"/>
      <c r="W2710" s="20"/>
    </row>
    <row r="2711" spans="17:23" x14ac:dyDescent="0.2">
      <c r="V2711" s="20"/>
      <c r="W2711" s="20"/>
    </row>
    <row r="2712" spans="17:23" x14ac:dyDescent="0.2">
      <c r="Q2712" s="11"/>
      <c r="V2712" s="20"/>
      <c r="W2712" s="20"/>
    </row>
    <row r="2713" spans="17:23" x14ac:dyDescent="0.2">
      <c r="Q2713" s="11"/>
      <c r="V2713" s="20"/>
      <c r="W2713" s="20"/>
    </row>
    <row r="2714" spans="17:23" x14ac:dyDescent="0.2">
      <c r="Q2714" s="11"/>
      <c r="V2714" s="20"/>
      <c r="W2714" s="20"/>
    </row>
    <row r="2715" spans="17:23" x14ac:dyDescent="0.2">
      <c r="Q2715" s="11"/>
      <c r="V2715" s="20"/>
      <c r="W2715" s="20"/>
    </row>
    <row r="2716" spans="17:23" x14ac:dyDescent="0.2">
      <c r="Q2716" s="11"/>
      <c r="V2716" s="20"/>
      <c r="W2716" s="20"/>
    </row>
    <row r="2717" spans="17:23" x14ac:dyDescent="0.2">
      <c r="Q2717" s="11"/>
      <c r="V2717" s="20"/>
      <c r="W2717" s="20"/>
    </row>
    <row r="2718" spans="17:23" x14ac:dyDescent="0.2">
      <c r="Q2718" s="11"/>
      <c r="V2718" s="20"/>
      <c r="W2718" s="20"/>
    </row>
    <row r="2719" spans="17:23" x14ac:dyDescent="0.2">
      <c r="Q2719" s="11"/>
      <c r="V2719" s="20"/>
      <c r="W2719" s="20"/>
    </row>
    <row r="2720" spans="17:23" x14ac:dyDescent="0.2">
      <c r="Q2720" s="11"/>
      <c r="V2720" s="20"/>
      <c r="W2720" s="20"/>
    </row>
    <row r="2721" spans="17:23" x14ac:dyDescent="0.2">
      <c r="Q2721" s="11"/>
      <c r="V2721" s="20"/>
      <c r="W2721" s="20"/>
    </row>
    <row r="2722" spans="17:23" x14ac:dyDescent="0.2">
      <c r="Q2722" s="11"/>
      <c r="V2722" s="20"/>
      <c r="W2722" s="20"/>
    </row>
    <row r="2723" spans="17:23" x14ac:dyDescent="0.2">
      <c r="Q2723" s="11"/>
      <c r="V2723" s="20"/>
      <c r="W2723" s="20"/>
    </row>
    <row r="2724" spans="17:23" x14ac:dyDescent="0.2">
      <c r="Q2724" s="11"/>
      <c r="V2724" s="20"/>
      <c r="W2724" s="20"/>
    </row>
    <row r="2725" spans="17:23" x14ac:dyDescent="0.2">
      <c r="Q2725" s="11"/>
      <c r="V2725" s="20"/>
      <c r="W2725" s="20"/>
    </row>
    <row r="2726" spans="17:23" x14ac:dyDescent="0.2">
      <c r="Q2726" s="11"/>
      <c r="V2726" s="20"/>
      <c r="W2726" s="20"/>
    </row>
    <row r="2727" spans="17:23" x14ac:dyDescent="0.2">
      <c r="Q2727" s="11"/>
      <c r="V2727" s="20"/>
      <c r="W2727" s="20"/>
    </row>
    <row r="2728" spans="17:23" x14ac:dyDescent="0.2">
      <c r="Q2728" s="11"/>
      <c r="V2728" s="20"/>
      <c r="W2728" s="20"/>
    </row>
    <row r="2729" spans="17:23" x14ac:dyDescent="0.2">
      <c r="Q2729" s="11"/>
      <c r="V2729" s="20"/>
      <c r="W2729" s="20"/>
    </row>
    <row r="2730" spans="17:23" x14ac:dyDescent="0.2">
      <c r="Q2730" s="11"/>
      <c r="V2730" s="20"/>
      <c r="W2730" s="20"/>
    </row>
    <row r="2731" spans="17:23" x14ac:dyDescent="0.2">
      <c r="Q2731" s="11"/>
      <c r="V2731" s="20"/>
      <c r="W2731" s="20"/>
    </row>
    <row r="2732" spans="17:23" x14ac:dyDescent="0.2">
      <c r="Q2732" s="11"/>
      <c r="V2732" s="20"/>
      <c r="W2732" s="20"/>
    </row>
    <row r="2733" spans="17:23" x14ac:dyDescent="0.2">
      <c r="Q2733" s="11"/>
      <c r="V2733" s="20"/>
      <c r="W2733" s="20"/>
    </row>
    <row r="2734" spans="17:23" x14ac:dyDescent="0.2">
      <c r="Q2734" s="11"/>
      <c r="V2734" s="20"/>
      <c r="W2734" s="20"/>
    </row>
    <row r="2735" spans="17:23" x14ac:dyDescent="0.2">
      <c r="Q2735" s="11"/>
      <c r="V2735" s="20"/>
      <c r="W2735" s="20"/>
    </row>
    <row r="2736" spans="17:23" x14ac:dyDescent="0.2">
      <c r="Q2736" s="11"/>
      <c r="V2736" s="20"/>
      <c r="W2736" s="20"/>
    </row>
    <row r="2737" spans="17:23" x14ac:dyDescent="0.2">
      <c r="Q2737" s="11"/>
      <c r="V2737" s="20"/>
      <c r="W2737" s="20"/>
    </row>
    <row r="2738" spans="17:23" x14ac:dyDescent="0.2">
      <c r="Q2738" s="11"/>
      <c r="V2738" s="20"/>
      <c r="W2738" s="20"/>
    </row>
    <row r="2739" spans="17:23" x14ac:dyDescent="0.2">
      <c r="Q2739" s="11"/>
      <c r="V2739" s="20"/>
      <c r="W2739" s="20"/>
    </row>
    <row r="2740" spans="17:23" x14ac:dyDescent="0.2">
      <c r="Q2740" s="11"/>
      <c r="V2740" s="20"/>
      <c r="W2740" s="20"/>
    </row>
    <row r="2741" spans="17:23" x14ac:dyDescent="0.2">
      <c r="Q2741" s="11"/>
      <c r="V2741" s="20"/>
      <c r="W2741" s="20"/>
    </row>
    <row r="2742" spans="17:23" x14ac:dyDescent="0.2">
      <c r="Q2742" s="11"/>
      <c r="V2742" s="20"/>
      <c r="W2742" s="20"/>
    </row>
    <row r="2743" spans="17:23" x14ac:dyDescent="0.2">
      <c r="Q2743" s="11"/>
      <c r="V2743" s="20"/>
      <c r="W2743" s="20"/>
    </row>
    <row r="2744" spans="17:23" x14ac:dyDescent="0.2">
      <c r="Q2744" s="11"/>
      <c r="V2744" s="20"/>
      <c r="W2744" s="20"/>
    </row>
    <row r="2745" spans="17:23" x14ac:dyDescent="0.2">
      <c r="Q2745" s="11"/>
      <c r="V2745" s="20"/>
      <c r="W2745" s="20"/>
    </row>
    <row r="2746" spans="17:23" x14ac:dyDescent="0.2">
      <c r="Q2746" s="11"/>
      <c r="V2746" s="20"/>
      <c r="W2746" s="20"/>
    </row>
    <row r="2747" spans="17:23" x14ac:dyDescent="0.2">
      <c r="Q2747" s="11"/>
      <c r="V2747" s="20"/>
      <c r="W2747" s="20"/>
    </row>
    <row r="2748" spans="17:23" x14ac:dyDescent="0.2">
      <c r="Q2748" s="11"/>
      <c r="V2748" s="20"/>
      <c r="W2748" s="20"/>
    </row>
    <row r="2749" spans="17:23" x14ac:dyDescent="0.2">
      <c r="Q2749" s="11"/>
      <c r="V2749" s="20"/>
      <c r="W2749" s="20"/>
    </row>
    <row r="2750" spans="17:23" x14ac:dyDescent="0.2">
      <c r="Q2750" s="11"/>
      <c r="V2750" s="20"/>
      <c r="W2750" s="20"/>
    </row>
    <row r="2751" spans="17:23" x14ac:dyDescent="0.2">
      <c r="Q2751" s="11"/>
      <c r="V2751" s="20"/>
      <c r="W2751" s="20"/>
    </row>
    <row r="2752" spans="17:23" x14ac:dyDescent="0.2">
      <c r="Q2752" s="11"/>
      <c r="V2752" s="20"/>
      <c r="W2752" s="20"/>
    </row>
    <row r="2753" spans="17:23" x14ac:dyDescent="0.2">
      <c r="Q2753" s="11"/>
      <c r="V2753" s="20"/>
      <c r="W2753" s="20"/>
    </row>
    <row r="2754" spans="17:23" x14ac:dyDescent="0.2">
      <c r="Q2754" s="11"/>
      <c r="V2754" s="20"/>
      <c r="W2754" s="20"/>
    </row>
    <row r="2755" spans="17:23" x14ac:dyDescent="0.2">
      <c r="Q2755" s="11"/>
      <c r="V2755" s="20"/>
      <c r="W2755" s="20"/>
    </row>
    <row r="2756" spans="17:23" x14ac:dyDescent="0.2">
      <c r="Q2756" s="11"/>
      <c r="V2756" s="20"/>
      <c r="W2756" s="20"/>
    </row>
    <row r="2757" spans="17:23" x14ac:dyDescent="0.2">
      <c r="Q2757" s="11"/>
      <c r="V2757" s="20"/>
      <c r="W2757" s="20"/>
    </row>
    <row r="2758" spans="17:23" x14ac:dyDescent="0.2">
      <c r="Q2758" s="11"/>
      <c r="V2758" s="20"/>
      <c r="W2758" s="20"/>
    </row>
    <row r="2759" spans="17:23" x14ac:dyDescent="0.2">
      <c r="Q2759" s="11"/>
      <c r="V2759" s="20"/>
      <c r="W2759" s="20"/>
    </row>
    <row r="2760" spans="17:23" x14ac:dyDescent="0.2">
      <c r="Q2760" s="11"/>
      <c r="V2760" s="20"/>
      <c r="W2760" s="20"/>
    </row>
    <row r="2761" spans="17:23" x14ac:dyDescent="0.2">
      <c r="Q2761" s="11"/>
      <c r="V2761" s="20"/>
      <c r="W2761" s="20"/>
    </row>
    <row r="2762" spans="17:23" x14ac:dyDescent="0.2">
      <c r="Q2762" s="11"/>
      <c r="V2762" s="20"/>
      <c r="W2762" s="20"/>
    </row>
    <row r="2763" spans="17:23" x14ac:dyDescent="0.2">
      <c r="Q2763" s="11"/>
      <c r="V2763" s="20"/>
      <c r="W2763" s="20"/>
    </row>
    <row r="2764" spans="17:23" x14ac:dyDescent="0.2">
      <c r="Q2764" s="11"/>
      <c r="V2764" s="20"/>
      <c r="W2764" s="20"/>
    </row>
    <row r="2765" spans="17:23" x14ac:dyDescent="0.2">
      <c r="Q2765" s="11"/>
      <c r="V2765" s="20"/>
      <c r="W2765" s="20"/>
    </row>
    <row r="2766" spans="17:23" x14ac:dyDescent="0.2">
      <c r="Q2766" s="11"/>
      <c r="V2766" s="20"/>
      <c r="W2766" s="20"/>
    </row>
    <row r="2767" spans="17:23" x14ac:dyDescent="0.2">
      <c r="Q2767" s="11"/>
      <c r="V2767" s="20"/>
      <c r="W2767" s="20"/>
    </row>
    <row r="2768" spans="17:23" x14ac:dyDescent="0.2">
      <c r="Q2768" s="11"/>
      <c r="V2768" s="20"/>
      <c r="W2768" s="20"/>
    </row>
    <row r="2769" spans="17:23" x14ac:dyDescent="0.2">
      <c r="Q2769" s="11"/>
      <c r="V2769" s="20"/>
      <c r="W2769" s="20"/>
    </row>
    <row r="2770" spans="17:23" x14ac:dyDescent="0.2">
      <c r="Q2770" s="11"/>
      <c r="V2770" s="20"/>
      <c r="W2770" s="20"/>
    </row>
    <row r="2771" spans="17:23" x14ac:dyDescent="0.2">
      <c r="Q2771" s="11"/>
      <c r="V2771" s="20"/>
      <c r="W2771" s="20"/>
    </row>
    <row r="2772" spans="17:23" x14ac:dyDescent="0.2">
      <c r="Q2772" s="11"/>
      <c r="V2772" s="20"/>
      <c r="W2772" s="20"/>
    </row>
    <row r="2773" spans="17:23" x14ac:dyDescent="0.2">
      <c r="Q2773" s="11"/>
      <c r="V2773" s="20"/>
      <c r="W2773" s="20"/>
    </row>
    <row r="2774" spans="17:23" x14ac:dyDescent="0.2">
      <c r="Q2774" s="11"/>
      <c r="V2774" s="20"/>
      <c r="W2774" s="20"/>
    </row>
    <row r="2775" spans="17:23" x14ac:dyDescent="0.2">
      <c r="Q2775" s="11"/>
      <c r="V2775" s="20"/>
      <c r="W2775" s="20"/>
    </row>
    <row r="2776" spans="17:23" x14ac:dyDescent="0.2">
      <c r="Q2776" s="11"/>
      <c r="V2776" s="20"/>
      <c r="W2776" s="20"/>
    </row>
    <row r="2777" spans="17:23" x14ac:dyDescent="0.2">
      <c r="Q2777" s="11"/>
      <c r="V2777" s="20"/>
      <c r="W2777" s="20"/>
    </row>
    <row r="2778" spans="17:23" x14ac:dyDescent="0.2">
      <c r="Q2778" s="11"/>
      <c r="V2778" s="20"/>
      <c r="W2778" s="20"/>
    </row>
    <row r="2779" spans="17:23" x14ac:dyDescent="0.2">
      <c r="Q2779" s="11"/>
      <c r="V2779" s="20"/>
      <c r="W2779" s="20"/>
    </row>
    <row r="2780" spans="17:23" x14ac:dyDescent="0.2">
      <c r="Q2780" s="11"/>
      <c r="V2780" s="20"/>
      <c r="W2780" s="20"/>
    </row>
    <row r="2781" spans="17:23" x14ac:dyDescent="0.2">
      <c r="Q2781" s="11"/>
      <c r="V2781" s="20"/>
      <c r="W2781" s="20"/>
    </row>
    <row r="2782" spans="17:23" x14ac:dyDescent="0.2">
      <c r="Q2782" s="11"/>
      <c r="V2782" s="20"/>
      <c r="W2782" s="20"/>
    </row>
    <row r="2783" spans="17:23" x14ac:dyDescent="0.2">
      <c r="Q2783" s="11"/>
      <c r="V2783" s="20"/>
      <c r="W2783" s="20"/>
    </row>
    <row r="2784" spans="17:23" x14ac:dyDescent="0.2">
      <c r="Q2784" s="11"/>
      <c r="V2784" s="20"/>
      <c r="W2784" s="20"/>
    </row>
    <row r="2785" spans="17:23" x14ac:dyDescent="0.2">
      <c r="Q2785" s="11"/>
      <c r="V2785" s="20"/>
      <c r="W2785" s="20"/>
    </row>
    <row r="2786" spans="17:23" x14ac:dyDescent="0.2">
      <c r="Q2786" s="11"/>
      <c r="V2786" s="20"/>
      <c r="W2786" s="20"/>
    </row>
    <row r="2787" spans="17:23" x14ac:dyDescent="0.2">
      <c r="Q2787" s="11"/>
      <c r="V2787" s="20"/>
      <c r="W2787" s="20"/>
    </row>
    <row r="2788" spans="17:23" x14ac:dyDescent="0.2">
      <c r="Q2788" s="11"/>
      <c r="V2788" s="20"/>
      <c r="W2788" s="20"/>
    </row>
    <row r="2789" spans="17:23" x14ac:dyDescent="0.2">
      <c r="Q2789" s="11"/>
      <c r="V2789" s="20"/>
      <c r="W2789" s="20"/>
    </row>
    <row r="2790" spans="17:23" x14ac:dyDescent="0.2">
      <c r="Q2790" s="11"/>
      <c r="V2790" s="20"/>
      <c r="W2790" s="20"/>
    </row>
    <row r="2791" spans="17:23" x14ac:dyDescent="0.2">
      <c r="Q2791" s="11"/>
      <c r="V2791" s="20"/>
      <c r="W2791" s="20"/>
    </row>
    <row r="2792" spans="17:23" x14ac:dyDescent="0.2">
      <c r="Q2792" s="11"/>
      <c r="V2792" s="20"/>
      <c r="W2792" s="20"/>
    </row>
    <row r="2793" spans="17:23" x14ac:dyDescent="0.2">
      <c r="Q2793" s="11"/>
      <c r="V2793" s="20"/>
      <c r="W2793" s="20"/>
    </row>
    <row r="2794" spans="17:23" x14ac:dyDescent="0.2">
      <c r="Q2794" s="11"/>
      <c r="V2794" s="20"/>
      <c r="W2794" s="20"/>
    </row>
    <row r="2795" spans="17:23" x14ac:dyDescent="0.2">
      <c r="Q2795" s="11"/>
      <c r="V2795" s="20"/>
      <c r="W2795" s="20"/>
    </row>
    <row r="2796" spans="17:23" x14ac:dyDescent="0.2">
      <c r="V2796" s="20"/>
      <c r="W2796" s="20"/>
    </row>
    <row r="2797" spans="17:23" x14ac:dyDescent="0.2">
      <c r="V2797" s="20"/>
      <c r="W2797" s="20"/>
    </row>
    <row r="2798" spans="17:23" x14ac:dyDescent="0.2">
      <c r="V2798" s="20"/>
      <c r="W2798" s="20"/>
    </row>
    <row r="2799" spans="17:23" x14ac:dyDescent="0.2">
      <c r="V2799" s="20"/>
      <c r="W2799" s="20"/>
    </row>
    <row r="2800" spans="17:23" x14ac:dyDescent="0.2">
      <c r="V2800" s="20"/>
      <c r="W2800" s="20"/>
    </row>
    <row r="2801" spans="15:23" x14ac:dyDescent="0.2">
      <c r="V2801" s="20"/>
      <c r="W2801" s="20"/>
    </row>
    <row r="2802" spans="15:23" x14ac:dyDescent="0.2">
      <c r="V2802" s="20"/>
      <c r="W2802" s="20"/>
    </row>
    <row r="2803" spans="15:23" x14ac:dyDescent="0.2">
      <c r="O2803" s="11"/>
      <c r="V2803" s="20"/>
      <c r="W2803" s="20"/>
    </row>
    <row r="2804" spans="15:23" x14ac:dyDescent="0.2">
      <c r="O2804" s="11"/>
      <c r="V2804" s="20"/>
      <c r="W2804" s="20"/>
    </row>
    <row r="2805" spans="15:23" x14ac:dyDescent="0.2">
      <c r="O2805" s="11"/>
      <c r="V2805" s="20"/>
      <c r="W2805" s="20"/>
    </row>
    <row r="2806" spans="15:23" x14ac:dyDescent="0.2">
      <c r="O2806" s="11"/>
      <c r="V2806" s="20"/>
      <c r="W2806" s="20"/>
    </row>
    <row r="2807" spans="15:23" x14ac:dyDescent="0.2">
      <c r="O2807" s="11"/>
      <c r="V2807" s="20"/>
      <c r="W2807" s="20"/>
    </row>
    <row r="2808" spans="15:23" x14ac:dyDescent="0.2">
      <c r="O2808" s="11"/>
      <c r="V2808" s="20"/>
      <c r="W2808" s="20"/>
    </row>
    <row r="2809" spans="15:23" x14ac:dyDescent="0.2">
      <c r="O2809" s="11"/>
      <c r="V2809" s="20"/>
      <c r="W2809" s="20"/>
    </row>
    <row r="2810" spans="15:23" x14ac:dyDescent="0.2">
      <c r="O2810" s="11"/>
      <c r="V2810" s="20"/>
      <c r="W2810" s="20"/>
    </row>
    <row r="2811" spans="15:23" x14ac:dyDescent="0.2">
      <c r="O2811" s="11"/>
      <c r="V2811" s="20"/>
      <c r="W2811" s="20"/>
    </row>
    <row r="2812" spans="15:23" x14ac:dyDescent="0.2">
      <c r="O2812" s="11"/>
      <c r="V2812" s="20"/>
      <c r="W2812" s="20"/>
    </row>
    <row r="2813" spans="15:23" x14ac:dyDescent="0.2">
      <c r="O2813" s="11"/>
      <c r="V2813" s="20"/>
      <c r="W2813" s="20"/>
    </row>
    <row r="2814" spans="15:23" x14ac:dyDescent="0.2">
      <c r="O2814" s="11"/>
      <c r="V2814" s="20"/>
      <c r="W2814" s="20"/>
    </row>
    <row r="2815" spans="15:23" x14ac:dyDescent="0.2">
      <c r="O2815" s="11"/>
      <c r="V2815" s="20"/>
      <c r="W2815" s="20"/>
    </row>
    <row r="2816" spans="15:23" x14ac:dyDescent="0.2">
      <c r="O2816" s="11"/>
      <c r="V2816" s="20"/>
      <c r="W2816" s="20"/>
    </row>
    <row r="2817" spans="15:23" x14ac:dyDescent="0.2">
      <c r="O2817" s="11"/>
      <c r="V2817" s="20"/>
      <c r="W2817" s="20"/>
    </row>
    <row r="2818" spans="15:23" x14ac:dyDescent="0.2">
      <c r="O2818" s="11"/>
      <c r="V2818" s="20"/>
      <c r="W2818" s="20"/>
    </row>
    <row r="2819" spans="15:23" x14ac:dyDescent="0.2">
      <c r="O2819" s="11"/>
      <c r="V2819" s="20"/>
      <c r="W2819" s="20"/>
    </row>
    <row r="2820" spans="15:23" x14ac:dyDescent="0.2">
      <c r="O2820" s="11"/>
      <c r="V2820" s="20"/>
      <c r="W2820" s="20"/>
    </row>
    <row r="2821" spans="15:23" x14ac:dyDescent="0.2">
      <c r="O2821" s="11"/>
      <c r="V2821" s="20"/>
      <c r="W2821" s="20"/>
    </row>
    <row r="2822" spans="15:23" x14ac:dyDescent="0.2">
      <c r="O2822" s="11"/>
      <c r="V2822" s="20"/>
      <c r="W2822" s="20"/>
    </row>
    <row r="2823" spans="15:23" x14ac:dyDescent="0.2">
      <c r="O2823" s="11"/>
      <c r="V2823" s="20"/>
      <c r="W2823" s="20"/>
    </row>
    <row r="2824" spans="15:23" x14ac:dyDescent="0.2">
      <c r="O2824" s="11"/>
      <c r="Q2824" s="11"/>
      <c r="V2824" s="20"/>
      <c r="W2824" s="20"/>
    </row>
    <row r="2825" spans="15:23" x14ac:dyDescent="0.2">
      <c r="O2825" s="11"/>
      <c r="Q2825" s="11"/>
      <c r="V2825" s="20"/>
      <c r="W2825" s="20"/>
    </row>
    <row r="2826" spans="15:23" x14ac:dyDescent="0.2">
      <c r="O2826" s="11"/>
      <c r="Q2826" s="11"/>
      <c r="V2826" s="20"/>
      <c r="W2826" s="20"/>
    </row>
    <row r="2827" spans="15:23" x14ac:dyDescent="0.2">
      <c r="O2827" s="11"/>
      <c r="Q2827" s="11"/>
      <c r="V2827" s="20"/>
      <c r="W2827" s="20"/>
    </row>
    <row r="2828" spans="15:23" x14ac:dyDescent="0.2">
      <c r="O2828" s="11"/>
      <c r="Q2828" s="11"/>
      <c r="V2828" s="20"/>
      <c r="W2828" s="20"/>
    </row>
    <row r="2829" spans="15:23" x14ac:dyDescent="0.2">
      <c r="O2829" s="11"/>
      <c r="Q2829" s="11"/>
      <c r="V2829" s="20"/>
      <c r="W2829" s="20"/>
    </row>
    <row r="2830" spans="15:23" x14ac:dyDescent="0.2">
      <c r="O2830" s="11"/>
      <c r="Q2830" s="11"/>
      <c r="V2830" s="20"/>
      <c r="W2830" s="20"/>
    </row>
    <row r="2831" spans="15:23" x14ac:dyDescent="0.2">
      <c r="O2831" s="11"/>
      <c r="Q2831" s="11"/>
      <c r="V2831" s="20"/>
      <c r="W2831" s="20"/>
    </row>
    <row r="2832" spans="15:23" x14ac:dyDescent="0.2">
      <c r="O2832" s="11"/>
      <c r="Q2832" s="11"/>
      <c r="V2832" s="20"/>
      <c r="W2832" s="20"/>
    </row>
    <row r="2833" spans="15:23" x14ac:dyDescent="0.2">
      <c r="O2833" s="11"/>
      <c r="Q2833" s="11"/>
      <c r="V2833" s="20"/>
      <c r="W2833" s="20"/>
    </row>
    <row r="2834" spans="15:23" x14ac:dyDescent="0.2">
      <c r="O2834" s="11"/>
      <c r="Q2834" s="11"/>
      <c r="V2834" s="20"/>
      <c r="W2834" s="20"/>
    </row>
    <row r="2835" spans="15:23" x14ac:dyDescent="0.2">
      <c r="O2835" s="11"/>
      <c r="Q2835" s="11"/>
      <c r="V2835" s="20"/>
      <c r="W2835" s="20"/>
    </row>
    <row r="2836" spans="15:23" x14ac:dyDescent="0.2">
      <c r="O2836" s="11"/>
      <c r="Q2836" s="11"/>
      <c r="V2836" s="20"/>
      <c r="W2836" s="20"/>
    </row>
    <row r="2837" spans="15:23" x14ac:dyDescent="0.2">
      <c r="O2837" s="11"/>
      <c r="Q2837" s="11"/>
      <c r="V2837" s="20"/>
      <c r="W2837" s="20"/>
    </row>
    <row r="2838" spans="15:23" x14ac:dyDescent="0.2">
      <c r="O2838" s="11"/>
      <c r="Q2838" s="11"/>
      <c r="V2838" s="20"/>
      <c r="W2838" s="20"/>
    </row>
    <row r="2839" spans="15:23" x14ac:dyDescent="0.2">
      <c r="O2839" s="11"/>
      <c r="Q2839" s="11"/>
      <c r="V2839" s="20"/>
      <c r="W2839" s="20"/>
    </row>
    <row r="2840" spans="15:23" x14ac:dyDescent="0.2">
      <c r="O2840" s="11"/>
      <c r="Q2840" s="11"/>
      <c r="V2840" s="20"/>
      <c r="W2840" s="20"/>
    </row>
    <row r="2841" spans="15:23" x14ac:dyDescent="0.2">
      <c r="O2841" s="11"/>
      <c r="Q2841" s="11"/>
      <c r="V2841" s="20"/>
      <c r="W2841" s="20"/>
    </row>
    <row r="2842" spans="15:23" x14ac:dyDescent="0.2">
      <c r="O2842" s="11"/>
      <c r="Q2842" s="11"/>
      <c r="V2842" s="20"/>
      <c r="W2842" s="20"/>
    </row>
    <row r="2843" spans="15:23" x14ac:dyDescent="0.2">
      <c r="O2843" s="11"/>
      <c r="Q2843" s="11"/>
      <c r="V2843" s="20"/>
      <c r="W2843" s="20"/>
    </row>
    <row r="2844" spans="15:23" x14ac:dyDescent="0.2">
      <c r="O2844" s="11"/>
      <c r="Q2844" s="11"/>
      <c r="V2844" s="20"/>
      <c r="W2844" s="20"/>
    </row>
    <row r="2845" spans="15:23" x14ac:dyDescent="0.2">
      <c r="O2845" s="11"/>
      <c r="Q2845" s="11"/>
      <c r="V2845" s="20"/>
      <c r="W2845" s="20"/>
    </row>
    <row r="2846" spans="15:23" x14ac:dyDescent="0.2">
      <c r="O2846" s="11"/>
      <c r="Q2846" s="11"/>
      <c r="V2846" s="20"/>
      <c r="W2846" s="20"/>
    </row>
    <row r="2847" spans="15:23" x14ac:dyDescent="0.2">
      <c r="O2847" s="11"/>
      <c r="Q2847" s="11"/>
      <c r="V2847" s="20"/>
      <c r="W2847" s="20"/>
    </row>
    <row r="2848" spans="15:23" x14ac:dyDescent="0.2">
      <c r="O2848" s="11"/>
      <c r="Q2848" s="11"/>
      <c r="V2848" s="20"/>
      <c r="W2848" s="20"/>
    </row>
    <row r="2849" spans="15:23" x14ac:dyDescent="0.2">
      <c r="O2849" s="11"/>
      <c r="Q2849" s="11"/>
      <c r="V2849" s="20"/>
      <c r="W2849" s="20"/>
    </row>
    <row r="2850" spans="15:23" x14ac:dyDescent="0.2">
      <c r="O2850" s="11"/>
      <c r="Q2850" s="11"/>
      <c r="V2850" s="20"/>
      <c r="W2850" s="20"/>
    </row>
    <row r="2851" spans="15:23" x14ac:dyDescent="0.2">
      <c r="O2851" s="11"/>
      <c r="Q2851" s="11"/>
      <c r="V2851" s="20"/>
      <c r="W2851" s="20"/>
    </row>
    <row r="2852" spans="15:23" x14ac:dyDescent="0.2">
      <c r="O2852" s="11"/>
      <c r="Q2852" s="11"/>
      <c r="V2852" s="20"/>
      <c r="W2852" s="20"/>
    </row>
    <row r="2853" spans="15:23" x14ac:dyDescent="0.2">
      <c r="O2853" s="11"/>
      <c r="Q2853" s="11"/>
      <c r="V2853" s="20"/>
      <c r="W2853" s="20"/>
    </row>
    <row r="2854" spans="15:23" x14ac:dyDescent="0.2">
      <c r="O2854" s="11"/>
      <c r="Q2854" s="11"/>
      <c r="V2854" s="20"/>
      <c r="W2854" s="20"/>
    </row>
    <row r="2855" spans="15:23" x14ac:dyDescent="0.2">
      <c r="O2855" s="11"/>
      <c r="Q2855" s="11"/>
      <c r="V2855" s="20"/>
      <c r="W2855" s="20"/>
    </row>
    <row r="2856" spans="15:23" x14ac:dyDescent="0.2">
      <c r="O2856" s="11"/>
      <c r="Q2856" s="11"/>
      <c r="V2856" s="20"/>
      <c r="W2856" s="20"/>
    </row>
    <row r="2857" spans="15:23" x14ac:dyDescent="0.2">
      <c r="O2857" s="11"/>
      <c r="Q2857" s="11"/>
      <c r="V2857" s="20"/>
      <c r="W2857" s="20"/>
    </row>
    <row r="2858" spans="15:23" x14ac:dyDescent="0.2">
      <c r="O2858" s="11"/>
      <c r="Q2858" s="11"/>
      <c r="V2858" s="20"/>
      <c r="W2858" s="20"/>
    </row>
    <row r="2859" spans="15:23" x14ac:dyDescent="0.2">
      <c r="O2859" s="11"/>
      <c r="Q2859" s="11"/>
      <c r="V2859" s="20"/>
      <c r="W2859" s="20"/>
    </row>
    <row r="2860" spans="15:23" x14ac:dyDescent="0.2">
      <c r="O2860" s="11"/>
      <c r="Q2860" s="11"/>
      <c r="V2860" s="20"/>
      <c r="W2860" s="20"/>
    </row>
    <row r="2861" spans="15:23" x14ac:dyDescent="0.2">
      <c r="O2861" s="11"/>
      <c r="Q2861" s="11"/>
      <c r="V2861" s="20"/>
      <c r="W2861" s="20"/>
    </row>
    <row r="2862" spans="15:23" x14ac:dyDescent="0.2">
      <c r="O2862" s="11"/>
      <c r="Q2862" s="11"/>
      <c r="V2862" s="20"/>
      <c r="W2862" s="20"/>
    </row>
    <row r="2863" spans="15:23" x14ac:dyDescent="0.2">
      <c r="O2863" s="11"/>
      <c r="Q2863" s="11"/>
      <c r="V2863" s="20"/>
      <c r="W2863" s="20"/>
    </row>
    <row r="2864" spans="15:23" x14ac:dyDescent="0.2">
      <c r="O2864" s="11"/>
      <c r="Q2864" s="11"/>
      <c r="V2864" s="20"/>
      <c r="W2864" s="20"/>
    </row>
    <row r="2865" spans="15:23" x14ac:dyDescent="0.2">
      <c r="O2865" s="11"/>
      <c r="Q2865" s="11"/>
      <c r="V2865" s="20"/>
      <c r="W2865" s="20"/>
    </row>
    <row r="2866" spans="15:23" x14ac:dyDescent="0.2">
      <c r="O2866" s="11"/>
      <c r="Q2866" s="11"/>
      <c r="V2866" s="20"/>
      <c r="W2866" s="20"/>
    </row>
    <row r="2867" spans="15:23" x14ac:dyDescent="0.2">
      <c r="O2867" s="11"/>
      <c r="Q2867" s="11"/>
      <c r="V2867" s="20"/>
      <c r="W2867" s="20"/>
    </row>
    <row r="2868" spans="15:23" x14ac:dyDescent="0.2">
      <c r="O2868" s="11"/>
      <c r="Q2868" s="11"/>
      <c r="V2868" s="20"/>
      <c r="W2868" s="20"/>
    </row>
    <row r="2869" spans="15:23" x14ac:dyDescent="0.2">
      <c r="O2869" s="11"/>
      <c r="Q2869" s="11"/>
      <c r="V2869" s="20"/>
      <c r="W2869" s="20"/>
    </row>
    <row r="2870" spans="15:23" x14ac:dyDescent="0.2">
      <c r="O2870" s="11"/>
      <c r="Q2870" s="11"/>
      <c r="V2870" s="20"/>
      <c r="W2870" s="20"/>
    </row>
    <row r="2871" spans="15:23" x14ac:dyDescent="0.2">
      <c r="O2871" s="11"/>
      <c r="Q2871" s="11"/>
      <c r="V2871" s="20"/>
      <c r="W2871" s="20"/>
    </row>
    <row r="2872" spans="15:23" x14ac:dyDescent="0.2">
      <c r="O2872" s="11"/>
      <c r="Q2872" s="11"/>
      <c r="V2872" s="20"/>
      <c r="W2872" s="20"/>
    </row>
    <row r="2873" spans="15:23" x14ac:dyDescent="0.2">
      <c r="O2873" s="11"/>
      <c r="Q2873" s="11"/>
      <c r="V2873" s="20"/>
      <c r="W2873" s="20"/>
    </row>
    <row r="2874" spans="15:23" x14ac:dyDescent="0.2">
      <c r="O2874" s="11"/>
      <c r="Q2874" s="11"/>
      <c r="V2874" s="20"/>
      <c r="W2874" s="20"/>
    </row>
    <row r="2875" spans="15:23" x14ac:dyDescent="0.2">
      <c r="O2875" s="11"/>
      <c r="Q2875" s="11"/>
      <c r="V2875" s="20"/>
      <c r="W2875" s="20"/>
    </row>
    <row r="2876" spans="15:23" x14ac:dyDescent="0.2">
      <c r="O2876" s="11"/>
      <c r="Q2876" s="11"/>
      <c r="V2876" s="20"/>
      <c r="W2876" s="20"/>
    </row>
    <row r="2877" spans="15:23" x14ac:dyDescent="0.2">
      <c r="O2877" s="11"/>
      <c r="Q2877" s="11"/>
      <c r="V2877" s="20"/>
      <c r="W2877" s="20"/>
    </row>
    <row r="2878" spans="15:23" x14ac:dyDescent="0.2">
      <c r="O2878" s="11"/>
      <c r="Q2878" s="11"/>
      <c r="V2878" s="20"/>
      <c r="W2878" s="20"/>
    </row>
    <row r="2879" spans="15:23" x14ac:dyDescent="0.2">
      <c r="O2879" s="11"/>
      <c r="Q2879" s="11"/>
      <c r="V2879" s="20"/>
      <c r="W2879" s="20"/>
    </row>
    <row r="2880" spans="15:23" x14ac:dyDescent="0.2">
      <c r="O2880" s="11"/>
      <c r="Q2880" s="11"/>
      <c r="V2880" s="20"/>
      <c r="W2880" s="20"/>
    </row>
    <row r="2881" spans="15:23" x14ac:dyDescent="0.2">
      <c r="O2881" s="11"/>
      <c r="Q2881" s="11"/>
      <c r="V2881" s="20"/>
      <c r="W2881" s="20"/>
    </row>
    <row r="2882" spans="15:23" x14ac:dyDescent="0.2">
      <c r="O2882" s="11"/>
      <c r="Q2882" s="11"/>
      <c r="V2882" s="20"/>
      <c r="W2882" s="20"/>
    </row>
    <row r="2883" spans="15:23" x14ac:dyDescent="0.2">
      <c r="O2883" s="11"/>
      <c r="Q2883" s="11"/>
      <c r="V2883" s="20"/>
      <c r="W2883" s="20"/>
    </row>
    <row r="2884" spans="15:23" x14ac:dyDescent="0.2">
      <c r="O2884" s="11"/>
      <c r="Q2884" s="11"/>
      <c r="V2884" s="20"/>
      <c r="W2884" s="20"/>
    </row>
    <row r="2885" spans="15:23" x14ac:dyDescent="0.2">
      <c r="O2885" s="11"/>
      <c r="Q2885" s="11"/>
      <c r="V2885" s="20"/>
      <c r="W2885" s="20"/>
    </row>
    <row r="2886" spans="15:23" x14ac:dyDescent="0.2">
      <c r="O2886" s="11"/>
      <c r="Q2886" s="11"/>
      <c r="V2886" s="20"/>
      <c r="W2886" s="20"/>
    </row>
    <row r="2887" spans="15:23" x14ac:dyDescent="0.2">
      <c r="O2887" s="11"/>
      <c r="Q2887" s="11"/>
      <c r="V2887" s="20"/>
      <c r="W2887" s="20"/>
    </row>
    <row r="2888" spans="15:23" x14ac:dyDescent="0.2">
      <c r="O2888" s="11"/>
      <c r="Q2888" s="11"/>
      <c r="V2888" s="20"/>
      <c r="W2888" s="20"/>
    </row>
    <row r="2889" spans="15:23" x14ac:dyDescent="0.2">
      <c r="O2889" s="11"/>
      <c r="Q2889" s="11"/>
      <c r="V2889" s="20"/>
      <c r="W2889" s="20"/>
    </row>
    <row r="2890" spans="15:23" x14ac:dyDescent="0.2">
      <c r="O2890" s="11"/>
      <c r="Q2890" s="11"/>
      <c r="V2890" s="20"/>
      <c r="W2890" s="20"/>
    </row>
    <row r="2891" spans="15:23" x14ac:dyDescent="0.2">
      <c r="O2891" s="11"/>
      <c r="Q2891" s="11"/>
      <c r="V2891" s="20"/>
      <c r="W2891" s="20"/>
    </row>
    <row r="2892" spans="15:23" x14ac:dyDescent="0.2">
      <c r="O2892" s="11"/>
      <c r="Q2892" s="11"/>
      <c r="V2892" s="20"/>
      <c r="W2892" s="20"/>
    </row>
    <row r="2893" spans="15:23" x14ac:dyDescent="0.2">
      <c r="O2893" s="11"/>
      <c r="Q2893" s="11"/>
      <c r="V2893" s="20"/>
      <c r="W2893" s="20"/>
    </row>
    <row r="2894" spans="15:23" x14ac:dyDescent="0.2">
      <c r="O2894" s="11"/>
      <c r="Q2894" s="11"/>
      <c r="V2894" s="20"/>
      <c r="W2894" s="20"/>
    </row>
    <row r="2895" spans="15:23" x14ac:dyDescent="0.2">
      <c r="O2895" s="11"/>
      <c r="Q2895" s="11"/>
      <c r="V2895" s="20"/>
      <c r="W2895" s="20"/>
    </row>
    <row r="2896" spans="15:23" x14ac:dyDescent="0.2">
      <c r="O2896" s="11"/>
      <c r="Q2896" s="11"/>
      <c r="V2896" s="20"/>
      <c r="W2896" s="20"/>
    </row>
    <row r="2897" spans="15:23" x14ac:dyDescent="0.2">
      <c r="O2897" s="11"/>
      <c r="Q2897" s="11"/>
      <c r="V2897" s="20"/>
      <c r="W2897" s="20"/>
    </row>
    <row r="2898" spans="15:23" x14ac:dyDescent="0.2">
      <c r="O2898" s="11"/>
      <c r="Q2898" s="11"/>
      <c r="V2898" s="20"/>
      <c r="W2898" s="20"/>
    </row>
    <row r="2899" spans="15:23" x14ac:dyDescent="0.2">
      <c r="O2899" s="11"/>
      <c r="Q2899" s="11"/>
      <c r="V2899" s="20"/>
      <c r="W2899" s="20"/>
    </row>
    <row r="2900" spans="15:23" x14ac:dyDescent="0.2">
      <c r="O2900" s="11"/>
      <c r="Q2900" s="11"/>
      <c r="V2900" s="20"/>
      <c r="W2900" s="20"/>
    </row>
    <row r="2901" spans="15:23" x14ac:dyDescent="0.2">
      <c r="O2901" s="11"/>
      <c r="Q2901" s="11"/>
      <c r="V2901" s="20"/>
      <c r="W2901" s="20"/>
    </row>
    <row r="2902" spans="15:23" x14ac:dyDescent="0.2">
      <c r="O2902" s="11"/>
      <c r="Q2902" s="11"/>
      <c r="V2902" s="20"/>
      <c r="W2902" s="20"/>
    </row>
    <row r="2903" spans="15:23" x14ac:dyDescent="0.2">
      <c r="O2903" s="11"/>
      <c r="Q2903" s="11"/>
      <c r="V2903" s="20"/>
      <c r="W2903" s="20"/>
    </row>
    <row r="2904" spans="15:23" x14ac:dyDescent="0.2">
      <c r="O2904" s="11"/>
      <c r="Q2904" s="11"/>
      <c r="V2904" s="20"/>
      <c r="W2904" s="20"/>
    </row>
    <row r="2905" spans="15:23" x14ac:dyDescent="0.2">
      <c r="O2905" s="11"/>
      <c r="Q2905" s="11"/>
      <c r="V2905" s="20"/>
      <c r="W2905" s="20"/>
    </row>
    <row r="2906" spans="15:23" x14ac:dyDescent="0.2">
      <c r="O2906" s="11"/>
      <c r="Q2906" s="11"/>
      <c r="V2906" s="20"/>
      <c r="W2906" s="20"/>
    </row>
    <row r="2907" spans="15:23" x14ac:dyDescent="0.2">
      <c r="O2907" s="11"/>
      <c r="Q2907" s="11"/>
      <c r="V2907" s="20"/>
      <c r="W2907" s="20"/>
    </row>
    <row r="2908" spans="15:23" x14ac:dyDescent="0.2">
      <c r="O2908" s="11"/>
      <c r="V2908" s="20"/>
      <c r="W2908" s="20"/>
    </row>
    <row r="2909" spans="15:23" x14ac:dyDescent="0.2">
      <c r="O2909" s="11"/>
      <c r="V2909" s="20"/>
      <c r="W2909" s="20"/>
    </row>
    <row r="2910" spans="15:23" x14ac:dyDescent="0.2">
      <c r="O2910" s="11"/>
      <c r="V2910" s="20"/>
      <c r="W2910" s="20"/>
    </row>
    <row r="2911" spans="15:23" x14ac:dyDescent="0.2">
      <c r="O2911" s="11"/>
      <c r="V2911" s="20"/>
      <c r="W2911" s="20"/>
    </row>
    <row r="2912" spans="15:23" x14ac:dyDescent="0.2">
      <c r="O2912" s="11"/>
      <c r="V2912" s="20"/>
      <c r="W2912" s="20"/>
    </row>
    <row r="2913" spans="15:23" x14ac:dyDescent="0.2">
      <c r="O2913" s="11"/>
      <c r="V2913" s="20"/>
      <c r="W2913" s="20"/>
    </row>
    <row r="2914" spans="15:23" x14ac:dyDescent="0.2">
      <c r="O2914" s="11"/>
      <c r="V2914" s="20"/>
      <c r="W2914" s="20"/>
    </row>
    <row r="2915" spans="15:23" x14ac:dyDescent="0.2">
      <c r="O2915" s="11"/>
      <c r="V2915" s="20"/>
      <c r="W2915" s="20"/>
    </row>
    <row r="2916" spans="15:23" x14ac:dyDescent="0.2">
      <c r="O2916" s="11"/>
      <c r="V2916" s="20"/>
      <c r="W2916" s="20"/>
    </row>
    <row r="2917" spans="15:23" x14ac:dyDescent="0.2">
      <c r="O2917" s="11"/>
      <c r="V2917" s="20"/>
      <c r="W2917" s="20"/>
    </row>
    <row r="2918" spans="15:23" x14ac:dyDescent="0.2">
      <c r="O2918" s="11"/>
      <c r="V2918" s="20"/>
      <c r="W2918" s="20"/>
    </row>
    <row r="2919" spans="15:23" x14ac:dyDescent="0.2">
      <c r="O2919" s="11"/>
      <c r="V2919" s="20"/>
      <c r="W2919" s="20"/>
    </row>
    <row r="2920" spans="15:23" x14ac:dyDescent="0.2">
      <c r="O2920" s="11"/>
      <c r="V2920" s="20"/>
      <c r="W2920" s="20"/>
    </row>
    <row r="2921" spans="15:23" x14ac:dyDescent="0.2">
      <c r="O2921" s="11"/>
      <c r="V2921" s="20"/>
      <c r="W2921" s="20"/>
    </row>
    <row r="2922" spans="15:23" x14ac:dyDescent="0.2">
      <c r="O2922" s="11"/>
      <c r="V2922" s="20"/>
      <c r="W2922" s="20"/>
    </row>
    <row r="2923" spans="15:23" x14ac:dyDescent="0.2">
      <c r="O2923" s="11"/>
      <c r="V2923" s="20"/>
      <c r="W2923" s="20"/>
    </row>
    <row r="2924" spans="15:23" x14ac:dyDescent="0.2">
      <c r="O2924" s="11"/>
      <c r="V2924" s="20"/>
      <c r="W2924" s="20"/>
    </row>
    <row r="2925" spans="15:23" x14ac:dyDescent="0.2">
      <c r="O2925" s="11"/>
      <c r="V2925" s="20"/>
      <c r="W2925" s="20"/>
    </row>
    <row r="2926" spans="15:23" x14ac:dyDescent="0.2">
      <c r="O2926" s="11"/>
      <c r="V2926" s="20"/>
      <c r="W2926" s="20"/>
    </row>
    <row r="2927" spans="15:23" x14ac:dyDescent="0.2">
      <c r="O2927" s="11"/>
      <c r="V2927" s="20"/>
      <c r="W2927" s="20"/>
    </row>
    <row r="2928" spans="15:23" x14ac:dyDescent="0.2">
      <c r="O2928" s="11"/>
      <c r="V2928" s="20"/>
      <c r="W2928" s="20"/>
    </row>
    <row r="2929" spans="15:23" x14ac:dyDescent="0.2">
      <c r="O2929" s="11"/>
      <c r="V2929" s="20"/>
      <c r="W2929" s="20"/>
    </row>
    <row r="2930" spans="15:23" x14ac:dyDescent="0.2">
      <c r="O2930" s="11"/>
      <c r="V2930" s="20"/>
      <c r="W2930" s="20"/>
    </row>
    <row r="2931" spans="15:23" x14ac:dyDescent="0.2">
      <c r="O2931" s="11"/>
      <c r="V2931" s="20"/>
      <c r="W2931" s="20"/>
    </row>
    <row r="2932" spans="15:23" x14ac:dyDescent="0.2">
      <c r="O2932" s="11"/>
      <c r="V2932" s="20"/>
      <c r="W2932" s="20"/>
    </row>
    <row r="2933" spans="15:23" x14ac:dyDescent="0.2">
      <c r="O2933" s="11"/>
      <c r="V2933" s="20"/>
      <c r="W2933" s="20"/>
    </row>
    <row r="2934" spans="15:23" x14ac:dyDescent="0.2">
      <c r="O2934" s="11"/>
      <c r="V2934" s="20"/>
      <c r="W2934" s="20"/>
    </row>
    <row r="2935" spans="15:23" x14ac:dyDescent="0.2">
      <c r="O2935" s="11"/>
      <c r="V2935" s="20"/>
      <c r="W2935" s="20"/>
    </row>
    <row r="2936" spans="15:23" x14ac:dyDescent="0.2">
      <c r="O2936" s="11"/>
      <c r="Q2936" s="11"/>
      <c r="V2936" s="20"/>
      <c r="W2936" s="20"/>
    </row>
    <row r="2937" spans="15:23" x14ac:dyDescent="0.2">
      <c r="O2937" s="11"/>
      <c r="Q2937" s="11"/>
      <c r="V2937" s="20"/>
      <c r="W2937" s="20"/>
    </row>
    <row r="2938" spans="15:23" x14ac:dyDescent="0.2">
      <c r="O2938" s="11"/>
      <c r="Q2938" s="11"/>
      <c r="V2938" s="20"/>
      <c r="W2938" s="20"/>
    </row>
    <row r="2939" spans="15:23" x14ac:dyDescent="0.2">
      <c r="O2939" s="11"/>
      <c r="Q2939" s="11"/>
      <c r="V2939" s="20"/>
      <c r="W2939" s="20"/>
    </row>
    <row r="2940" spans="15:23" x14ac:dyDescent="0.2">
      <c r="O2940" s="11"/>
      <c r="Q2940" s="11"/>
      <c r="V2940" s="20"/>
      <c r="W2940" s="20"/>
    </row>
    <row r="2941" spans="15:23" x14ac:dyDescent="0.2">
      <c r="O2941" s="11"/>
      <c r="Q2941" s="11"/>
      <c r="V2941" s="20"/>
      <c r="W2941" s="20"/>
    </row>
    <row r="2942" spans="15:23" x14ac:dyDescent="0.2">
      <c r="O2942" s="11"/>
      <c r="Q2942" s="11"/>
      <c r="V2942" s="20"/>
      <c r="W2942" s="20"/>
    </row>
    <row r="2943" spans="15:23" x14ac:dyDescent="0.2">
      <c r="O2943" s="11"/>
      <c r="Q2943" s="11"/>
      <c r="V2943" s="20"/>
      <c r="W2943" s="20"/>
    </row>
    <row r="2944" spans="15:23" x14ac:dyDescent="0.2">
      <c r="O2944" s="11"/>
      <c r="Q2944" s="11"/>
      <c r="V2944" s="20"/>
      <c r="W2944" s="20"/>
    </row>
    <row r="2945" spans="15:23" x14ac:dyDescent="0.2">
      <c r="O2945" s="11"/>
      <c r="Q2945" s="11"/>
      <c r="V2945" s="20"/>
      <c r="W2945" s="20"/>
    </row>
    <row r="2946" spans="15:23" x14ac:dyDescent="0.2">
      <c r="O2946" s="11"/>
      <c r="Q2946" s="11"/>
      <c r="V2946" s="20"/>
      <c r="W2946" s="20"/>
    </row>
    <row r="2947" spans="15:23" x14ac:dyDescent="0.2">
      <c r="O2947" s="11"/>
      <c r="Q2947" s="11"/>
      <c r="V2947" s="20"/>
      <c r="W2947" s="20"/>
    </row>
    <row r="2948" spans="15:23" x14ac:dyDescent="0.2">
      <c r="O2948" s="11"/>
      <c r="Q2948" s="11"/>
      <c r="V2948" s="20"/>
      <c r="W2948" s="20"/>
    </row>
    <row r="2949" spans="15:23" x14ac:dyDescent="0.2">
      <c r="O2949" s="11"/>
      <c r="Q2949" s="11"/>
      <c r="V2949" s="20"/>
      <c r="W2949" s="20"/>
    </row>
    <row r="2950" spans="15:23" x14ac:dyDescent="0.2">
      <c r="O2950" s="11"/>
      <c r="Q2950" s="11"/>
      <c r="V2950" s="20"/>
      <c r="W2950" s="20"/>
    </row>
    <row r="2951" spans="15:23" x14ac:dyDescent="0.2">
      <c r="O2951" s="11"/>
      <c r="Q2951" s="11"/>
      <c r="V2951" s="20"/>
      <c r="W2951" s="20"/>
    </row>
    <row r="2952" spans="15:23" x14ac:dyDescent="0.2">
      <c r="O2952" s="11"/>
      <c r="Q2952" s="11"/>
      <c r="V2952" s="20"/>
      <c r="W2952" s="20"/>
    </row>
    <row r="2953" spans="15:23" x14ac:dyDescent="0.2">
      <c r="O2953" s="11"/>
      <c r="Q2953" s="11"/>
      <c r="V2953" s="20"/>
      <c r="W2953" s="20"/>
    </row>
    <row r="2954" spans="15:23" x14ac:dyDescent="0.2">
      <c r="O2954" s="11"/>
      <c r="Q2954" s="11"/>
      <c r="V2954" s="20"/>
      <c r="W2954" s="20"/>
    </row>
    <row r="2955" spans="15:23" x14ac:dyDescent="0.2">
      <c r="O2955" s="11"/>
      <c r="Q2955" s="11"/>
      <c r="V2955" s="20"/>
      <c r="W2955" s="20"/>
    </row>
    <row r="2956" spans="15:23" x14ac:dyDescent="0.2">
      <c r="O2956" s="11"/>
      <c r="Q2956" s="11"/>
      <c r="V2956" s="20"/>
      <c r="W2956" s="20"/>
    </row>
    <row r="2957" spans="15:23" x14ac:dyDescent="0.2">
      <c r="O2957" s="11"/>
      <c r="Q2957" s="11"/>
      <c r="V2957" s="20"/>
      <c r="W2957" s="20"/>
    </row>
    <row r="2958" spans="15:23" x14ac:dyDescent="0.2">
      <c r="O2958" s="11"/>
      <c r="Q2958" s="11"/>
      <c r="V2958" s="20"/>
      <c r="W2958" s="20"/>
    </row>
    <row r="2959" spans="15:23" x14ac:dyDescent="0.2">
      <c r="O2959" s="11"/>
      <c r="Q2959" s="11"/>
      <c r="V2959" s="20"/>
      <c r="W2959" s="20"/>
    </row>
    <row r="2960" spans="15:23" x14ac:dyDescent="0.2">
      <c r="O2960" s="11"/>
      <c r="Q2960" s="11"/>
      <c r="V2960" s="20"/>
      <c r="W2960" s="20"/>
    </row>
    <row r="2961" spans="15:23" x14ac:dyDescent="0.2">
      <c r="O2961" s="11"/>
      <c r="Q2961" s="11"/>
      <c r="V2961" s="20"/>
      <c r="W2961" s="20"/>
    </row>
    <row r="2962" spans="15:23" x14ac:dyDescent="0.2">
      <c r="O2962" s="11"/>
      <c r="Q2962" s="11"/>
      <c r="V2962" s="20"/>
      <c r="W2962" s="20"/>
    </row>
    <row r="2963" spans="15:23" x14ac:dyDescent="0.2">
      <c r="O2963" s="11"/>
      <c r="Q2963" s="11"/>
      <c r="V2963" s="20"/>
      <c r="W2963" s="20"/>
    </row>
    <row r="2964" spans="15:23" x14ac:dyDescent="0.2">
      <c r="O2964" s="11"/>
      <c r="Q2964" s="11"/>
      <c r="V2964" s="20"/>
      <c r="W2964" s="20"/>
    </row>
    <row r="2965" spans="15:23" x14ac:dyDescent="0.2">
      <c r="O2965" s="11"/>
      <c r="Q2965" s="11"/>
      <c r="V2965" s="20"/>
      <c r="W2965" s="20"/>
    </row>
    <row r="2966" spans="15:23" x14ac:dyDescent="0.2">
      <c r="O2966" s="11"/>
      <c r="Q2966" s="11"/>
      <c r="V2966" s="20"/>
      <c r="W2966" s="20"/>
    </row>
    <row r="2967" spans="15:23" x14ac:dyDescent="0.2">
      <c r="O2967" s="11"/>
      <c r="Q2967" s="11"/>
      <c r="V2967" s="20"/>
      <c r="W2967" s="20"/>
    </row>
    <row r="2968" spans="15:23" x14ac:dyDescent="0.2">
      <c r="O2968" s="11"/>
      <c r="Q2968" s="11"/>
      <c r="V2968" s="20"/>
      <c r="W2968" s="20"/>
    </row>
    <row r="2969" spans="15:23" x14ac:dyDescent="0.2">
      <c r="O2969" s="11"/>
      <c r="Q2969" s="11"/>
      <c r="V2969" s="20"/>
      <c r="W2969" s="20"/>
    </row>
    <row r="2970" spans="15:23" x14ac:dyDescent="0.2">
      <c r="O2970" s="11"/>
      <c r="Q2970" s="11"/>
      <c r="V2970" s="20"/>
      <c r="W2970" s="20"/>
    </row>
    <row r="2971" spans="15:23" x14ac:dyDescent="0.2">
      <c r="O2971" s="11"/>
      <c r="Q2971" s="11"/>
      <c r="V2971" s="20"/>
      <c r="W2971" s="20"/>
    </row>
    <row r="2972" spans="15:23" x14ac:dyDescent="0.2">
      <c r="O2972" s="11"/>
      <c r="Q2972" s="11"/>
      <c r="V2972" s="20"/>
      <c r="W2972" s="20"/>
    </row>
    <row r="2973" spans="15:23" x14ac:dyDescent="0.2">
      <c r="O2973" s="11"/>
      <c r="Q2973" s="11"/>
      <c r="V2973" s="20"/>
      <c r="W2973" s="20"/>
    </row>
    <row r="2974" spans="15:23" x14ac:dyDescent="0.2">
      <c r="O2974" s="11"/>
      <c r="Q2974" s="11"/>
      <c r="V2974" s="20"/>
      <c r="W2974" s="20"/>
    </row>
    <row r="2975" spans="15:23" x14ac:dyDescent="0.2">
      <c r="O2975" s="11"/>
      <c r="Q2975" s="11"/>
      <c r="V2975" s="20"/>
      <c r="W2975" s="20"/>
    </row>
    <row r="2976" spans="15:23" x14ac:dyDescent="0.2">
      <c r="O2976" s="11"/>
      <c r="Q2976" s="11"/>
      <c r="V2976" s="20"/>
      <c r="W2976" s="20"/>
    </row>
    <row r="2977" spans="15:23" x14ac:dyDescent="0.2">
      <c r="O2977" s="11"/>
      <c r="Q2977" s="11"/>
      <c r="V2977" s="20"/>
      <c r="W2977" s="20"/>
    </row>
    <row r="2978" spans="15:23" x14ac:dyDescent="0.2">
      <c r="O2978" s="11"/>
      <c r="Q2978" s="11"/>
      <c r="V2978" s="20"/>
      <c r="W2978" s="20"/>
    </row>
    <row r="2979" spans="15:23" x14ac:dyDescent="0.2">
      <c r="O2979" s="11"/>
      <c r="Q2979" s="11"/>
      <c r="V2979" s="20"/>
      <c r="W2979" s="20"/>
    </row>
    <row r="2980" spans="15:23" x14ac:dyDescent="0.2">
      <c r="O2980" s="11"/>
      <c r="Q2980" s="11"/>
      <c r="V2980" s="20"/>
      <c r="W2980" s="20"/>
    </row>
    <row r="2981" spans="15:23" x14ac:dyDescent="0.2">
      <c r="O2981" s="11"/>
      <c r="Q2981" s="11"/>
      <c r="V2981" s="20"/>
      <c r="W2981" s="20"/>
    </row>
    <row r="2982" spans="15:23" x14ac:dyDescent="0.2">
      <c r="O2982" s="11"/>
      <c r="Q2982" s="11"/>
      <c r="V2982" s="20"/>
      <c r="W2982" s="20"/>
    </row>
    <row r="2983" spans="15:23" x14ac:dyDescent="0.2">
      <c r="O2983" s="11"/>
      <c r="Q2983" s="11"/>
      <c r="V2983" s="20"/>
      <c r="W2983" s="20"/>
    </row>
    <row r="2984" spans="15:23" x14ac:dyDescent="0.2">
      <c r="O2984" s="11"/>
      <c r="Q2984" s="11"/>
      <c r="V2984" s="20"/>
      <c r="W2984" s="20"/>
    </row>
    <row r="2985" spans="15:23" x14ac:dyDescent="0.2">
      <c r="O2985" s="11"/>
      <c r="Q2985" s="11"/>
      <c r="V2985" s="20"/>
      <c r="W2985" s="20"/>
    </row>
    <row r="2986" spans="15:23" x14ac:dyDescent="0.2">
      <c r="O2986" s="11"/>
      <c r="Q2986" s="11"/>
      <c r="V2986" s="20"/>
      <c r="W2986" s="20"/>
    </row>
    <row r="2987" spans="15:23" x14ac:dyDescent="0.2">
      <c r="O2987" s="11"/>
      <c r="Q2987" s="11"/>
      <c r="V2987" s="20"/>
      <c r="W2987" s="20"/>
    </row>
    <row r="2988" spans="15:23" x14ac:dyDescent="0.2">
      <c r="O2988" s="11"/>
      <c r="Q2988" s="11"/>
      <c r="V2988" s="20"/>
      <c r="W2988" s="20"/>
    </row>
    <row r="2989" spans="15:23" x14ac:dyDescent="0.2">
      <c r="O2989" s="11"/>
      <c r="Q2989" s="11"/>
      <c r="V2989" s="20"/>
      <c r="W2989" s="20"/>
    </row>
    <row r="2990" spans="15:23" x14ac:dyDescent="0.2">
      <c r="O2990" s="11"/>
      <c r="Q2990" s="11"/>
      <c r="V2990" s="20"/>
      <c r="W2990" s="20"/>
    </row>
    <row r="2991" spans="15:23" x14ac:dyDescent="0.2">
      <c r="O2991" s="11"/>
      <c r="Q2991" s="11"/>
      <c r="V2991" s="20"/>
      <c r="W2991" s="20"/>
    </row>
    <row r="2992" spans="15:23" x14ac:dyDescent="0.2">
      <c r="O2992" s="11"/>
      <c r="Q2992" s="11"/>
      <c r="V2992" s="20"/>
      <c r="W2992" s="20"/>
    </row>
    <row r="2993" spans="15:23" x14ac:dyDescent="0.2">
      <c r="O2993" s="11"/>
      <c r="Q2993" s="11"/>
      <c r="V2993" s="20"/>
      <c r="W2993" s="20"/>
    </row>
    <row r="2994" spans="15:23" x14ac:dyDescent="0.2">
      <c r="O2994" s="11"/>
      <c r="Q2994" s="11"/>
      <c r="V2994" s="20"/>
      <c r="W2994" s="20"/>
    </row>
    <row r="2995" spans="15:23" x14ac:dyDescent="0.2">
      <c r="O2995" s="11"/>
      <c r="Q2995" s="11"/>
      <c r="V2995" s="20"/>
      <c r="W2995" s="20"/>
    </row>
    <row r="2996" spans="15:23" x14ac:dyDescent="0.2">
      <c r="O2996" s="11"/>
      <c r="Q2996" s="11"/>
      <c r="V2996" s="20"/>
      <c r="W2996" s="20"/>
    </row>
    <row r="2997" spans="15:23" x14ac:dyDescent="0.2">
      <c r="O2997" s="11"/>
      <c r="Q2997" s="11"/>
      <c r="V2997" s="20"/>
      <c r="W2997" s="20"/>
    </row>
    <row r="2998" spans="15:23" x14ac:dyDescent="0.2">
      <c r="O2998" s="11"/>
      <c r="Q2998" s="11"/>
      <c r="V2998" s="20"/>
      <c r="W2998" s="20"/>
    </row>
    <row r="2999" spans="15:23" x14ac:dyDescent="0.2">
      <c r="O2999" s="11"/>
      <c r="Q2999" s="11"/>
      <c r="V2999" s="20"/>
      <c r="W2999" s="20"/>
    </row>
    <row r="3000" spans="15:23" x14ac:dyDescent="0.2">
      <c r="O3000" s="11"/>
      <c r="Q3000" s="11"/>
      <c r="V3000" s="20"/>
      <c r="W3000" s="20"/>
    </row>
    <row r="3001" spans="15:23" x14ac:dyDescent="0.2">
      <c r="O3001" s="11"/>
      <c r="Q3001" s="11"/>
      <c r="V3001" s="20"/>
      <c r="W3001" s="20"/>
    </row>
    <row r="3002" spans="15:23" x14ac:dyDescent="0.2">
      <c r="O3002" s="11"/>
      <c r="Q3002" s="11"/>
      <c r="V3002" s="20"/>
      <c r="W3002" s="20"/>
    </row>
    <row r="3003" spans="15:23" x14ac:dyDescent="0.2">
      <c r="O3003" s="11"/>
      <c r="Q3003" s="11"/>
      <c r="V3003" s="20"/>
      <c r="W3003" s="20"/>
    </row>
    <row r="3004" spans="15:23" x14ac:dyDescent="0.2">
      <c r="O3004" s="11"/>
      <c r="Q3004" s="11"/>
      <c r="V3004" s="20"/>
      <c r="W3004" s="20"/>
    </row>
    <row r="3005" spans="15:23" x14ac:dyDescent="0.2">
      <c r="O3005" s="11"/>
      <c r="Q3005" s="11"/>
      <c r="V3005" s="20"/>
      <c r="W3005" s="20"/>
    </row>
    <row r="3006" spans="15:23" x14ac:dyDescent="0.2">
      <c r="O3006" s="11"/>
      <c r="Q3006" s="11"/>
      <c r="V3006" s="20"/>
      <c r="W3006" s="20"/>
    </row>
    <row r="3007" spans="15:23" x14ac:dyDescent="0.2">
      <c r="O3007" s="11"/>
      <c r="Q3007" s="11"/>
      <c r="V3007" s="20"/>
      <c r="W3007" s="20"/>
    </row>
    <row r="3008" spans="15:23" x14ac:dyDescent="0.2">
      <c r="O3008" s="11"/>
      <c r="Q3008" s="11"/>
      <c r="V3008" s="20"/>
      <c r="W3008" s="20"/>
    </row>
    <row r="3009" spans="15:23" x14ac:dyDescent="0.2">
      <c r="O3009" s="11"/>
      <c r="Q3009" s="11"/>
      <c r="V3009" s="20"/>
      <c r="W3009" s="20"/>
    </row>
    <row r="3010" spans="15:23" x14ac:dyDescent="0.2">
      <c r="O3010" s="11"/>
      <c r="Q3010" s="11"/>
      <c r="V3010" s="20"/>
      <c r="W3010" s="20"/>
    </row>
    <row r="3011" spans="15:23" x14ac:dyDescent="0.2">
      <c r="O3011" s="11"/>
      <c r="Q3011" s="11"/>
      <c r="V3011" s="20"/>
      <c r="W3011" s="20"/>
    </row>
    <row r="3012" spans="15:23" x14ac:dyDescent="0.2">
      <c r="O3012" s="11"/>
      <c r="Q3012" s="11"/>
      <c r="V3012" s="20"/>
      <c r="W3012" s="20"/>
    </row>
    <row r="3013" spans="15:23" x14ac:dyDescent="0.2">
      <c r="O3013" s="11"/>
      <c r="Q3013" s="11"/>
      <c r="V3013" s="20"/>
      <c r="W3013" s="20"/>
    </row>
    <row r="3014" spans="15:23" x14ac:dyDescent="0.2">
      <c r="O3014" s="11"/>
      <c r="Q3014" s="11"/>
      <c r="V3014" s="20"/>
      <c r="W3014" s="20"/>
    </row>
    <row r="3015" spans="15:23" x14ac:dyDescent="0.2">
      <c r="O3015" s="11"/>
      <c r="Q3015" s="11"/>
      <c r="V3015" s="20"/>
      <c r="W3015" s="20"/>
    </row>
    <row r="3016" spans="15:23" x14ac:dyDescent="0.2">
      <c r="O3016" s="11"/>
      <c r="Q3016" s="11"/>
      <c r="V3016" s="20"/>
      <c r="W3016" s="20"/>
    </row>
    <row r="3017" spans="15:23" x14ac:dyDescent="0.2">
      <c r="O3017" s="11"/>
      <c r="Q3017" s="11"/>
      <c r="V3017" s="20"/>
      <c r="W3017" s="20"/>
    </row>
    <row r="3018" spans="15:23" x14ac:dyDescent="0.2">
      <c r="O3018" s="11"/>
      <c r="Q3018" s="11"/>
      <c r="V3018" s="20"/>
      <c r="W3018" s="20"/>
    </row>
    <row r="3019" spans="15:23" x14ac:dyDescent="0.2">
      <c r="O3019" s="11"/>
      <c r="Q3019" s="11"/>
      <c r="V3019" s="20"/>
      <c r="W3019" s="20"/>
    </row>
    <row r="3020" spans="15:23" x14ac:dyDescent="0.2">
      <c r="O3020" s="11"/>
      <c r="V3020" s="20"/>
      <c r="W3020" s="20"/>
    </row>
    <row r="3021" spans="15:23" x14ac:dyDescent="0.2">
      <c r="O3021" s="11"/>
      <c r="V3021" s="20"/>
      <c r="W3021" s="20"/>
    </row>
    <row r="3022" spans="15:23" x14ac:dyDescent="0.2">
      <c r="O3022" s="11"/>
      <c r="V3022" s="20"/>
      <c r="W3022" s="20"/>
    </row>
    <row r="3023" spans="15:23" x14ac:dyDescent="0.2">
      <c r="O3023" s="11"/>
      <c r="V3023" s="20"/>
      <c r="W3023" s="20"/>
    </row>
    <row r="3024" spans="15:23" x14ac:dyDescent="0.2">
      <c r="O3024" s="11"/>
      <c r="V3024" s="20"/>
      <c r="W3024" s="20"/>
    </row>
    <row r="3025" spans="15:23" x14ac:dyDescent="0.2">
      <c r="O3025" s="11"/>
      <c r="V3025" s="20"/>
      <c r="W3025" s="20"/>
    </row>
    <row r="3026" spans="15:23" x14ac:dyDescent="0.2">
      <c r="O3026" s="11"/>
      <c r="V3026" s="20"/>
      <c r="W3026" s="20"/>
    </row>
    <row r="3027" spans="15:23" x14ac:dyDescent="0.2">
      <c r="O3027" s="11"/>
      <c r="V3027" s="20"/>
      <c r="W3027" s="20"/>
    </row>
    <row r="3028" spans="15:23" x14ac:dyDescent="0.2">
      <c r="O3028" s="11"/>
      <c r="V3028" s="20"/>
      <c r="W3028" s="20"/>
    </row>
    <row r="3029" spans="15:23" x14ac:dyDescent="0.2">
      <c r="O3029" s="11"/>
      <c r="V3029" s="20"/>
      <c r="W3029" s="20"/>
    </row>
    <row r="3030" spans="15:23" x14ac:dyDescent="0.2">
      <c r="O3030" s="11"/>
      <c r="V3030" s="20"/>
      <c r="W3030" s="20"/>
    </row>
    <row r="3031" spans="15:23" x14ac:dyDescent="0.2">
      <c r="O3031" s="11"/>
      <c r="V3031" s="20"/>
      <c r="W3031" s="20"/>
    </row>
    <row r="3032" spans="15:23" x14ac:dyDescent="0.2">
      <c r="O3032" s="11"/>
      <c r="V3032" s="20"/>
      <c r="W3032" s="20"/>
    </row>
    <row r="3033" spans="15:23" x14ac:dyDescent="0.2">
      <c r="O3033" s="11"/>
      <c r="V3033" s="20"/>
      <c r="W3033" s="20"/>
    </row>
    <row r="3034" spans="15:23" x14ac:dyDescent="0.2">
      <c r="O3034" s="11"/>
      <c r="V3034" s="20"/>
      <c r="W3034" s="20"/>
    </row>
    <row r="3035" spans="15:23" x14ac:dyDescent="0.2">
      <c r="O3035" s="11"/>
      <c r="V3035" s="20"/>
      <c r="W3035" s="20"/>
    </row>
    <row r="3036" spans="15:23" x14ac:dyDescent="0.2">
      <c r="O3036" s="11"/>
      <c r="V3036" s="20"/>
      <c r="W3036" s="20"/>
    </row>
    <row r="3037" spans="15:23" x14ac:dyDescent="0.2">
      <c r="O3037" s="11"/>
      <c r="V3037" s="20"/>
      <c r="W3037" s="20"/>
    </row>
    <row r="3038" spans="15:23" x14ac:dyDescent="0.2">
      <c r="O3038" s="11"/>
      <c r="V3038" s="20"/>
      <c r="W3038" s="20"/>
    </row>
    <row r="3039" spans="15:23" x14ac:dyDescent="0.2">
      <c r="O3039" s="11"/>
      <c r="V3039" s="20"/>
      <c r="W3039" s="20"/>
    </row>
    <row r="3040" spans="15:23" x14ac:dyDescent="0.2">
      <c r="O3040" s="11"/>
      <c r="V3040" s="20"/>
      <c r="W3040" s="20"/>
    </row>
    <row r="3041" spans="15:23" x14ac:dyDescent="0.2">
      <c r="O3041" s="11"/>
      <c r="V3041" s="20"/>
      <c r="W3041" s="20"/>
    </row>
    <row r="3042" spans="15:23" x14ac:dyDescent="0.2">
      <c r="O3042" s="11"/>
      <c r="V3042" s="20"/>
      <c r="W3042" s="20"/>
    </row>
    <row r="3043" spans="15:23" x14ac:dyDescent="0.2">
      <c r="O3043" s="11"/>
      <c r="V3043" s="20"/>
      <c r="W3043" s="20"/>
    </row>
    <row r="3044" spans="15:23" x14ac:dyDescent="0.2">
      <c r="O3044" s="11"/>
      <c r="V3044" s="20"/>
      <c r="W3044" s="20"/>
    </row>
    <row r="3045" spans="15:23" x14ac:dyDescent="0.2">
      <c r="O3045" s="11"/>
      <c r="V3045" s="20"/>
      <c r="W3045" s="20"/>
    </row>
    <row r="3046" spans="15:23" x14ac:dyDescent="0.2">
      <c r="O3046" s="11"/>
      <c r="V3046" s="20"/>
      <c r="W3046" s="20"/>
    </row>
    <row r="3047" spans="15:23" x14ac:dyDescent="0.2">
      <c r="O3047" s="11"/>
      <c r="V3047" s="20"/>
      <c r="W3047" s="20"/>
    </row>
    <row r="3048" spans="15:23" x14ac:dyDescent="0.2">
      <c r="O3048" s="11"/>
      <c r="Q3048" s="11"/>
      <c r="V3048" s="20"/>
      <c r="W3048" s="20"/>
    </row>
    <row r="3049" spans="15:23" x14ac:dyDescent="0.2">
      <c r="O3049" s="11"/>
      <c r="Q3049" s="11"/>
      <c r="V3049" s="20"/>
      <c r="W3049" s="20"/>
    </row>
    <row r="3050" spans="15:23" x14ac:dyDescent="0.2">
      <c r="O3050" s="11"/>
      <c r="Q3050" s="11"/>
      <c r="V3050" s="20"/>
      <c r="W3050" s="20"/>
    </row>
    <row r="3051" spans="15:23" x14ac:dyDescent="0.2">
      <c r="O3051" s="11"/>
      <c r="Q3051" s="11"/>
      <c r="V3051" s="20"/>
      <c r="W3051" s="20"/>
    </row>
    <row r="3052" spans="15:23" x14ac:dyDescent="0.2">
      <c r="O3052" s="11"/>
      <c r="Q3052" s="11"/>
      <c r="V3052" s="20"/>
      <c r="W3052" s="20"/>
    </row>
    <row r="3053" spans="15:23" x14ac:dyDescent="0.2">
      <c r="O3053" s="11"/>
      <c r="Q3053" s="11"/>
      <c r="V3053" s="20"/>
      <c r="W3053" s="20"/>
    </row>
    <row r="3054" spans="15:23" x14ac:dyDescent="0.2">
      <c r="O3054" s="11"/>
      <c r="Q3054" s="11"/>
      <c r="V3054" s="20"/>
      <c r="W3054" s="20"/>
    </row>
    <row r="3055" spans="15:23" x14ac:dyDescent="0.2">
      <c r="O3055" s="11"/>
      <c r="Q3055" s="11"/>
      <c r="V3055" s="20"/>
      <c r="W3055" s="20"/>
    </row>
    <row r="3056" spans="15:23" x14ac:dyDescent="0.2">
      <c r="O3056" s="11"/>
      <c r="Q3056" s="11"/>
      <c r="V3056" s="20"/>
      <c r="W3056" s="20"/>
    </row>
    <row r="3057" spans="15:23" x14ac:dyDescent="0.2">
      <c r="O3057" s="11"/>
      <c r="Q3057" s="11"/>
      <c r="V3057" s="20"/>
      <c r="W3057" s="20"/>
    </row>
    <row r="3058" spans="15:23" x14ac:dyDescent="0.2">
      <c r="O3058" s="11"/>
      <c r="Q3058" s="11"/>
      <c r="V3058" s="20"/>
      <c r="W3058" s="20"/>
    </row>
    <row r="3059" spans="15:23" x14ac:dyDescent="0.2">
      <c r="O3059" s="11"/>
      <c r="Q3059" s="11"/>
      <c r="V3059" s="20"/>
      <c r="W3059" s="20"/>
    </row>
    <row r="3060" spans="15:23" x14ac:dyDescent="0.2">
      <c r="O3060" s="11"/>
      <c r="Q3060" s="11"/>
      <c r="V3060" s="20"/>
      <c r="W3060" s="20"/>
    </row>
    <row r="3061" spans="15:23" x14ac:dyDescent="0.2">
      <c r="O3061" s="11"/>
      <c r="Q3061" s="11"/>
      <c r="V3061" s="20"/>
      <c r="W3061" s="20"/>
    </row>
    <row r="3062" spans="15:23" x14ac:dyDescent="0.2">
      <c r="O3062" s="11"/>
      <c r="Q3062" s="11"/>
      <c r="V3062" s="20"/>
      <c r="W3062" s="20"/>
    </row>
    <row r="3063" spans="15:23" x14ac:dyDescent="0.2">
      <c r="O3063" s="11"/>
      <c r="Q3063" s="11"/>
      <c r="V3063" s="20"/>
      <c r="W3063" s="20"/>
    </row>
    <row r="3064" spans="15:23" x14ac:dyDescent="0.2">
      <c r="O3064" s="11"/>
      <c r="Q3064" s="11"/>
      <c r="V3064" s="20"/>
      <c r="W3064" s="20"/>
    </row>
    <row r="3065" spans="15:23" x14ac:dyDescent="0.2">
      <c r="O3065" s="11"/>
      <c r="Q3065" s="11"/>
      <c r="V3065" s="20"/>
      <c r="W3065" s="20"/>
    </row>
    <row r="3066" spans="15:23" x14ac:dyDescent="0.2">
      <c r="O3066" s="11"/>
      <c r="Q3066" s="11"/>
      <c r="V3066" s="20"/>
      <c r="W3066" s="20"/>
    </row>
    <row r="3067" spans="15:23" x14ac:dyDescent="0.2">
      <c r="O3067" s="11"/>
      <c r="Q3067" s="11"/>
      <c r="V3067" s="20"/>
      <c r="W3067" s="20"/>
    </row>
    <row r="3068" spans="15:23" x14ac:dyDescent="0.2">
      <c r="O3068" s="11"/>
      <c r="Q3068" s="11"/>
      <c r="V3068" s="20"/>
      <c r="W3068" s="20"/>
    </row>
    <row r="3069" spans="15:23" x14ac:dyDescent="0.2">
      <c r="O3069" s="11"/>
      <c r="Q3069" s="11"/>
      <c r="V3069" s="20"/>
      <c r="W3069" s="20"/>
    </row>
    <row r="3070" spans="15:23" x14ac:dyDescent="0.2">
      <c r="O3070" s="11"/>
      <c r="Q3070" s="11"/>
      <c r="V3070" s="20"/>
      <c r="W3070" s="20"/>
    </row>
    <row r="3071" spans="15:23" x14ac:dyDescent="0.2">
      <c r="O3071" s="11"/>
      <c r="Q3071" s="11"/>
      <c r="V3071" s="20"/>
      <c r="W3071" s="20"/>
    </row>
    <row r="3072" spans="15:23" x14ac:dyDescent="0.2">
      <c r="O3072" s="11"/>
      <c r="Q3072" s="11"/>
      <c r="V3072" s="20"/>
      <c r="W3072" s="20"/>
    </row>
    <row r="3073" spans="15:23" x14ac:dyDescent="0.2">
      <c r="O3073" s="11"/>
      <c r="Q3073" s="11"/>
      <c r="V3073" s="20"/>
      <c r="W3073" s="20"/>
    </row>
    <row r="3074" spans="15:23" x14ac:dyDescent="0.2">
      <c r="O3074" s="11"/>
      <c r="Q3074" s="11"/>
      <c r="V3074" s="20"/>
      <c r="W3074" s="20"/>
    </row>
    <row r="3075" spans="15:23" x14ac:dyDescent="0.2">
      <c r="O3075" s="11"/>
      <c r="Q3075" s="11"/>
      <c r="V3075" s="20"/>
      <c r="W3075" s="20"/>
    </row>
    <row r="3076" spans="15:23" x14ac:dyDescent="0.2">
      <c r="O3076" s="11"/>
      <c r="Q3076" s="11"/>
      <c r="V3076" s="20"/>
      <c r="W3076" s="20"/>
    </row>
    <row r="3077" spans="15:23" x14ac:dyDescent="0.2">
      <c r="O3077" s="11"/>
      <c r="Q3077" s="11"/>
      <c r="V3077" s="20"/>
      <c r="W3077" s="20"/>
    </row>
    <row r="3078" spans="15:23" x14ac:dyDescent="0.2">
      <c r="O3078" s="11"/>
      <c r="Q3078" s="11"/>
      <c r="V3078" s="20"/>
      <c r="W3078" s="20"/>
    </row>
    <row r="3079" spans="15:23" x14ac:dyDescent="0.2">
      <c r="O3079" s="11"/>
      <c r="Q3079" s="11"/>
      <c r="V3079" s="20"/>
      <c r="W3079" s="20"/>
    </row>
    <row r="3080" spans="15:23" x14ac:dyDescent="0.2">
      <c r="O3080" s="11"/>
      <c r="Q3080" s="11"/>
      <c r="V3080" s="20"/>
      <c r="W3080" s="20"/>
    </row>
    <row r="3081" spans="15:23" x14ac:dyDescent="0.2">
      <c r="O3081" s="11"/>
      <c r="Q3081" s="11"/>
      <c r="V3081" s="20"/>
      <c r="W3081" s="20"/>
    </row>
    <row r="3082" spans="15:23" x14ac:dyDescent="0.2">
      <c r="O3082" s="11"/>
      <c r="Q3082" s="11"/>
      <c r="V3082" s="20"/>
      <c r="W3082" s="20"/>
    </row>
    <row r="3083" spans="15:23" x14ac:dyDescent="0.2">
      <c r="O3083" s="11"/>
      <c r="Q3083" s="11"/>
      <c r="V3083" s="20"/>
      <c r="W3083" s="20"/>
    </row>
    <row r="3084" spans="15:23" x14ac:dyDescent="0.2">
      <c r="O3084" s="11"/>
      <c r="Q3084" s="11"/>
      <c r="V3084" s="20"/>
      <c r="W3084" s="20"/>
    </row>
    <row r="3085" spans="15:23" x14ac:dyDescent="0.2">
      <c r="O3085" s="11"/>
      <c r="Q3085" s="11"/>
      <c r="V3085" s="20"/>
      <c r="W3085" s="20"/>
    </row>
    <row r="3086" spans="15:23" x14ac:dyDescent="0.2">
      <c r="O3086" s="11"/>
      <c r="Q3086" s="11"/>
      <c r="V3086" s="20"/>
      <c r="W3086" s="20"/>
    </row>
    <row r="3087" spans="15:23" x14ac:dyDescent="0.2">
      <c r="O3087" s="11"/>
      <c r="Q3087" s="11"/>
      <c r="V3087" s="20"/>
      <c r="W3087" s="20"/>
    </row>
    <row r="3088" spans="15:23" x14ac:dyDescent="0.2">
      <c r="O3088" s="11"/>
      <c r="Q3088" s="11"/>
      <c r="V3088" s="20"/>
      <c r="W3088" s="20"/>
    </row>
    <row r="3089" spans="15:23" x14ac:dyDescent="0.2">
      <c r="O3089" s="11"/>
      <c r="Q3089" s="11"/>
      <c r="V3089" s="20"/>
      <c r="W3089" s="20"/>
    </row>
    <row r="3090" spans="15:23" x14ac:dyDescent="0.2">
      <c r="O3090" s="11"/>
      <c r="Q3090" s="11"/>
      <c r="V3090" s="20"/>
      <c r="W3090" s="20"/>
    </row>
    <row r="3091" spans="15:23" x14ac:dyDescent="0.2">
      <c r="O3091" s="11"/>
      <c r="Q3091" s="11"/>
      <c r="V3091" s="20"/>
      <c r="W3091" s="20"/>
    </row>
    <row r="3092" spans="15:23" x14ac:dyDescent="0.2">
      <c r="O3092" s="11"/>
      <c r="Q3092" s="11"/>
      <c r="V3092" s="20"/>
      <c r="W3092" s="20"/>
    </row>
    <row r="3093" spans="15:23" x14ac:dyDescent="0.2">
      <c r="O3093" s="11"/>
      <c r="Q3093" s="11"/>
      <c r="V3093" s="20"/>
      <c r="W3093" s="20"/>
    </row>
    <row r="3094" spans="15:23" x14ac:dyDescent="0.2">
      <c r="O3094" s="11"/>
      <c r="Q3094" s="11"/>
      <c r="V3094" s="20"/>
      <c r="W3094" s="20"/>
    </row>
    <row r="3095" spans="15:23" x14ac:dyDescent="0.2">
      <c r="O3095" s="11"/>
      <c r="Q3095" s="11"/>
      <c r="V3095" s="20"/>
      <c r="W3095" s="20"/>
    </row>
    <row r="3096" spans="15:23" x14ac:dyDescent="0.2">
      <c r="O3096" s="11"/>
      <c r="Q3096" s="11"/>
      <c r="V3096" s="20"/>
      <c r="W3096" s="20"/>
    </row>
    <row r="3097" spans="15:23" x14ac:dyDescent="0.2">
      <c r="O3097" s="11"/>
      <c r="Q3097" s="11"/>
      <c r="V3097" s="20"/>
      <c r="W3097" s="20"/>
    </row>
    <row r="3098" spans="15:23" x14ac:dyDescent="0.2">
      <c r="O3098" s="11"/>
      <c r="Q3098" s="11"/>
      <c r="V3098" s="20"/>
      <c r="W3098" s="20"/>
    </row>
    <row r="3099" spans="15:23" x14ac:dyDescent="0.2">
      <c r="O3099" s="11"/>
      <c r="Q3099" s="11"/>
      <c r="V3099" s="20"/>
      <c r="W3099" s="20"/>
    </row>
    <row r="3100" spans="15:23" x14ac:dyDescent="0.2">
      <c r="O3100" s="11"/>
      <c r="Q3100" s="11"/>
      <c r="V3100" s="20"/>
      <c r="W3100" s="20"/>
    </row>
    <row r="3101" spans="15:23" x14ac:dyDescent="0.2">
      <c r="O3101" s="11"/>
      <c r="Q3101" s="11"/>
      <c r="V3101" s="20"/>
      <c r="W3101" s="20"/>
    </row>
    <row r="3102" spans="15:23" x14ac:dyDescent="0.2">
      <c r="O3102" s="11"/>
      <c r="Q3102" s="11"/>
      <c r="V3102" s="20"/>
      <c r="W3102" s="20"/>
    </row>
    <row r="3103" spans="15:23" x14ac:dyDescent="0.2">
      <c r="O3103" s="11"/>
      <c r="Q3103" s="11"/>
      <c r="V3103" s="20"/>
      <c r="W3103" s="20"/>
    </row>
    <row r="3104" spans="15:23" x14ac:dyDescent="0.2">
      <c r="O3104" s="11"/>
      <c r="Q3104" s="11"/>
      <c r="V3104" s="20"/>
      <c r="W3104" s="20"/>
    </row>
    <row r="3105" spans="15:23" x14ac:dyDescent="0.2">
      <c r="O3105" s="11"/>
      <c r="Q3105" s="11"/>
      <c r="V3105" s="20"/>
      <c r="W3105" s="20"/>
    </row>
    <row r="3106" spans="15:23" x14ac:dyDescent="0.2">
      <c r="O3106" s="11"/>
      <c r="Q3106" s="11"/>
      <c r="V3106" s="20"/>
      <c r="W3106" s="20"/>
    </row>
    <row r="3107" spans="15:23" x14ac:dyDescent="0.2">
      <c r="O3107" s="11"/>
      <c r="Q3107" s="11"/>
      <c r="V3107" s="20"/>
      <c r="W3107" s="20"/>
    </row>
    <row r="3108" spans="15:23" x14ac:dyDescent="0.2">
      <c r="O3108" s="11"/>
      <c r="Q3108" s="11"/>
      <c r="V3108" s="20"/>
      <c r="W3108" s="20"/>
    </row>
    <row r="3109" spans="15:23" x14ac:dyDescent="0.2">
      <c r="O3109" s="11"/>
      <c r="Q3109" s="11"/>
      <c r="V3109" s="20"/>
      <c r="W3109" s="20"/>
    </row>
    <row r="3110" spans="15:23" x14ac:dyDescent="0.2">
      <c r="O3110" s="11"/>
      <c r="Q3110" s="11"/>
      <c r="V3110" s="20"/>
      <c r="W3110" s="20"/>
    </row>
    <row r="3111" spans="15:23" x14ac:dyDescent="0.2">
      <c r="O3111" s="11"/>
      <c r="Q3111" s="11"/>
      <c r="V3111" s="20"/>
      <c r="W3111" s="20"/>
    </row>
    <row r="3112" spans="15:23" x14ac:dyDescent="0.2">
      <c r="O3112" s="11"/>
      <c r="Q3112" s="11"/>
      <c r="V3112" s="20"/>
      <c r="W3112" s="20"/>
    </row>
    <row r="3113" spans="15:23" x14ac:dyDescent="0.2">
      <c r="O3113" s="11"/>
      <c r="Q3113" s="11"/>
      <c r="V3113" s="20"/>
      <c r="W3113" s="20"/>
    </row>
    <row r="3114" spans="15:23" x14ac:dyDescent="0.2">
      <c r="O3114" s="11"/>
      <c r="Q3114" s="11"/>
      <c r="V3114" s="20"/>
      <c r="W3114" s="20"/>
    </row>
    <row r="3115" spans="15:23" x14ac:dyDescent="0.2">
      <c r="O3115" s="11"/>
      <c r="Q3115" s="11"/>
      <c r="V3115" s="20"/>
      <c r="W3115" s="20"/>
    </row>
    <row r="3116" spans="15:23" x14ac:dyDescent="0.2">
      <c r="O3116" s="11"/>
      <c r="Q3116" s="11"/>
      <c r="V3116" s="20"/>
      <c r="W3116" s="20"/>
    </row>
    <row r="3117" spans="15:23" x14ac:dyDescent="0.2">
      <c r="O3117" s="11"/>
      <c r="Q3117" s="11"/>
      <c r="V3117" s="20"/>
      <c r="W3117" s="20"/>
    </row>
    <row r="3118" spans="15:23" x14ac:dyDescent="0.2">
      <c r="O3118" s="11"/>
      <c r="Q3118" s="11"/>
      <c r="V3118" s="20"/>
      <c r="W3118" s="20"/>
    </row>
    <row r="3119" spans="15:23" x14ac:dyDescent="0.2">
      <c r="O3119" s="11"/>
      <c r="Q3119" s="11"/>
      <c r="V3119" s="20"/>
      <c r="W3119" s="20"/>
    </row>
    <row r="3120" spans="15:23" x14ac:dyDescent="0.2">
      <c r="O3120" s="11"/>
      <c r="Q3120" s="11"/>
      <c r="V3120" s="20"/>
      <c r="W3120" s="20"/>
    </row>
    <row r="3121" spans="15:23" x14ac:dyDescent="0.2">
      <c r="O3121" s="11"/>
      <c r="Q3121" s="11"/>
      <c r="V3121" s="20"/>
      <c r="W3121" s="20"/>
    </row>
    <row r="3122" spans="15:23" x14ac:dyDescent="0.2">
      <c r="O3122" s="11"/>
      <c r="Q3122" s="11"/>
      <c r="V3122" s="20"/>
      <c r="W3122" s="20"/>
    </row>
    <row r="3123" spans="15:23" x14ac:dyDescent="0.2">
      <c r="O3123" s="11"/>
      <c r="Q3123" s="11"/>
      <c r="V3123" s="20"/>
      <c r="W3123" s="20"/>
    </row>
    <row r="3124" spans="15:23" x14ac:dyDescent="0.2">
      <c r="O3124" s="11"/>
      <c r="Q3124" s="11"/>
      <c r="V3124" s="20"/>
      <c r="W3124" s="20"/>
    </row>
    <row r="3125" spans="15:23" x14ac:dyDescent="0.2">
      <c r="O3125" s="11"/>
      <c r="Q3125" s="11"/>
      <c r="V3125" s="20"/>
      <c r="W3125" s="20"/>
    </row>
    <row r="3126" spans="15:23" x14ac:dyDescent="0.2">
      <c r="O3126" s="11"/>
      <c r="Q3126" s="11"/>
      <c r="V3126" s="20"/>
      <c r="W3126" s="20"/>
    </row>
    <row r="3127" spans="15:23" x14ac:dyDescent="0.2">
      <c r="O3127" s="11"/>
      <c r="Q3127" s="11"/>
      <c r="V3127" s="20"/>
      <c r="W3127" s="20"/>
    </row>
    <row r="3128" spans="15:23" x14ac:dyDescent="0.2">
      <c r="O3128" s="11"/>
      <c r="Q3128" s="11"/>
      <c r="V3128" s="20"/>
      <c r="W3128" s="20"/>
    </row>
    <row r="3129" spans="15:23" x14ac:dyDescent="0.2">
      <c r="O3129" s="11"/>
      <c r="Q3129" s="11"/>
      <c r="V3129" s="20"/>
      <c r="W3129" s="20"/>
    </row>
    <row r="3130" spans="15:23" x14ac:dyDescent="0.2">
      <c r="O3130" s="11"/>
      <c r="Q3130" s="11"/>
      <c r="V3130" s="20"/>
      <c r="W3130" s="20"/>
    </row>
    <row r="3131" spans="15:23" x14ac:dyDescent="0.2">
      <c r="O3131" s="11"/>
      <c r="Q3131" s="11"/>
      <c r="V3131" s="20"/>
      <c r="W3131" s="20"/>
    </row>
    <row r="3132" spans="15:23" x14ac:dyDescent="0.2">
      <c r="O3132" s="11"/>
      <c r="V3132" s="20"/>
      <c r="W3132" s="20"/>
    </row>
    <row r="3133" spans="15:23" x14ac:dyDescent="0.2">
      <c r="O3133" s="11"/>
      <c r="V3133" s="20"/>
      <c r="W3133" s="20"/>
    </row>
    <row r="3134" spans="15:23" x14ac:dyDescent="0.2">
      <c r="O3134" s="11"/>
      <c r="V3134" s="20"/>
      <c r="W3134" s="20"/>
    </row>
    <row r="3135" spans="15:23" x14ac:dyDescent="0.2">
      <c r="O3135" s="11"/>
      <c r="V3135" s="20"/>
      <c r="W3135" s="20"/>
    </row>
    <row r="3136" spans="15:23" x14ac:dyDescent="0.2">
      <c r="O3136" s="11"/>
      <c r="V3136" s="20"/>
      <c r="W3136" s="20"/>
    </row>
    <row r="3137" spans="15:23" x14ac:dyDescent="0.2">
      <c r="O3137" s="11"/>
      <c r="V3137" s="20"/>
      <c r="W3137" s="20"/>
    </row>
    <row r="3138" spans="15:23" x14ac:dyDescent="0.2">
      <c r="O3138" s="11"/>
      <c r="V3138" s="20"/>
      <c r="W3138" s="20"/>
    </row>
    <row r="3139" spans="15:23" x14ac:dyDescent="0.2">
      <c r="O3139" s="11"/>
      <c r="V3139" s="20"/>
      <c r="W3139" s="20"/>
    </row>
    <row r="3140" spans="15:23" x14ac:dyDescent="0.2">
      <c r="O3140" s="11"/>
      <c r="V3140" s="20"/>
      <c r="W3140" s="20"/>
    </row>
    <row r="3141" spans="15:23" x14ac:dyDescent="0.2">
      <c r="O3141" s="11"/>
      <c r="V3141" s="20"/>
      <c r="W3141" s="20"/>
    </row>
    <row r="3142" spans="15:23" x14ac:dyDescent="0.2">
      <c r="O3142" s="11"/>
      <c r="V3142" s="20"/>
      <c r="W3142" s="20"/>
    </row>
    <row r="3143" spans="15:23" x14ac:dyDescent="0.2">
      <c r="O3143" s="11"/>
      <c r="V3143" s="20"/>
      <c r="W3143" s="20"/>
    </row>
    <row r="3144" spans="15:23" x14ac:dyDescent="0.2">
      <c r="O3144" s="11"/>
      <c r="V3144" s="20"/>
      <c r="W3144" s="20"/>
    </row>
    <row r="3145" spans="15:23" x14ac:dyDescent="0.2">
      <c r="O3145" s="11"/>
      <c r="V3145" s="20"/>
      <c r="W3145" s="20"/>
    </row>
    <row r="3146" spans="15:23" x14ac:dyDescent="0.2">
      <c r="O3146" s="11"/>
      <c r="V3146" s="20"/>
      <c r="W3146" s="20"/>
    </row>
    <row r="3147" spans="15:23" x14ac:dyDescent="0.2">
      <c r="O3147" s="11"/>
      <c r="V3147" s="20"/>
      <c r="W3147" s="20"/>
    </row>
    <row r="3148" spans="15:23" x14ac:dyDescent="0.2">
      <c r="O3148" s="11"/>
      <c r="V3148" s="20"/>
      <c r="W3148" s="20"/>
    </row>
    <row r="3149" spans="15:23" x14ac:dyDescent="0.2">
      <c r="O3149" s="11"/>
      <c r="V3149" s="20"/>
      <c r="W3149" s="20"/>
    </row>
    <row r="3150" spans="15:23" x14ac:dyDescent="0.2">
      <c r="O3150" s="11"/>
      <c r="V3150" s="20"/>
      <c r="W3150" s="20"/>
    </row>
    <row r="3151" spans="15:23" x14ac:dyDescent="0.2">
      <c r="O3151" s="11"/>
      <c r="V3151" s="20"/>
      <c r="W3151" s="20"/>
    </row>
    <row r="3152" spans="15:23" x14ac:dyDescent="0.2">
      <c r="O3152" s="11"/>
      <c r="V3152" s="20"/>
      <c r="W3152" s="20"/>
    </row>
    <row r="3153" spans="15:23" x14ac:dyDescent="0.2">
      <c r="O3153" s="11"/>
      <c r="V3153" s="20"/>
      <c r="W3153" s="20"/>
    </row>
    <row r="3154" spans="15:23" x14ac:dyDescent="0.2">
      <c r="O3154" s="11"/>
      <c r="V3154" s="20"/>
      <c r="W3154" s="20"/>
    </row>
    <row r="3155" spans="15:23" x14ac:dyDescent="0.2">
      <c r="O3155" s="11"/>
      <c r="V3155" s="20"/>
      <c r="W3155" s="20"/>
    </row>
    <row r="3156" spans="15:23" x14ac:dyDescent="0.2">
      <c r="O3156" s="11"/>
      <c r="V3156" s="20"/>
      <c r="W3156" s="20"/>
    </row>
    <row r="3157" spans="15:23" x14ac:dyDescent="0.2">
      <c r="O3157" s="11"/>
      <c r="V3157" s="20"/>
      <c r="W3157" s="20"/>
    </row>
    <row r="3158" spans="15:23" x14ac:dyDescent="0.2">
      <c r="O3158" s="11"/>
      <c r="V3158" s="20"/>
      <c r="W3158" s="20"/>
    </row>
    <row r="3159" spans="15:23" x14ac:dyDescent="0.2">
      <c r="O3159" s="11"/>
      <c r="V3159" s="20"/>
      <c r="W3159" s="20"/>
    </row>
    <row r="3160" spans="15:23" x14ac:dyDescent="0.2">
      <c r="O3160" s="11"/>
      <c r="Q3160" s="11"/>
      <c r="V3160" s="20"/>
      <c r="W3160" s="20"/>
    </row>
    <row r="3161" spans="15:23" x14ac:dyDescent="0.2">
      <c r="O3161" s="11"/>
      <c r="Q3161" s="11"/>
      <c r="V3161" s="20"/>
      <c r="W3161" s="20"/>
    </row>
    <row r="3162" spans="15:23" x14ac:dyDescent="0.2">
      <c r="O3162" s="11"/>
      <c r="Q3162" s="11"/>
      <c r="V3162" s="20"/>
      <c r="W3162" s="20"/>
    </row>
    <row r="3163" spans="15:23" x14ac:dyDescent="0.2">
      <c r="O3163" s="11"/>
      <c r="Q3163" s="11"/>
      <c r="V3163" s="20"/>
      <c r="W3163" s="20"/>
    </row>
    <row r="3164" spans="15:23" x14ac:dyDescent="0.2">
      <c r="O3164" s="11"/>
      <c r="Q3164" s="11"/>
      <c r="V3164" s="20"/>
      <c r="W3164" s="20"/>
    </row>
    <row r="3165" spans="15:23" x14ac:dyDescent="0.2">
      <c r="O3165" s="11"/>
      <c r="Q3165" s="11"/>
      <c r="V3165" s="20"/>
      <c r="W3165" s="20"/>
    </row>
    <row r="3166" spans="15:23" x14ac:dyDescent="0.2">
      <c r="O3166" s="11"/>
      <c r="Q3166" s="11"/>
      <c r="V3166" s="20"/>
      <c r="W3166" s="20"/>
    </row>
    <row r="3167" spans="15:23" x14ac:dyDescent="0.2">
      <c r="O3167" s="11"/>
      <c r="Q3167" s="11"/>
      <c r="V3167" s="20"/>
      <c r="W3167" s="20"/>
    </row>
    <row r="3168" spans="15:23" x14ac:dyDescent="0.2">
      <c r="O3168" s="11"/>
      <c r="Q3168" s="11"/>
      <c r="V3168" s="20"/>
      <c r="W3168" s="20"/>
    </row>
    <row r="3169" spans="15:23" x14ac:dyDescent="0.2">
      <c r="O3169" s="11"/>
      <c r="Q3169" s="11"/>
      <c r="V3169" s="20"/>
      <c r="W3169" s="20"/>
    </row>
    <row r="3170" spans="15:23" x14ac:dyDescent="0.2">
      <c r="O3170" s="11"/>
      <c r="Q3170" s="11"/>
      <c r="V3170" s="20"/>
      <c r="W3170" s="20"/>
    </row>
    <row r="3171" spans="15:23" x14ac:dyDescent="0.2">
      <c r="O3171" s="11"/>
      <c r="Q3171" s="11"/>
      <c r="V3171" s="20"/>
      <c r="W3171" s="20"/>
    </row>
    <row r="3172" spans="15:23" x14ac:dyDescent="0.2">
      <c r="O3172" s="11"/>
      <c r="Q3172" s="11"/>
      <c r="V3172" s="20"/>
      <c r="W3172" s="20"/>
    </row>
    <row r="3173" spans="15:23" x14ac:dyDescent="0.2">
      <c r="O3173" s="11"/>
      <c r="Q3173" s="11"/>
      <c r="V3173" s="20"/>
      <c r="W3173" s="20"/>
    </row>
    <row r="3174" spans="15:23" x14ac:dyDescent="0.2">
      <c r="O3174" s="11"/>
      <c r="Q3174" s="11"/>
      <c r="V3174" s="20"/>
      <c r="W3174" s="20"/>
    </row>
    <row r="3175" spans="15:23" x14ac:dyDescent="0.2">
      <c r="O3175" s="11"/>
      <c r="Q3175" s="11"/>
      <c r="V3175" s="20"/>
      <c r="W3175" s="20"/>
    </row>
    <row r="3176" spans="15:23" x14ac:dyDescent="0.2">
      <c r="O3176" s="11"/>
      <c r="Q3176" s="11"/>
      <c r="V3176" s="20"/>
      <c r="W3176" s="20"/>
    </row>
    <row r="3177" spans="15:23" x14ac:dyDescent="0.2">
      <c r="O3177" s="11"/>
      <c r="Q3177" s="11"/>
      <c r="V3177" s="20"/>
      <c r="W3177" s="20"/>
    </row>
    <row r="3178" spans="15:23" x14ac:dyDescent="0.2">
      <c r="O3178" s="11"/>
      <c r="Q3178" s="11"/>
      <c r="V3178" s="20"/>
      <c r="W3178" s="20"/>
    </row>
    <row r="3179" spans="15:23" x14ac:dyDescent="0.2">
      <c r="O3179" s="11"/>
      <c r="Q3179" s="11"/>
      <c r="V3179" s="20"/>
      <c r="W3179" s="20"/>
    </row>
    <row r="3180" spans="15:23" x14ac:dyDescent="0.2">
      <c r="O3180" s="11"/>
      <c r="Q3180" s="11"/>
      <c r="V3180" s="20"/>
      <c r="W3180" s="20"/>
    </row>
    <row r="3181" spans="15:23" x14ac:dyDescent="0.2">
      <c r="O3181" s="11"/>
      <c r="Q3181" s="11"/>
      <c r="V3181" s="20"/>
      <c r="W3181" s="20"/>
    </row>
    <row r="3182" spans="15:23" x14ac:dyDescent="0.2">
      <c r="O3182" s="11"/>
      <c r="Q3182" s="11"/>
      <c r="V3182" s="20"/>
      <c r="W3182" s="20"/>
    </row>
    <row r="3183" spans="15:23" x14ac:dyDescent="0.2">
      <c r="O3183" s="11"/>
      <c r="Q3183" s="11"/>
      <c r="V3183" s="20"/>
      <c r="W3183" s="20"/>
    </row>
    <row r="3184" spans="15:23" x14ac:dyDescent="0.2">
      <c r="O3184" s="11"/>
      <c r="Q3184" s="11"/>
      <c r="V3184" s="20"/>
      <c r="W3184" s="20"/>
    </row>
    <row r="3185" spans="15:23" x14ac:dyDescent="0.2">
      <c r="O3185" s="11"/>
      <c r="Q3185" s="11"/>
      <c r="V3185" s="20"/>
      <c r="W3185" s="20"/>
    </row>
    <row r="3186" spans="15:23" x14ac:dyDescent="0.2">
      <c r="O3186" s="11"/>
      <c r="Q3186" s="11"/>
      <c r="V3186" s="20"/>
      <c r="W3186" s="20"/>
    </row>
    <row r="3187" spans="15:23" x14ac:dyDescent="0.2">
      <c r="O3187" s="11"/>
      <c r="Q3187" s="11"/>
      <c r="V3187" s="20"/>
      <c r="W3187" s="20"/>
    </row>
    <row r="3188" spans="15:23" x14ac:dyDescent="0.2">
      <c r="O3188" s="11"/>
      <c r="Q3188" s="11"/>
      <c r="V3188" s="20"/>
      <c r="W3188" s="20"/>
    </row>
    <row r="3189" spans="15:23" x14ac:dyDescent="0.2">
      <c r="O3189" s="11"/>
      <c r="Q3189" s="11"/>
      <c r="V3189" s="20"/>
      <c r="W3189" s="20"/>
    </row>
    <row r="3190" spans="15:23" x14ac:dyDescent="0.2">
      <c r="O3190" s="11"/>
      <c r="Q3190" s="11"/>
      <c r="V3190" s="20"/>
      <c r="W3190" s="20"/>
    </row>
    <row r="3191" spans="15:23" x14ac:dyDescent="0.2">
      <c r="O3191" s="11"/>
      <c r="Q3191" s="11"/>
      <c r="V3191" s="20"/>
      <c r="W3191" s="20"/>
    </row>
    <row r="3192" spans="15:23" x14ac:dyDescent="0.2">
      <c r="O3192" s="11"/>
      <c r="Q3192" s="11"/>
      <c r="V3192" s="20"/>
      <c r="W3192" s="20"/>
    </row>
    <row r="3193" spans="15:23" x14ac:dyDescent="0.2">
      <c r="O3193" s="11"/>
      <c r="Q3193" s="11"/>
      <c r="V3193" s="20"/>
      <c r="W3193" s="20"/>
    </row>
    <row r="3194" spans="15:23" x14ac:dyDescent="0.2">
      <c r="O3194" s="11"/>
      <c r="Q3194" s="11"/>
      <c r="V3194" s="20"/>
      <c r="W3194" s="20"/>
    </row>
    <row r="3195" spans="15:23" x14ac:dyDescent="0.2">
      <c r="O3195" s="11"/>
      <c r="Q3195" s="11"/>
      <c r="V3195" s="20"/>
      <c r="W3195" s="20"/>
    </row>
    <row r="3196" spans="15:23" x14ac:dyDescent="0.2">
      <c r="O3196" s="11"/>
      <c r="Q3196" s="11"/>
      <c r="V3196" s="20"/>
      <c r="W3196" s="20"/>
    </row>
    <row r="3197" spans="15:23" x14ac:dyDescent="0.2">
      <c r="O3197" s="11"/>
      <c r="Q3197" s="11"/>
      <c r="V3197" s="20"/>
      <c r="W3197" s="20"/>
    </row>
    <row r="3198" spans="15:23" x14ac:dyDescent="0.2">
      <c r="O3198" s="11"/>
      <c r="Q3198" s="11"/>
      <c r="V3198" s="20"/>
      <c r="W3198" s="20"/>
    </row>
    <row r="3199" spans="15:23" x14ac:dyDescent="0.2">
      <c r="O3199" s="11"/>
      <c r="Q3199" s="11"/>
      <c r="V3199" s="20"/>
      <c r="W3199" s="20"/>
    </row>
    <row r="3200" spans="15:23" x14ac:dyDescent="0.2">
      <c r="O3200" s="11"/>
      <c r="Q3200" s="11"/>
      <c r="V3200" s="20"/>
      <c r="W3200" s="20"/>
    </row>
    <row r="3201" spans="15:23" x14ac:dyDescent="0.2">
      <c r="O3201" s="11"/>
      <c r="Q3201" s="11"/>
      <c r="V3201" s="20"/>
      <c r="W3201" s="20"/>
    </row>
    <row r="3202" spans="15:23" x14ac:dyDescent="0.2">
      <c r="O3202" s="11"/>
      <c r="Q3202" s="11"/>
      <c r="V3202" s="20"/>
      <c r="W3202" s="20"/>
    </row>
    <row r="3203" spans="15:23" x14ac:dyDescent="0.2">
      <c r="O3203" s="11"/>
      <c r="Q3203" s="11"/>
      <c r="V3203" s="20"/>
      <c r="W3203" s="20"/>
    </row>
    <row r="3204" spans="15:23" x14ac:dyDescent="0.2">
      <c r="O3204" s="11"/>
      <c r="Q3204" s="11"/>
      <c r="V3204" s="20"/>
      <c r="W3204" s="20"/>
    </row>
    <row r="3205" spans="15:23" x14ac:dyDescent="0.2">
      <c r="O3205" s="11"/>
      <c r="Q3205" s="11"/>
      <c r="V3205" s="20"/>
      <c r="W3205" s="20"/>
    </row>
    <row r="3206" spans="15:23" x14ac:dyDescent="0.2">
      <c r="O3206" s="11"/>
      <c r="Q3206" s="11"/>
      <c r="V3206" s="20"/>
      <c r="W3206" s="20"/>
    </row>
    <row r="3207" spans="15:23" x14ac:dyDescent="0.2">
      <c r="O3207" s="11"/>
      <c r="Q3207" s="11"/>
      <c r="V3207" s="20"/>
      <c r="W3207" s="20"/>
    </row>
    <row r="3208" spans="15:23" x14ac:dyDescent="0.2">
      <c r="O3208" s="11"/>
      <c r="Q3208" s="11"/>
      <c r="V3208" s="20"/>
      <c r="W3208" s="20"/>
    </row>
    <row r="3209" spans="15:23" x14ac:dyDescent="0.2">
      <c r="O3209" s="11"/>
      <c r="Q3209" s="11"/>
      <c r="V3209" s="20"/>
      <c r="W3209" s="20"/>
    </row>
    <row r="3210" spans="15:23" x14ac:dyDescent="0.2">
      <c r="O3210" s="11"/>
      <c r="Q3210" s="11"/>
      <c r="V3210" s="20"/>
      <c r="W3210" s="20"/>
    </row>
    <row r="3211" spans="15:23" x14ac:dyDescent="0.2">
      <c r="O3211" s="11"/>
      <c r="Q3211" s="11"/>
      <c r="V3211" s="20"/>
      <c r="W3211" s="20"/>
    </row>
    <row r="3212" spans="15:23" x14ac:dyDescent="0.2">
      <c r="O3212" s="11"/>
      <c r="Q3212" s="11"/>
      <c r="V3212" s="20"/>
      <c r="W3212" s="20"/>
    </row>
    <row r="3213" spans="15:23" x14ac:dyDescent="0.2">
      <c r="O3213" s="11"/>
      <c r="Q3213" s="11"/>
      <c r="V3213" s="20"/>
      <c r="W3213" s="20"/>
    </row>
    <row r="3214" spans="15:23" x14ac:dyDescent="0.2">
      <c r="O3214" s="11"/>
      <c r="Q3214" s="11"/>
      <c r="V3214" s="20"/>
      <c r="W3214" s="20"/>
    </row>
    <row r="3215" spans="15:23" x14ac:dyDescent="0.2">
      <c r="O3215" s="11"/>
      <c r="Q3215" s="11"/>
      <c r="V3215" s="20"/>
      <c r="W3215" s="20"/>
    </row>
    <row r="3216" spans="15:23" x14ac:dyDescent="0.2">
      <c r="O3216" s="11"/>
      <c r="Q3216" s="11"/>
      <c r="V3216" s="20"/>
      <c r="W3216" s="20"/>
    </row>
    <row r="3217" spans="15:23" x14ac:dyDescent="0.2">
      <c r="O3217" s="11"/>
      <c r="Q3217" s="11"/>
      <c r="V3217" s="20"/>
      <c r="W3217" s="20"/>
    </row>
    <row r="3218" spans="15:23" x14ac:dyDescent="0.2">
      <c r="O3218" s="11"/>
      <c r="Q3218" s="11"/>
      <c r="V3218" s="20"/>
      <c r="W3218" s="20"/>
    </row>
    <row r="3219" spans="15:23" x14ac:dyDescent="0.2">
      <c r="O3219" s="11"/>
      <c r="Q3219" s="11"/>
      <c r="V3219" s="20"/>
      <c r="W3219" s="20"/>
    </row>
    <row r="3220" spans="15:23" x14ac:dyDescent="0.2">
      <c r="O3220" s="11"/>
      <c r="Q3220" s="11"/>
      <c r="V3220" s="20"/>
      <c r="W3220" s="20"/>
    </row>
    <row r="3221" spans="15:23" x14ac:dyDescent="0.2">
      <c r="O3221" s="11"/>
      <c r="Q3221" s="11"/>
      <c r="V3221" s="20"/>
      <c r="W3221" s="20"/>
    </row>
    <row r="3222" spans="15:23" x14ac:dyDescent="0.2">
      <c r="O3222" s="11"/>
      <c r="Q3222" s="11"/>
      <c r="V3222" s="20"/>
      <c r="W3222" s="20"/>
    </row>
    <row r="3223" spans="15:23" x14ac:dyDescent="0.2">
      <c r="O3223" s="11"/>
      <c r="Q3223" s="11"/>
      <c r="V3223" s="20"/>
      <c r="W3223" s="20"/>
    </row>
    <row r="3224" spans="15:23" x14ac:dyDescent="0.2">
      <c r="O3224" s="11"/>
      <c r="Q3224" s="11"/>
      <c r="V3224" s="20"/>
      <c r="W3224" s="20"/>
    </row>
    <row r="3225" spans="15:23" x14ac:dyDescent="0.2">
      <c r="O3225" s="11"/>
      <c r="Q3225" s="11"/>
      <c r="V3225" s="20"/>
      <c r="W3225" s="20"/>
    </row>
    <row r="3226" spans="15:23" x14ac:dyDescent="0.2">
      <c r="O3226" s="11"/>
      <c r="Q3226" s="11"/>
      <c r="V3226" s="20"/>
      <c r="W3226" s="20"/>
    </row>
    <row r="3227" spans="15:23" x14ac:dyDescent="0.2">
      <c r="O3227" s="11"/>
      <c r="Q3227" s="11"/>
      <c r="V3227" s="20"/>
      <c r="W3227" s="20"/>
    </row>
    <row r="3228" spans="15:23" x14ac:dyDescent="0.2">
      <c r="O3228" s="11"/>
      <c r="Q3228" s="11"/>
      <c r="V3228" s="20"/>
      <c r="W3228" s="20"/>
    </row>
    <row r="3229" spans="15:23" x14ac:dyDescent="0.2">
      <c r="O3229" s="11"/>
      <c r="Q3229" s="11"/>
      <c r="V3229" s="20"/>
      <c r="W3229" s="20"/>
    </row>
    <row r="3230" spans="15:23" x14ac:dyDescent="0.2">
      <c r="O3230" s="11"/>
      <c r="Q3230" s="11"/>
      <c r="V3230" s="20"/>
      <c r="W3230" s="20"/>
    </row>
    <row r="3231" spans="15:23" x14ac:dyDescent="0.2">
      <c r="O3231" s="11"/>
      <c r="Q3231" s="11"/>
      <c r="V3231" s="20"/>
      <c r="W3231" s="20"/>
    </row>
    <row r="3232" spans="15:23" x14ac:dyDescent="0.2">
      <c r="O3232" s="11"/>
      <c r="Q3232" s="11"/>
      <c r="V3232" s="20"/>
      <c r="W3232" s="20"/>
    </row>
    <row r="3233" spans="15:23" x14ac:dyDescent="0.2">
      <c r="O3233" s="11"/>
      <c r="Q3233" s="11"/>
      <c r="V3233" s="20"/>
      <c r="W3233" s="20"/>
    </row>
    <row r="3234" spans="15:23" x14ac:dyDescent="0.2">
      <c r="O3234" s="11"/>
      <c r="Q3234" s="11"/>
      <c r="V3234" s="20"/>
      <c r="W3234" s="20"/>
    </row>
    <row r="3235" spans="15:23" x14ac:dyDescent="0.2">
      <c r="O3235" s="11"/>
      <c r="Q3235" s="11"/>
      <c r="V3235" s="20"/>
      <c r="W3235" s="20"/>
    </row>
    <row r="3236" spans="15:23" x14ac:dyDescent="0.2">
      <c r="O3236" s="11"/>
      <c r="Q3236" s="11"/>
      <c r="V3236" s="20"/>
      <c r="W3236" s="20"/>
    </row>
    <row r="3237" spans="15:23" x14ac:dyDescent="0.2">
      <c r="O3237" s="11"/>
      <c r="Q3237" s="11"/>
      <c r="V3237" s="20"/>
      <c r="W3237" s="20"/>
    </row>
    <row r="3238" spans="15:23" x14ac:dyDescent="0.2">
      <c r="O3238" s="11"/>
      <c r="Q3238" s="11"/>
      <c r="V3238" s="20"/>
      <c r="W3238" s="20"/>
    </row>
    <row r="3239" spans="15:23" x14ac:dyDescent="0.2">
      <c r="O3239" s="11"/>
      <c r="Q3239" s="11"/>
      <c r="V3239" s="20"/>
      <c r="W3239" s="20"/>
    </row>
    <row r="3240" spans="15:23" x14ac:dyDescent="0.2">
      <c r="O3240" s="11"/>
      <c r="Q3240" s="11"/>
      <c r="V3240" s="20"/>
      <c r="W3240" s="20"/>
    </row>
    <row r="3241" spans="15:23" x14ac:dyDescent="0.2">
      <c r="O3241" s="11"/>
      <c r="Q3241" s="11"/>
      <c r="V3241" s="20"/>
      <c r="W3241" s="20"/>
    </row>
    <row r="3242" spans="15:23" x14ac:dyDescent="0.2">
      <c r="O3242" s="11"/>
      <c r="Q3242" s="11"/>
      <c r="V3242" s="20"/>
      <c r="W3242" s="20"/>
    </row>
    <row r="3243" spans="15:23" x14ac:dyDescent="0.2">
      <c r="O3243" s="11"/>
      <c r="Q3243" s="11"/>
      <c r="V3243" s="20"/>
      <c r="W3243" s="20"/>
    </row>
    <row r="3244" spans="15:23" x14ac:dyDescent="0.2">
      <c r="O3244" s="11"/>
      <c r="V3244" s="20"/>
      <c r="W3244" s="20"/>
    </row>
    <row r="3245" spans="15:23" x14ac:dyDescent="0.2">
      <c r="O3245" s="11"/>
      <c r="V3245" s="20"/>
      <c r="W3245" s="20"/>
    </row>
    <row r="3246" spans="15:23" x14ac:dyDescent="0.2">
      <c r="O3246" s="11"/>
      <c r="V3246" s="20"/>
      <c r="W3246" s="20"/>
    </row>
    <row r="3247" spans="15:23" x14ac:dyDescent="0.2">
      <c r="O3247" s="11"/>
      <c r="V3247" s="20"/>
      <c r="W3247" s="20"/>
    </row>
    <row r="3248" spans="15:23" x14ac:dyDescent="0.2">
      <c r="O3248" s="11"/>
      <c r="V3248" s="20"/>
      <c r="W3248" s="20"/>
    </row>
    <row r="3249" spans="15:23" x14ac:dyDescent="0.2">
      <c r="O3249" s="11"/>
      <c r="V3249" s="20"/>
      <c r="W3249" s="20"/>
    </row>
    <row r="3250" spans="15:23" x14ac:dyDescent="0.2">
      <c r="O3250" s="11"/>
      <c r="V3250" s="20"/>
      <c r="W3250" s="20"/>
    </row>
    <row r="3251" spans="15:23" x14ac:dyDescent="0.2">
      <c r="O3251" s="11"/>
      <c r="V3251" s="20"/>
      <c r="W3251" s="20"/>
    </row>
    <row r="3252" spans="15:23" x14ac:dyDescent="0.2">
      <c r="O3252" s="11"/>
      <c r="V3252" s="20"/>
      <c r="W3252" s="20"/>
    </row>
    <row r="3253" spans="15:23" x14ac:dyDescent="0.2">
      <c r="O3253" s="11"/>
      <c r="V3253" s="20"/>
      <c r="W3253" s="20"/>
    </row>
    <row r="3254" spans="15:23" x14ac:dyDescent="0.2">
      <c r="O3254" s="11"/>
      <c r="V3254" s="20"/>
      <c r="W3254" s="20"/>
    </row>
    <row r="3255" spans="15:23" x14ac:dyDescent="0.2">
      <c r="O3255" s="11"/>
      <c r="V3255" s="20"/>
      <c r="W3255" s="20"/>
    </row>
    <row r="3256" spans="15:23" x14ac:dyDescent="0.2">
      <c r="O3256" s="11"/>
      <c r="V3256" s="20"/>
      <c r="W3256" s="20"/>
    </row>
    <row r="3257" spans="15:23" x14ac:dyDescent="0.2">
      <c r="O3257" s="11"/>
      <c r="V3257" s="20"/>
      <c r="W3257" s="20"/>
    </row>
    <row r="3258" spans="15:23" x14ac:dyDescent="0.2">
      <c r="O3258" s="11"/>
      <c r="V3258" s="20"/>
      <c r="W3258" s="20"/>
    </row>
    <row r="3259" spans="15:23" x14ac:dyDescent="0.2">
      <c r="O3259" s="11"/>
      <c r="V3259" s="20"/>
      <c r="W3259" s="20"/>
    </row>
    <row r="3260" spans="15:23" x14ac:dyDescent="0.2">
      <c r="O3260" s="11"/>
      <c r="V3260" s="20"/>
      <c r="W3260" s="20"/>
    </row>
    <row r="3261" spans="15:23" x14ac:dyDescent="0.2">
      <c r="O3261" s="11"/>
      <c r="V3261" s="20"/>
      <c r="W3261" s="20"/>
    </row>
    <row r="3262" spans="15:23" x14ac:dyDescent="0.2">
      <c r="O3262" s="11"/>
      <c r="V3262" s="20"/>
      <c r="W3262" s="20"/>
    </row>
    <row r="3263" spans="15:23" x14ac:dyDescent="0.2">
      <c r="O3263" s="11"/>
      <c r="V3263" s="20"/>
      <c r="W3263" s="20"/>
    </row>
    <row r="3264" spans="15:23" x14ac:dyDescent="0.2">
      <c r="O3264" s="11"/>
      <c r="V3264" s="20"/>
      <c r="W3264" s="20"/>
    </row>
    <row r="3265" spans="15:23" x14ac:dyDescent="0.2">
      <c r="O3265" s="11"/>
      <c r="V3265" s="20"/>
      <c r="W3265" s="20"/>
    </row>
    <row r="3266" spans="15:23" x14ac:dyDescent="0.2">
      <c r="O3266" s="11"/>
      <c r="V3266" s="20"/>
      <c r="W3266" s="20"/>
    </row>
    <row r="3267" spans="15:23" x14ac:dyDescent="0.2">
      <c r="O3267" s="11"/>
      <c r="V3267" s="20"/>
      <c r="W3267" s="20"/>
    </row>
    <row r="3268" spans="15:23" x14ac:dyDescent="0.2">
      <c r="O3268" s="11"/>
      <c r="V3268" s="20"/>
      <c r="W3268" s="20"/>
    </row>
    <row r="3269" spans="15:23" x14ac:dyDescent="0.2">
      <c r="O3269" s="11"/>
      <c r="V3269" s="20"/>
      <c r="W3269" s="20"/>
    </row>
    <row r="3270" spans="15:23" x14ac:dyDescent="0.2">
      <c r="O3270" s="11"/>
      <c r="V3270" s="20"/>
      <c r="W3270" s="20"/>
    </row>
    <row r="3271" spans="15:23" x14ac:dyDescent="0.2">
      <c r="O3271" s="11"/>
      <c r="V3271" s="20"/>
      <c r="W3271" s="20"/>
    </row>
    <row r="3272" spans="15:23" x14ac:dyDescent="0.2">
      <c r="O3272" s="11"/>
      <c r="Q3272" s="11"/>
      <c r="V3272" s="20"/>
      <c r="W3272" s="20"/>
    </row>
    <row r="3273" spans="15:23" x14ac:dyDescent="0.2">
      <c r="O3273" s="11"/>
      <c r="Q3273" s="11"/>
      <c r="V3273" s="20"/>
      <c r="W3273" s="20"/>
    </row>
    <row r="3274" spans="15:23" x14ac:dyDescent="0.2">
      <c r="O3274" s="11"/>
      <c r="Q3274" s="11"/>
      <c r="V3274" s="20"/>
      <c r="W3274" s="20"/>
    </row>
    <row r="3275" spans="15:23" x14ac:dyDescent="0.2">
      <c r="O3275" s="11"/>
      <c r="Q3275" s="11"/>
      <c r="V3275" s="20"/>
      <c r="W3275" s="20"/>
    </row>
    <row r="3276" spans="15:23" x14ac:dyDescent="0.2">
      <c r="O3276" s="11"/>
      <c r="Q3276" s="11"/>
      <c r="V3276" s="20"/>
      <c r="W3276" s="20"/>
    </row>
    <row r="3277" spans="15:23" x14ac:dyDescent="0.2">
      <c r="O3277" s="11"/>
      <c r="Q3277" s="11"/>
      <c r="V3277" s="20"/>
      <c r="W3277" s="20"/>
    </row>
    <row r="3278" spans="15:23" x14ac:dyDescent="0.2">
      <c r="O3278" s="11"/>
      <c r="Q3278" s="11"/>
      <c r="V3278" s="20"/>
      <c r="W3278" s="20"/>
    </row>
    <row r="3279" spans="15:23" x14ac:dyDescent="0.2">
      <c r="O3279" s="11"/>
      <c r="Q3279" s="11"/>
      <c r="V3279" s="20"/>
      <c r="W3279" s="20"/>
    </row>
    <row r="3280" spans="15:23" x14ac:dyDescent="0.2">
      <c r="O3280" s="11"/>
      <c r="Q3280" s="11"/>
      <c r="V3280" s="20"/>
      <c r="W3280" s="20"/>
    </row>
    <row r="3281" spans="15:23" x14ac:dyDescent="0.2">
      <c r="O3281" s="11"/>
      <c r="Q3281" s="11"/>
      <c r="V3281" s="20"/>
      <c r="W3281" s="20"/>
    </row>
    <row r="3282" spans="15:23" x14ac:dyDescent="0.2">
      <c r="O3282" s="11"/>
      <c r="Q3282" s="11"/>
      <c r="V3282" s="20"/>
      <c r="W3282" s="20"/>
    </row>
    <row r="3283" spans="15:23" x14ac:dyDescent="0.2">
      <c r="O3283" s="11"/>
      <c r="Q3283" s="11"/>
      <c r="V3283" s="20"/>
      <c r="W3283" s="20"/>
    </row>
    <row r="3284" spans="15:23" x14ac:dyDescent="0.2">
      <c r="O3284" s="11"/>
      <c r="Q3284" s="11"/>
      <c r="V3284" s="20"/>
      <c r="W3284" s="20"/>
    </row>
    <row r="3285" spans="15:23" x14ac:dyDescent="0.2">
      <c r="O3285" s="11"/>
      <c r="Q3285" s="11"/>
      <c r="V3285" s="20"/>
      <c r="W3285" s="20"/>
    </row>
    <row r="3286" spans="15:23" x14ac:dyDescent="0.2">
      <c r="O3286" s="11"/>
      <c r="Q3286" s="11"/>
      <c r="V3286" s="20"/>
      <c r="W3286" s="20"/>
    </row>
    <row r="3287" spans="15:23" x14ac:dyDescent="0.2">
      <c r="O3287" s="11"/>
      <c r="Q3287" s="11"/>
      <c r="V3287" s="20"/>
      <c r="W3287" s="20"/>
    </row>
    <row r="3288" spans="15:23" x14ac:dyDescent="0.2">
      <c r="O3288" s="11"/>
      <c r="Q3288" s="11"/>
      <c r="V3288" s="20"/>
      <c r="W3288" s="20"/>
    </row>
    <row r="3289" spans="15:23" x14ac:dyDescent="0.2">
      <c r="O3289" s="11"/>
      <c r="Q3289" s="11"/>
      <c r="V3289" s="20"/>
      <c r="W3289" s="20"/>
    </row>
    <row r="3290" spans="15:23" x14ac:dyDescent="0.2">
      <c r="O3290" s="11"/>
      <c r="Q3290" s="11"/>
      <c r="V3290" s="20"/>
      <c r="W3290" s="20"/>
    </row>
    <row r="3291" spans="15:23" x14ac:dyDescent="0.2">
      <c r="O3291" s="11"/>
      <c r="Q3291" s="11"/>
      <c r="V3291" s="20"/>
      <c r="W3291" s="20"/>
    </row>
    <row r="3292" spans="15:23" x14ac:dyDescent="0.2">
      <c r="O3292" s="11"/>
      <c r="Q3292" s="11"/>
      <c r="V3292" s="20"/>
      <c r="W3292" s="20"/>
    </row>
    <row r="3293" spans="15:23" x14ac:dyDescent="0.2">
      <c r="O3293" s="11"/>
      <c r="Q3293" s="11"/>
      <c r="V3293" s="20"/>
      <c r="W3293" s="20"/>
    </row>
    <row r="3294" spans="15:23" x14ac:dyDescent="0.2">
      <c r="O3294" s="11"/>
      <c r="Q3294" s="11"/>
      <c r="V3294" s="20"/>
      <c r="W3294" s="20"/>
    </row>
    <row r="3295" spans="15:23" x14ac:dyDescent="0.2">
      <c r="O3295" s="11"/>
      <c r="Q3295" s="11"/>
      <c r="V3295" s="20"/>
      <c r="W3295" s="20"/>
    </row>
    <row r="3296" spans="15:23" x14ac:dyDescent="0.2">
      <c r="O3296" s="11"/>
      <c r="Q3296" s="11"/>
      <c r="V3296" s="20"/>
      <c r="W3296" s="20"/>
    </row>
    <row r="3297" spans="15:23" x14ac:dyDescent="0.2">
      <c r="O3297" s="11"/>
      <c r="Q3297" s="11"/>
      <c r="V3297" s="20"/>
      <c r="W3297" s="20"/>
    </row>
    <row r="3298" spans="15:23" x14ac:dyDescent="0.2">
      <c r="O3298" s="11"/>
      <c r="Q3298" s="11"/>
      <c r="V3298" s="20"/>
      <c r="W3298" s="20"/>
    </row>
    <row r="3299" spans="15:23" x14ac:dyDescent="0.2">
      <c r="O3299" s="11"/>
      <c r="Q3299" s="11"/>
      <c r="V3299" s="20"/>
      <c r="W3299" s="20"/>
    </row>
    <row r="3300" spans="15:23" x14ac:dyDescent="0.2">
      <c r="O3300" s="11"/>
      <c r="Q3300" s="11"/>
      <c r="V3300" s="20"/>
      <c r="W3300" s="20"/>
    </row>
    <row r="3301" spans="15:23" x14ac:dyDescent="0.2">
      <c r="O3301" s="11"/>
      <c r="Q3301" s="11"/>
      <c r="V3301" s="20"/>
      <c r="W3301" s="20"/>
    </row>
    <row r="3302" spans="15:23" x14ac:dyDescent="0.2">
      <c r="O3302" s="11"/>
      <c r="Q3302" s="11"/>
      <c r="V3302" s="20"/>
      <c r="W3302" s="20"/>
    </row>
    <row r="3303" spans="15:23" x14ac:dyDescent="0.2">
      <c r="O3303" s="11"/>
      <c r="Q3303" s="11"/>
      <c r="V3303" s="20"/>
      <c r="W3303" s="20"/>
    </row>
    <row r="3304" spans="15:23" x14ac:dyDescent="0.2">
      <c r="O3304" s="11"/>
      <c r="Q3304" s="11"/>
      <c r="V3304" s="20"/>
      <c r="W3304" s="20"/>
    </row>
    <row r="3305" spans="15:23" x14ac:dyDescent="0.2">
      <c r="O3305" s="11"/>
      <c r="Q3305" s="11"/>
      <c r="V3305" s="20"/>
      <c r="W3305" s="20"/>
    </row>
    <row r="3306" spans="15:23" x14ac:dyDescent="0.2">
      <c r="O3306" s="11"/>
      <c r="Q3306" s="11"/>
      <c r="V3306" s="20"/>
      <c r="W3306" s="20"/>
    </row>
    <row r="3307" spans="15:23" x14ac:dyDescent="0.2">
      <c r="O3307" s="11"/>
      <c r="Q3307" s="11"/>
      <c r="V3307" s="20"/>
      <c r="W3307" s="20"/>
    </row>
    <row r="3308" spans="15:23" x14ac:dyDescent="0.2">
      <c r="O3308" s="11"/>
      <c r="Q3308" s="11"/>
      <c r="V3308" s="20"/>
      <c r="W3308" s="20"/>
    </row>
    <row r="3309" spans="15:23" x14ac:dyDescent="0.2">
      <c r="O3309" s="11"/>
      <c r="Q3309" s="11"/>
      <c r="V3309" s="20"/>
      <c r="W3309" s="20"/>
    </row>
    <row r="3310" spans="15:23" x14ac:dyDescent="0.2">
      <c r="O3310" s="11"/>
      <c r="Q3310" s="11"/>
      <c r="V3310" s="20"/>
      <c r="W3310" s="20"/>
    </row>
    <row r="3311" spans="15:23" x14ac:dyDescent="0.2">
      <c r="O3311" s="11"/>
      <c r="Q3311" s="11"/>
      <c r="V3311" s="20"/>
      <c r="W3311" s="20"/>
    </row>
    <row r="3312" spans="15:23" x14ac:dyDescent="0.2">
      <c r="O3312" s="11"/>
      <c r="Q3312" s="11"/>
      <c r="V3312" s="20"/>
      <c r="W3312" s="20"/>
    </row>
    <row r="3313" spans="15:23" x14ac:dyDescent="0.2">
      <c r="O3313" s="11"/>
      <c r="Q3313" s="11"/>
      <c r="V3313" s="20"/>
      <c r="W3313" s="20"/>
    </row>
    <row r="3314" spans="15:23" x14ac:dyDescent="0.2">
      <c r="O3314" s="11"/>
      <c r="Q3314" s="11"/>
      <c r="V3314" s="20"/>
      <c r="W3314" s="20"/>
    </row>
    <row r="3315" spans="15:23" x14ac:dyDescent="0.2">
      <c r="O3315" s="11"/>
      <c r="Q3315" s="11"/>
      <c r="V3315" s="20"/>
      <c r="W3315" s="20"/>
    </row>
    <row r="3316" spans="15:23" x14ac:dyDescent="0.2">
      <c r="O3316" s="11"/>
      <c r="Q3316" s="11"/>
      <c r="V3316" s="20"/>
      <c r="W3316" s="20"/>
    </row>
    <row r="3317" spans="15:23" x14ac:dyDescent="0.2">
      <c r="O3317" s="11"/>
      <c r="Q3317" s="11"/>
      <c r="V3317" s="20"/>
      <c r="W3317" s="20"/>
    </row>
    <row r="3318" spans="15:23" x14ac:dyDescent="0.2">
      <c r="O3318" s="11"/>
      <c r="Q3318" s="11"/>
      <c r="V3318" s="20"/>
      <c r="W3318" s="20"/>
    </row>
    <row r="3319" spans="15:23" x14ac:dyDescent="0.2">
      <c r="O3319" s="11"/>
      <c r="Q3319" s="11"/>
      <c r="V3319" s="20"/>
      <c r="W3319" s="20"/>
    </row>
    <row r="3320" spans="15:23" x14ac:dyDescent="0.2">
      <c r="O3320" s="11"/>
      <c r="Q3320" s="11"/>
      <c r="V3320" s="20"/>
      <c r="W3320" s="20"/>
    </row>
    <row r="3321" spans="15:23" x14ac:dyDescent="0.2">
      <c r="O3321" s="11"/>
      <c r="Q3321" s="11"/>
      <c r="V3321" s="20"/>
      <c r="W3321" s="20"/>
    </row>
    <row r="3322" spans="15:23" x14ac:dyDescent="0.2">
      <c r="O3322" s="11"/>
      <c r="Q3322" s="11"/>
      <c r="V3322" s="20"/>
      <c r="W3322" s="20"/>
    </row>
    <row r="3323" spans="15:23" x14ac:dyDescent="0.2">
      <c r="O3323" s="11"/>
      <c r="Q3323" s="11"/>
      <c r="V3323" s="20"/>
      <c r="W3323" s="20"/>
    </row>
    <row r="3324" spans="15:23" x14ac:dyDescent="0.2">
      <c r="O3324" s="11"/>
      <c r="Q3324" s="11"/>
      <c r="V3324" s="20"/>
      <c r="W3324" s="20"/>
    </row>
    <row r="3325" spans="15:23" x14ac:dyDescent="0.2">
      <c r="O3325" s="11"/>
      <c r="Q3325" s="11"/>
      <c r="V3325" s="20"/>
      <c r="W3325" s="20"/>
    </row>
    <row r="3326" spans="15:23" x14ac:dyDescent="0.2">
      <c r="O3326" s="11"/>
      <c r="Q3326" s="11"/>
      <c r="V3326" s="20"/>
      <c r="W3326" s="20"/>
    </row>
    <row r="3327" spans="15:23" x14ac:dyDescent="0.2">
      <c r="O3327" s="11"/>
      <c r="Q3327" s="11"/>
      <c r="V3327" s="20"/>
      <c r="W3327" s="20"/>
    </row>
    <row r="3328" spans="15:23" x14ac:dyDescent="0.2">
      <c r="O3328" s="11"/>
      <c r="Q3328" s="11"/>
      <c r="V3328" s="20"/>
      <c r="W3328" s="20"/>
    </row>
    <row r="3329" spans="15:23" x14ac:dyDescent="0.2">
      <c r="O3329" s="11"/>
      <c r="Q3329" s="11"/>
      <c r="V3329" s="20"/>
      <c r="W3329" s="20"/>
    </row>
    <row r="3330" spans="15:23" x14ac:dyDescent="0.2">
      <c r="O3330" s="11"/>
      <c r="Q3330" s="11"/>
      <c r="V3330" s="20"/>
      <c r="W3330" s="20"/>
    </row>
    <row r="3331" spans="15:23" x14ac:dyDescent="0.2">
      <c r="O3331" s="11"/>
      <c r="Q3331" s="11"/>
      <c r="V3331" s="20"/>
      <c r="W3331" s="20"/>
    </row>
    <row r="3332" spans="15:23" x14ac:dyDescent="0.2">
      <c r="O3332" s="11"/>
      <c r="Q3332" s="11"/>
      <c r="V3332" s="20"/>
      <c r="W3332" s="20"/>
    </row>
    <row r="3333" spans="15:23" x14ac:dyDescent="0.2">
      <c r="O3333" s="11"/>
      <c r="Q3333" s="11"/>
      <c r="V3333" s="20"/>
      <c r="W3333" s="20"/>
    </row>
    <row r="3334" spans="15:23" x14ac:dyDescent="0.2">
      <c r="O3334" s="11"/>
      <c r="Q3334" s="11"/>
      <c r="V3334" s="20"/>
      <c r="W3334" s="20"/>
    </row>
    <row r="3335" spans="15:23" x14ac:dyDescent="0.2">
      <c r="O3335" s="11"/>
      <c r="Q3335" s="11"/>
      <c r="V3335" s="20"/>
      <c r="W3335" s="20"/>
    </row>
    <row r="3336" spans="15:23" x14ac:dyDescent="0.2">
      <c r="O3336" s="11"/>
      <c r="Q3336" s="11"/>
      <c r="V3336" s="20"/>
      <c r="W3336" s="20"/>
    </row>
    <row r="3337" spans="15:23" x14ac:dyDescent="0.2">
      <c r="O3337" s="11"/>
      <c r="Q3337" s="11"/>
      <c r="V3337" s="20"/>
      <c r="W3337" s="20"/>
    </row>
    <row r="3338" spans="15:23" x14ac:dyDescent="0.2">
      <c r="O3338" s="11"/>
      <c r="Q3338" s="11"/>
      <c r="V3338" s="20"/>
      <c r="W3338" s="20"/>
    </row>
    <row r="3339" spans="15:23" x14ac:dyDescent="0.2">
      <c r="O3339" s="11"/>
      <c r="Q3339" s="11"/>
      <c r="V3339" s="20"/>
      <c r="W3339" s="20"/>
    </row>
    <row r="3340" spans="15:23" x14ac:dyDescent="0.2">
      <c r="O3340" s="11"/>
      <c r="Q3340" s="11"/>
      <c r="V3340" s="20"/>
      <c r="W3340" s="20"/>
    </row>
    <row r="3341" spans="15:23" x14ac:dyDescent="0.2">
      <c r="O3341" s="11"/>
      <c r="Q3341" s="11"/>
      <c r="V3341" s="20"/>
      <c r="W3341" s="20"/>
    </row>
    <row r="3342" spans="15:23" x14ac:dyDescent="0.2">
      <c r="O3342" s="11"/>
      <c r="Q3342" s="11"/>
      <c r="V3342" s="20"/>
      <c r="W3342" s="20"/>
    </row>
    <row r="3343" spans="15:23" x14ac:dyDescent="0.2">
      <c r="O3343" s="11"/>
      <c r="Q3343" s="11"/>
      <c r="V3343" s="20"/>
      <c r="W3343" s="20"/>
    </row>
    <row r="3344" spans="15:23" x14ac:dyDescent="0.2">
      <c r="O3344" s="11"/>
      <c r="Q3344" s="11"/>
      <c r="V3344" s="20"/>
      <c r="W3344" s="20"/>
    </row>
    <row r="3345" spans="15:23" x14ac:dyDescent="0.2">
      <c r="O3345" s="11"/>
      <c r="Q3345" s="11"/>
      <c r="V3345" s="20"/>
      <c r="W3345" s="20"/>
    </row>
    <row r="3346" spans="15:23" x14ac:dyDescent="0.2">
      <c r="O3346" s="11"/>
      <c r="Q3346" s="11"/>
      <c r="V3346" s="20"/>
      <c r="W3346" s="20"/>
    </row>
    <row r="3347" spans="15:23" x14ac:dyDescent="0.2">
      <c r="O3347" s="11"/>
      <c r="Q3347" s="11"/>
      <c r="V3347" s="20"/>
      <c r="W3347" s="20"/>
    </row>
    <row r="3348" spans="15:23" x14ac:dyDescent="0.2">
      <c r="O3348" s="11"/>
      <c r="Q3348" s="11"/>
      <c r="V3348" s="20"/>
      <c r="W3348" s="20"/>
    </row>
    <row r="3349" spans="15:23" x14ac:dyDescent="0.2">
      <c r="O3349" s="11"/>
      <c r="Q3349" s="11"/>
      <c r="V3349" s="20"/>
      <c r="W3349" s="20"/>
    </row>
    <row r="3350" spans="15:23" x14ac:dyDescent="0.2">
      <c r="O3350" s="11"/>
      <c r="Q3350" s="11"/>
      <c r="V3350" s="20"/>
      <c r="W3350" s="20"/>
    </row>
    <row r="3351" spans="15:23" x14ac:dyDescent="0.2">
      <c r="O3351" s="11"/>
      <c r="Q3351" s="11"/>
      <c r="V3351" s="20"/>
      <c r="W3351" s="20"/>
    </row>
    <row r="3352" spans="15:23" x14ac:dyDescent="0.2">
      <c r="O3352" s="11"/>
      <c r="Q3352" s="11"/>
      <c r="V3352" s="20"/>
      <c r="W3352" s="20"/>
    </row>
    <row r="3353" spans="15:23" x14ac:dyDescent="0.2">
      <c r="O3353" s="11"/>
      <c r="Q3353" s="11"/>
      <c r="V3353" s="20"/>
      <c r="W3353" s="20"/>
    </row>
    <row r="3354" spans="15:23" x14ac:dyDescent="0.2">
      <c r="O3354" s="11"/>
      <c r="Q3354" s="11"/>
      <c r="V3354" s="20"/>
      <c r="W3354" s="20"/>
    </row>
    <row r="3355" spans="15:23" x14ac:dyDescent="0.2">
      <c r="O3355" s="11"/>
      <c r="Q3355" s="11"/>
      <c r="V3355" s="20"/>
      <c r="W3355" s="20"/>
    </row>
    <row r="3356" spans="15:23" x14ac:dyDescent="0.2">
      <c r="O3356" s="11"/>
      <c r="V3356" s="20"/>
      <c r="W3356" s="20"/>
    </row>
    <row r="3357" spans="15:23" x14ac:dyDescent="0.2">
      <c r="O3357" s="11"/>
      <c r="V3357" s="20"/>
      <c r="W3357" s="20"/>
    </row>
    <row r="3358" spans="15:23" x14ac:dyDescent="0.2">
      <c r="O3358" s="11"/>
      <c r="V3358" s="20"/>
      <c r="W3358" s="20"/>
    </row>
    <row r="3359" spans="15:23" x14ac:dyDescent="0.2">
      <c r="O3359" s="11"/>
      <c r="V3359" s="20"/>
      <c r="W3359" s="20"/>
    </row>
    <row r="3360" spans="15:23" x14ac:dyDescent="0.2">
      <c r="O3360" s="11"/>
      <c r="V3360" s="20"/>
      <c r="W3360" s="20"/>
    </row>
    <row r="3361" spans="15:23" x14ac:dyDescent="0.2">
      <c r="O3361" s="11"/>
      <c r="V3361" s="20"/>
      <c r="W3361" s="20"/>
    </row>
    <row r="3362" spans="15:23" x14ac:dyDescent="0.2">
      <c r="O3362" s="11"/>
      <c r="V3362" s="20"/>
      <c r="W3362" s="20"/>
    </row>
    <row r="3363" spans="15:23" x14ac:dyDescent="0.2">
      <c r="V3363" s="20"/>
      <c r="W3363" s="20"/>
    </row>
    <row r="3364" spans="15:23" x14ac:dyDescent="0.2">
      <c r="V3364" s="20"/>
      <c r="W3364" s="20"/>
    </row>
    <row r="3365" spans="15:23" x14ac:dyDescent="0.2">
      <c r="V3365" s="20"/>
      <c r="W3365" s="20"/>
    </row>
    <row r="3366" spans="15:23" x14ac:dyDescent="0.2">
      <c r="V3366" s="20"/>
      <c r="W3366" s="20"/>
    </row>
    <row r="3367" spans="15:23" x14ac:dyDescent="0.2">
      <c r="V3367" s="20"/>
      <c r="W3367" s="20"/>
    </row>
    <row r="3368" spans="15:23" x14ac:dyDescent="0.2">
      <c r="V3368" s="20"/>
      <c r="W3368" s="20"/>
    </row>
    <row r="3369" spans="15:23" x14ac:dyDescent="0.2">
      <c r="V3369" s="20"/>
      <c r="W3369" s="20"/>
    </row>
    <row r="3370" spans="15:23" x14ac:dyDescent="0.2">
      <c r="V3370" s="20"/>
      <c r="W3370" s="20"/>
    </row>
    <row r="3371" spans="15:23" x14ac:dyDescent="0.2">
      <c r="V3371" s="20"/>
      <c r="W3371" s="20"/>
    </row>
    <row r="3372" spans="15:23" x14ac:dyDescent="0.2">
      <c r="V3372" s="20"/>
      <c r="W3372" s="20"/>
    </row>
    <row r="3373" spans="15:23" x14ac:dyDescent="0.2">
      <c r="V3373" s="20"/>
      <c r="W3373" s="20"/>
    </row>
    <row r="3374" spans="15:23" x14ac:dyDescent="0.2">
      <c r="V3374" s="20"/>
      <c r="W3374" s="20"/>
    </row>
    <row r="3375" spans="15:23" x14ac:dyDescent="0.2">
      <c r="V3375" s="20"/>
      <c r="W3375" s="20"/>
    </row>
    <row r="3376" spans="15:23" x14ac:dyDescent="0.2">
      <c r="V3376" s="20"/>
      <c r="W3376" s="20"/>
    </row>
    <row r="3377" spans="17:23" x14ac:dyDescent="0.2">
      <c r="V3377" s="20"/>
      <c r="W3377" s="20"/>
    </row>
    <row r="3378" spans="17:23" x14ac:dyDescent="0.2">
      <c r="V3378" s="20"/>
      <c r="W3378" s="20"/>
    </row>
    <row r="3379" spans="17:23" x14ac:dyDescent="0.2">
      <c r="V3379" s="20"/>
      <c r="W3379" s="20"/>
    </row>
    <row r="3380" spans="17:23" x14ac:dyDescent="0.2">
      <c r="V3380" s="20"/>
      <c r="W3380" s="20"/>
    </row>
    <row r="3381" spans="17:23" x14ac:dyDescent="0.2">
      <c r="V3381" s="20"/>
      <c r="W3381" s="20"/>
    </row>
    <row r="3382" spans="17:23" x14ac:dyDescent="0.2">
      <c r="V3382" s="20"/>
      <c r="W3382" s="20"/>
    </row>
    <row r="3383" spans="17:23" x14ac:dyDescent="0.2">
      <c r="V3383" s="20"/>
      <c r="W3383" s="20"/>
    </row>
    <row r="3384" spans="17:23" x14ac:dyDescent="0.2">
      <c r="Q3384" s="11"/>
      <c r="V3384" s="20"/>
      <c r="W3384" s="20"/>
    </row>
    <row r="3385" spans="17:23" x14ac:dyDescent="0.2">
      <c r="Q3385" s="11"/>
      <c r="V3385" s="20"/>
      <c r="W3385" s="20"/>
    </row>
    <row r="3386" spans="17:23" x14ac:dyDescent="0.2">
      <c r="Q3386" s="11"/>
      <c r="V3386" s="20"/>
      <c r="W3386" s="20"/>
    </row>
    <row r="3387" spans="17:23" x14ac:dyDescent="0.2">
      <c r="Q3387" s="11"/>
      <c r="V3387" s="20"/>
      <c r="W3387" s="20"/>
    </row>
    <row r="3388" spans="17:23" x14ac:dyDescent="0.2">
      <c r="Q3388" s="11"/>
      <c r="V3388" s="20"/>
      <c r="W3388" s="20"/>
    </row>
    <row r="3389" spans="17:23" x14ac:dyDescent="0.2">
      <c r="Q3389" s="11"/>
      <c r="V3389" s="20"/>
      <c r="W3389" s="20"/>
    </row>
    <row r="3390" spans="17:23" x14ac:dyDescent="0.2">
      <c r="Q3390" s="11"/>
      <c r="V3390" s="20"/>
      <c r="W3390" s="20"/>
    </row>
    <row r="3391" spans="17:23" x14ac:dyDescent="0.2">
      <c r="Q3391" s="11"/>
      <c r="V3391" s="20"/>
      <c r="W3391" s="20"/>
    </row>
    <row r="3392" spans="17:23" x14ac:dyDescent="0.2">
      <c r="Q3392" s="11"/>
      <c r="V3392" s="20"/>
      <c r="W3392" s="20"/>
    </row>
    <row r="3393" spans="17:23" x14ac:dyDescent="0.2">
      <c r="Q3393" s="11"/>
      <c r="V3393" s="20"/>
      <c r="W3393" s="20"/>
    </row>
    <row r="3394" spans="17:23" x14ac:dyDescent="0.2">
      <c r="Q3394" s="11"/>
      <c r="V3394" s="20"/>
      <c r="W3394" s="20"/>
    </row>
    <row r="3395" spans="17:23" x14ac:dyDescent="0.2">
      <c r="Q3395" s="11"/>
      <c r="V3395" s="20"/>
      <c r="W3395" s="20"/>
    </row>
    <row r="3396" spans="17:23" x14ac:dyDescent="0.2">
      <c r="Q3396" s="11"/>
      <c r="V3396" s="20"/>
      <c r="W3396" s="20"/>
    </row>
    <row r="3397" spans="17:23" x14ac:dyDescent="0.2">
      <c r="Q3397" s="11"/>
      <c r="V3397" s="20"/>
      <c r="W3397" s="20"/>
    </row>
    <row r="3398" spans="17:23" x14ac:dyDescent="0.2">
      <c r="Q3398" s="11"/>
      <c r="V3398" s="20"/>
      <c r="W3398" s="20"/>
    </row>
    <row r="3399" spans="17:23" x14ac:dyDescent="0.2">
      <c r="Q3399" s="11"/>
      <c r="V3399" s="20"/>
      <c r="W3399" s="20"/>
    </row>
    <row r="3400" spans="17:23" x14ac:dyDescent="0.2">
      <c r="Q3400" s="11"/>
      <c r="V3400" s="20"/>
      <c r="W3400" s="20"/>
    </row>
    <row r="3401" spans="17:23" x14ac:dyDescent="0.2">
      <c r="Q3401" s="11"/>
      <c r="V3401" s="20"/>
      <c r="W3401" s="20"/>
    </row>
    <row r="3402" spans="17:23" x14ac:dyDescent="0.2">
      <c r="Q3402" s="11"/>
      <c r="V3402" s="20"/>
      <c r="W3402" s="20"/>
    </row>
    <row r="3403" spans="17:23" x14ac:dyDescent="0.2">
      <c r="Q3403" s="11"/>
      <c r="V3403" s="20"/>
      <c r="W3403" s="20"/>
    </row>
    <row r="3404" spans="17:23" x14ac:dyDescent="0.2">
      <c r="Q3404" s="11"/>
      <c r="V3404" s="20"/>
      <c r="W3404" s="20"/>
    </row>
    <row r="3405" spans="17:23" x14ac:dyDescent="0.2">
      <c r="Q3405" s="11"/>
      <c r="V3405" s="20"/>
      <c r="W3405" s="20"/>
    </row>
    <row r="3406" spans="17:23" x14ac:dyDescent="0.2">
      <c r="Q3406" s="11"/>
      <c r="V3406" s="20"/>
      <c r="W3406" s="20"/>
    </row>
    <row r="3407" spans="17:23" x14ac:dyDescent="0.2">
      <c r="Q3407" s="11"/>
      <c r="V3407" s="20"/>
      <c r="W3407" s="20"/>
    </row>
    <row r="3408" spans="17:23" x14ac:dyDescent="0.2">
      <c r="Q3408" s="11"/>
      <c r="V3408" s="20"/>
      <c r="W3408" s="20"/>
    </row>
    <row r="3409" spans="17:23" x14ac:dyDescent="0.2">
      <c r="Q3409" s="11"/>
      <c r="V3409" s="20"/>
      <c r="W3409" s="20"/>
    </row>
    <row r="3410" spans="17:23" x14ac:dyDescent="0.2">
      <c r="Q3410" s="11"/>
      <c r="V3410" s="20"/>
      <c r="W3410" s="20"/>
    </row>
    <row r="3411" spans="17:23" x14ac:dyDescent="0.2">
      <c r="Q3411" s="11"/>
      <c r="V3411" s="20"/>
      <c r="W3411" s="20"/>
    </row>
    <row r="3412" spans="17:23" x14ac:dyDescent="0.2">
      <c r="Q3412" s="11"/>
      <c r="V3412" s="20"/>
      <c r="W3412" s="20"/>
    </row>
    <row r="3413" spans="17:23" x14ac:dyDescent="0.2">
      <c r="Q3413" s="11"/>
      <c r="V3413" s="20"/>
      <c r="W3413" s="20"/>
    </row>
    <row r="3414" spans="17:23" x14ac:dyDescent="0.2">
      <c r="Q3414" s="11"/>
      <c r="V3414" s="20"/>
      <c r="W3414" s="20"/>
    </row>
    <row r="3415" spans="17:23" x14ac:dyDescent="0.2">
      <c r="Q3415" s="11"/>
      <c r="V3415" s="20"/>
      <c r="W3415" s="20"/>
    </row>
    <row r="3416" spans="17:23" x14ac:dyDescent="0.2">
      <c r="Q3416" s="11"/>
      <c r="V3416" s="20"/>
      <c r="W3416" s="20"/>
    </row>
    <row r="3417" spans="17:23" x14ac:dyDescent="0.2">
      <c r="Q3417" s="11"/>
      <c r="V3417" s="20"/>
      <c r="W3417" s="20"/>
    </row>
    <row r="3418" spans="17:23" x14ac:dyDescent="0.2">
      <c r="Q3418" s="11"/>
      <c r="V3418" s="20"/>
      <c r="W3418" s="20"/>
    </row>
    <row r="3419" spans="17:23" x14ac:dyDescent="0.2">
      <c r="Q3419" s="11"/>
      <c r="V3419" s="20"/>
      <c r="W3419" s="20"/>
    </row>
    <row r="3420" spans="17:23" x14ac:dyDescent="0.2">
      <c r="Q3420" s="11"/>
      <c r="V3420" s="20"/>
      <c r="W3420" s="20"/>
    </row>
    <row r="3421" spans="17:23" x14ac:dyDescent="0.2">
      <c r="Q3421" s="11"/>
      <c r="V3421" s="20"/>
      <c r="W3421" s="20"/>
    </row>
    <row r="3422" spans="17:23" x14ac:dyDescent="0.2">
      <c r="Q3422" s="11"/>
      <c r="V3422" s="20"/>
      <c r="W3422" s="20"/>
    </row>
    <row r="3423" spans="17:23" x14ac:dyDescent="0.2">
      <c r="Q3423" s="11"/>
      <c r="V3423" s="20"/>
      <c r="W3423" s="20"/>
    </row>
    <row r="3424" spans="17:23" x14ac:dyDescent="0.2">
      <c r="Q3424" s="11"/>
      <c r="V3424" s="20"/>
      <c r="W3424" s="20"/>
    </row>
    <row r="3425" spans="17:23" x14ac:dyDescent="0.2">
      <c r="Q3425" s="11"/>
      <c r="V3425" s="20"/>
      <c r="W3425" s="20"/>
    </row>
    <row r="3426" spans="17:23" x14ac:dyDescent="0.2">
      <c r="Q3426" s="11"/>
      <c r="V3426" s="20"/>
      <c r="W3426" s="20"/>
    </row>
    <row r="3427" spans="17:23" x14ac:dyDescent="0.2">
      <c r="Q3427" s="11"/>
      <c r="V3427" s="20"/>
      <c r="W3427" s="20"/>
    </row>
    <row r="3428" spans="17:23" x14ac:dyDescent="0.2">
      <c r="Q3428" s="11"/>
      <c r="V3428" s="20"/>
      <c r="W3428" s="20"/>
    </row>
    <row r="3429" spans="17:23" x14ac:dyDescent="0.2">
      <c r="Q3429" s="11"/>
      <c r="V3429" s="20"/>
      <c r="W3429" s="20"/>
    </row>
    <row r="3430" spans="17:23" x14ac:dyDescent="0.2">
      <c r="Q3430" s="11"/>
      <c r="V3430" s="20"/>
      <c r="W3430" s="20"/>
    </row>
    <row r="3431" spans="17:23" x14ac:dyDescent="0.2">
      <c r="Q3431" s="11"/>
      <c r="V3431" s="20"/>
      <c r="W3431" s="20"/>
    </row>
    <row r="3432" spans="17:23" x14ac:dyDescent="0.2">
      <c r="Q3432" s="11"/>
      <c r="V3432" s="20"/>
      <c r="W3432" s="20"/>
    </row>
    <row r="3433" spans="17:23" x14ac:dyDescent="0.2">
      <c r="Q3433" s="11"/>
      <c r="V3433" s="20"/>
      <c r="W3433" s="20"/>
    </row>
    <row r="3434" spans="17:23" x14ac:dyDescent="0.2">
      <c r="Q3434" s="11"/>
      <c r="V3434" s="20"/>
      <c r="W3434" s="20"/>
    </row>
    <row r="3435" spans="17:23" x14ac:dyDescent="0.2">
      <c r="Q3435" s="11"/>
      <c r="V3435" s="20"/>
      <c r="W3435" s="20"/>
    </row>
    <row r="3436" spans="17:23" x14ac:dyDescent="0.2">
      <c r="Q3436" s="11"/>
      <c r="V3436" s="20"/>
      <c r="W3436" s="20"/>
    </row>
    <row r="3437" spans="17:23" x14ac:dyDescent="0.2">
      <c r="Q3437" s="11"/>
      <c r="V3437" s="20"/>
      <c r="W3437" s="20"/>
    </row>
    <row r="3438" spans="17:23" x14ac:dyDescent="0.2">
      <c r="Q3438" s="11"/>
      <c r="V3438" s="20"/>
      <c r="W3438" s="20"/>
    </row>
    <row r="3439" spans="17:23" x14ac:dyDescent="0.2">
      <c r="Q3439" s="11"/>
      <c r="V3439" s="20"/>
      <c r="W3439" s="20"/>
    </row>
    <row r="3440" spans="17:23" x14ac:dyDescent="0.2">
      <c r="Q3440" s="11"/>
      <c r="V3440" s="20"/>
      <c r="W3440" s="20"/>
    </row>
    <row r="3441" spans="17:23" x14ac:dyDescent="0.2">
      <c r="Q3441" s="11"/>
      <c r="V3441" s="20"/>
      <c r="W3441" s="20"/>
    </row>
    <row r="3442" spans="17:23" x14ac:dyDescent="0.2">
      <c r="Q3442" s="11"/>
      <c r="V3442" s="20"/>
      <c r="W3442" s="20"/>
    </row>
    <row r="3443" spans="17:23" x14ac:dyDescent="0.2">
      <c r="Q3443" s="11"/>
      <c r="V3443" s="20"/>
      <c r="W3443" s="20"/>
    </row>
    <row r="3444" spans="17:23" x14ac:dyDescent="0.2">
      <c r="Q3444" s="11"/>
      <c r="V3444" s="20"/>
      <c r="W3444" s="20"/>
    </row>
    <row r="3445" spans="17:23" x14ac:dyDescent="0.2">
      <c r="Q3445" s="11"/>
      <c r="V3445" s="20"/>
      <c r="W3445" s="20"/>
    </row>
    <row r="3446" spans="17:23" x14ac:dyDescent="0.2">
      <c r="Q3446" s="11"/>
      <c r="V3446" s="20"/>
      <c r="W3446" s="20"/>
    </row>
    <row r="3447" spans="17:23" x14ac:dyDescent="0.2">
      <c r="Q3447" s="11"/>
      <c r="V3447" s="20"/>
      <c r="W3447" s="20"/>
    </row>
    <row r="3448" spans="17:23" x14ac:dyDescent="0.2">
      <c r="Q3448" s="11"/>
      <c r="V3448" s="20"/>
      <c r="W3448" s="20"/>
    </row>
    <row r="3449" spans="17:23" x14ac:dyDescent="0.2">
      <c r="Q3449" s="11"/>
      <c r="V3449" s="20"/>
      <c r="W3449" s="20"/>
    </row>
    <row r="3450" spans="17:23" x14ac:dyDescent="0.2">
      <c r="Q3450" s="11"/>
      <c r="V3450" s="20"/>
      <c r="W3450" s="20"/>
    </row>
    <row r="3451" spans="17:23" x14ac:dyDescent="0.2">
      <c r="Q3451" s="11"/>
      <c r="V3451" s="20"/>
      <c r="W3451" s="20"/>
    </row>
    <row r="3452" spans="17:23" x14ac:dyDescent="0.2">
      <c r="Q3452" s="11"/>
      <c r="V3452" s="20"/>
      <c r="W3452" s="20"/>
    </row>
    <row r="3453" spans="17:23" x14ac:dyDescent="0.2">
      <c r="Q3453" s="11"/>
      <c r="V3453" s="20"/>
      <c r="W3453" s="20"/>
    </row>
    <row r="3454" spans="17:23" x14ac:dyDescent="0.2">
      <c r="Q3454" s="11"/>
      <c r="V3454" s="20"/>
      <c r="W3454" s="20"/>
    </row>
    <row r="3455" spans="17:23" x14ac:dyDescent="0.2">
      <c r="Q3455" s="11"/>
      <c r="V3455" s="20"/>
      <c r="W3455" s="20"/>
    </row>
    <row r="3456" spans="17:23" x14ac:dyDescent="0.2">
      <c r="Q3456" s="11"/>
      <c r="V3456" s="20"/>
      <c r="W3456" s="20"/>
    </row>
    <row r="3457" spans="17:23" x14ac:dyDescent="0.2">
      <c r="Q3457" s="11"/>
      <c r="V3457" s="20"/>
      <c r="W3457" s="20"/>
    </row>
    <row r="3458" spans="17:23" x14ac:dyDescent="0.2">
      <c r="Q3458" s="11"/>
      <c r="V3458" s="20"/>
      <c r="W3458" s="20"/>
    </row>
    <row r="3459" spans="17:23" x14ac:dyDescent="0.2">
      <c r="Q3459" s="11"/>
      <c r="V3459" s="20"/>
      <c r="W3459" s="20"/>
    </row>
    <row r="3460" spans="17:23" x14ac:dyDescent="0.2">
      <c r="Q3460" s="11"/>
      <c r="V3460" s="20"/>
      <c r="W3460" s="20"/>
    </row>
    <row r="3461" spans="17:23" x14ac:dyDescent="0.2">
      <c r="Q3461" s="11"/>
      <c r="V3461" s="20"/>
      <c r="W3461" s="20"/>
    </row>
    <row r="3462" spans="17:23" x14ac:dyDescent="0.2">
      <c r="Q3462" s="11"/>
      <c r="V3462" s="20"/>
      <c r="W3462" s="20"/>
    </row>
    <row r="3463" spans="17:23" x14ac:dyDescent="0.2">
      <c r="Q3463" s="11"/>
      <c r="V3463" s="20"/>
      <c r="W3463" s="20"/>
    </row>
    <row r="3464" spans="17:23" x14ac:dyDescent="0.2">
      <c r="Q3464" s="11"/>
      <c r="V3464" s="20"/>
      <c r="W3464" s="20"/>
    </row>
    <row r="3465" spans="17:23" x14ac:dyDescent="0.2">
      <c r="Q3465" s="11"/>
      <c r="V3465" s="20"/>
      <c r="W3465" s="20"/>
    </row>
    <row r="3466" spans="17:23" x14ac:dyDescent="0.2">
      <c r="Q3466" s="11"/>
      <c r="V3466" s="20"/>
      <c r="W3466" s="20"/>
    </row>
    <row r="3467" spans="17:23" x14ac:dyDescent="0.2">
      <c r="Q3467" s="11"/>
      <c r="V3467" s="20"/>
      <c r="W3467" s="20"/>
    </row>
    <row r="3468" spans="17:23" x14ac:dyDescent="0.2">
      <c r="V3468" s="20"/>
      <c r="W3468" s="20"/>
    </row>
    <row r="3469" spans="17:23" x14ac:dyDescent="0.2">
      <c r="V3469" s="20"/>
      <c r="W3469" s="20"/>
    </row>
    <row r="3470" spans="17:23" x14ac:dyDescent="0.2">
      <c r="V3470" s="20"/>
      <c r="W3470" s="20"/>
    </row>
    <row r="3471" spans="17:23" x14ac:dyDescent="0.2">
      <c r="V3471" s="20"/>
      <c r="W3471" s="20"/>
    </row>
    <row r="3472" spans="17:23" x14ac:dyDescent="0.2">
      <c r="V3472" s="20"/>
      <c r="W3472" s="20"/>
    </row>
    <row r="3473" spans="22:23" x14ac:dyDescent="0.2">
      <c r="V3473" s="20"/>
      <c r="W3473" s="20"/>
    </row>
    <row r="3474" spans="22:23" x14ac:dyDescent="0.2">
      <c r="V3474" s="20"/>
      <c r="W3474" s="20"/>
    </row>
    <row r="3475" spans="22:23" x14ac:dyDescent="0.2">
      <c r="V3475" s="20"/>
      <c r="W3475" s="20"/>
    </row>
    <row r="3476" spans="22:23" x14ac:dyDescent="0.2">
      <c r="V3476" s="20"/>
      <c r="W3476" s="20"/>
    </row>
    <row r="3477" spans="22:23" x14ac:dyDescent="0.2">
      <c r="V3477" s="20"/>
      <c r="W3477" s="20"/>
    </row>
    <row r="3478" spans="22:23" x14ac:dyDescent="0.2">
      <c r="V3478" s="20"/>
      <c r="W3478" s="20"/>
    </row>
    <row r="3479" spans="22:23" x14ac:dyDescent="0.2">
      <c r="V3479" s="20"/>
      <c r="W3479" s="20"/>
    </row>
    <row r="3480" spans="22:23" x14ac:dyDescent="0.2">
      <c r="V3480" s="20"/>
      <c r="W3480" s="20"/>
    </row>
    <row r="3481" spans="22:23" x14ac:dyDescent="0.2">
      <c r="V3481" s="20"/>
      <c r="W3481" s="20"/>
    </row>
    <row r="3482" spans="22:23" x14ac:dyDescent="0.2">
      <c r="V3482" s="20"/>
      <c r="W3482" s="20"/>
    </row>
    <row r="3483" spans="22:23" x14ac:dyDescent="0.2">
      <c r="V3483" s="20"/>
      <c r="W3483" s="20"/>
    </row>
    <row r="3484" spans="22:23" x14ac:dyDescent="0.2">
      <c r="V3484" s="20"/>
      <c r="W3484" s="20"/>
    </row>
    <row r="3485" spans="22:23" x14ac:dyDescent="0.2">
      <c r="V3485" s="20"/>
      <c r="W3485" s="20"/>
    </row>
    <row r="3486" spans="22:23" x14ac:dyDescent="0.2">
      <c r="V3486" s="20"/>
      <c r="W3486" s="20"/>
    </row>
    <row r="3487" spans="22:23" x14ac:dyDescent="0.2">
      <c r="V3487" s="20"/>
      <c r="W3487" s="20"/>
    </row>
    <row r="3488" spans="22:23" x14ac:dyDescent="0.2">
      <c r="V3488" s="20"/>
      <c r="W3488" s="20"/>
    </row>
    <row r="3489" spans="17:23" x14ac:dyDescent="0.2">
      <c r="V3489" s="20"/>
      <c r="W3489" s="20"/>
    </row>
    <row r="3490" spans="17:23" x14ac:dyDescent="0.2">
      <c r="V3490" s="20"/>
      <c r="W3490" s="20"/>
    </row>
    <row r="3491" spans="17:23" x14ac:dyDescent="0.2">
      <c r="V3491" s="20"/>
      <c r="W3491" s="20"/>
    </row>
    <row r="3492" spans="17:23" x14ac:dyDescent="0.2">
      <c r="V3492" s="20"/>
      <c r="W3492" s="20"/>
    </row>
    <row r="3493" spans="17:23" x14ac:dyDescent="0.2">
      <c r="V3493" s="20"/>
      <c r="W3493" s="20"/>
    </row>
    <row r="3494" spans="17:23" x14ac:dyDescent="0.2">
      <c r="V3494" s="20"/>
      <c r="W3494" s="20"/>
    </row>
    <row r="3495" spans="17:23" x14ac:dyDescent="0.2">
      <c r="V3495" s="20"/>
      <c r="W3495" s="20"/>
    </row>
    <row r="3496" spans="17:23" x14ac:dyDescent="0.2">
      <c r="Q3496" s="11"/>
      <c r="V3496" s="20"/>
      <c r="W3496" s="20"/>
    </row>
    <row r="3497" spans="17:23" x14ac:dyDescent="0.2">
      <c r="Q3497" s="11"/>
      <c r="V3497" s="20"/>
      <c r="W3497" s="20"/>
    </row>
    <row r="3498" spans="17:23" x14ac:dyDescent="0.2">
      <c r="Q3498" s="11"/>
      <c r="V3498" s="20"/>
      <c r="W3498" s="20"/>
    </row>
    <row r="3499" spans="17:23" x14ac:dyDescent="0.2">
      <c r="Q3499" s="11"/>
      <c r="V3499" s="20"/>
      <c r="W3499" s="20"/>
    </row>
    <row r="3500" spans="17:23" x14ac:dyDescent="0.2">
      <c r="Q3500" s="11"/>
      <c r="V3500" s="20"/>
      <c r="W3500" s="20"/>
    </row>
    <row r="3501" spans="17:23" x14ac:dyDescent="0.2">
      <c r="Q3501" s="11"/>
      <c r="V3501" s="20"/>
      <c r="W3501" s="20"/>
    </row>
    <row r="3502" spans="17:23" x14ac:dyDescent="0.2">
      <c r="Q3502" s="11"/>
      <c r="V3502" s="20"/>
      <c r="W3502" s="20"/>
    </row>
    <row r="3503" spans="17:23" x14ac:dyDescent="0.2">
      <c r="Q3503" s="11"/>
      <c r="V3503" s="20"/>
      <c r="W3503" s="20"/>
    </row>
    <row r="3504" spans="17:23" x14ac:dyDescent="0.2">
      <c r="Q3504" s="11"/>
      <c r="V3504" s="20"/>
      <c r="W3504" s="20"/>
    </row>
    <row r="3505" spans="17:23" x14ac:dyDescent="0.2">
      <c r="Q3505" s="11"/>
      <c r="V3505" s="20"/>
      <c r="W3505" s="20"/>
    </row>
    <row r="3506" spans="17:23" x14ac:dyDescent="0.2">
      <c r="Q3506" s="11"/>
      <c r="V3506" s="20"/>
      <c r="W3506" s="20"/>
    </row>
    <row r="3507" spans="17:23" x14ac:dyDescent="0.2">
      <c r="Q3507" s="11"/>
      <c r="V3507" s="20"/>
      <c r="W3507" s="20"/>
    </row>
    <row r="3508" spans="17:23" x14ac:dyDescent="0.2">
      <c r="Q3508" s="11"/>
      <c r="V3508" s="20"/>
      <c r="W3508" s="20"/>
    </row>
    <row r="3509" spans="17:23" x14ac:dyDescent="0.2">
      <c r="Q3509" s="11"/>
      <c r="V3509" s="20"/>
      <c r="W3509" s="20"/>
    </row>
    <row r="3510" spans="17:23" x14ac:dyDescent="0.2">
      <c r="Q3510" s="11"/>
      <c r="V3510" s="20"/>
      <c r="W3510" s="20"/>
    </row>
    <row r="3511" spans="17:23" x14ac:dyDescent="0.2">
      <c r="Q3511" s="11"/>
      <c r="V3511" s="20"/>
      <c r="W3511" s="20"/>
    </row>
    <row r="3512" spans="17:23" x14ac:dyDescent="0.2">
      <c r="Q3512" s="11"/>
      <c r="V3512" s="20"/>
      <c r="W3512" s="20"/>
    </row>
    <row r="3513" spans="17:23" x14ac:dyDescent="0.2">
      <c r="Q3513" s="11"/>
      <c r="V3513" s="20"/>
      <c r="W3513" s="20"/>
    </row>
    <row r="3514" spans="17:23" x14ac:dyDescent="0.2">
      <c r="Q3514" s="11"/>
      <c r="V3514" s="20"/>
      <c r="W3514" s="20"/>
    </row>
    <row r="3515" spans="17:23" x14ac:dyDescent="0.2">
      <c r="Q3515" s="11"/>
      <c r="V3515" s="20"/>
      <c r="W3515" s="20"/>
    </row>
    <row r="3516" spans="17:23" x14ac:dyDescent="0.2">
      <c r="Q3516" s="11"/>
      <c r="V3516" s="20"/>
      <c r="W3516" s="20"/>
    </row>
    <row r="3517" spans="17:23" x14ac:dyDescent="0.2">
      <c r="Q3517" s="11"/>
      <c r="V3517" s="20"/>
      <c r="W3517" s="20"/>
    </row>
    <row r="3518" spans="17:23" x14ac:dyDescent="0.2">
      <c r="Q3518" s="11"/>
      <c r="V3518" s="20"/>
      <c r="W3518" s="20"/>
    </row>
    <row r="3519" spans="17:23" x14ac:dyDescent="0.2">
      <c r="Q3519" s="11"/>
      <c r="V3519" s="20"/>
      <c r="W3519" s="20"/>
    </row>
    <row r="3520" spans="17:23" x14ac:dyDescent="0.2">
      <c r="Q3520" s="11"/>
      <c r="V3520" s="20"/>
      <c r="W3520" s="20"/>
    </row>
    <row r="3521" spans="17:23" x14ac:dyDescent="0.2">
      <c r="Q3521" s="11"/>
      <c r="V3521" s="20"/>
      <c r="W3521" s="20"/>
    </row>
    <row r="3522" spans="17:23" x14ac:dyDescent="0.2">
      <c r="Q3522" s="11"/>
      <c r="V3522" s="20"/>
      <c r="W3522" s="20"/>
    </row>
    <row r="3523" spans="17:23" x14ac:dyDescent="0.2">
      <c r="Q3523" s="11"/>
      <c r="V3523" s="20"/>
      <c r="W3523" s="20"/>
    </row>
    <row r="3524" spans="17:23" x14ac:dyDescent="0.2">
      <c r="Q3524" s="11"/>
      <c r="V3524" s="20"/>
      <c r="W3524" s="20"/>
    </row>
    <row r="3525" spans="17:23" x14ac:dyDescent="0.2">
      <c r="Q3525" s="11"/>
      <c r="V3525" s="20"/>
      <c r="W3525" s="20"/>
    </row>
    <row r="3526" spans="17:23" x14ac:dyDescent="0.2">
      <c r="Q3526" s="11"/>
      <c r="V3526" s="20"/>
      <c r="W3526" s="20"/>
    </row>
    <row r="3527" spans="17:23" x14ac:dyDescent="0.2">
      <c r="Q3527" s="11"/>
      <c r="V3527" s="20"/>
      <c r="W3527" s="20"/>
    </row>
    <row r="3528" spans="17:23" x14ac:dyDescent="0.2">
      <c r="Q3528" s="11"/>
      <c r="V3528" s="20"/>
      <c r="W3528" s="20"/>
    </row>
    <row r="3529" spans="17:23" x14ac:dyDescent="0.2">
      <c r="Q3529" s="11"/>
      <c r="V3529" s="20"/>
      <c r="W3529" s="20"/>
    </row>
    <row r="3530" spans="17:23" x14ac:dyDescent="0.2">
      <c r="Q3530" s="11"/>
      <c r="V3530" s="20"/>
      <c r="W3530" s="20"/>
    </row>
    <row r="3531" spans="17:23" x14ac:dyDescent="0.2">
      <c r="Q3531" s="11"/>
      <c r="V3531" s="20"/>
      <c r="W3531" s="20"/>
    </row>
    <row r="3532" spans="17:23" x14ac:dyDescent="0.2">
      <c r="Q3532" s="11"/>
      <c r="V3532" s="20"/>
      <c r="W3532" s="20"/>
    </row>
    <row r="3533" spans="17:23" x14ac:dyDescent="0.2">
      <c r="Q3533" s="11"/>
      <c r="V3533" s="20"/>
      <c r="W3533" s="20"/>
    </row>
    <row r="3534" spans="17:23" x14ac:dyDescent="0.2">
      <c r="Q3534" s="11"/>
      <c r="V3534" s="20"/>
      <c r="W3534" s="20"/>
    </row>
    <row r="3535" spans="17:23" x14ac:dyDescent="0.2">
      <c r="Q3535" s="11"/>
      <c r="V3535" s="20"/>
      <c r="W3535" s="20"/>
    </row>
    <row r="3536" spans="17:23" x14ac:dyDescent="0.2">
      <c r="Q3536" s="11"/>
      <c r="V3536" s="20"/>
      <c r="W3536" s="20"/>
    </row>
    <row r="3537" spans="17:23" x14ac:dyDescent="0.2">
      <c r="Q3537" s="11"/>
      <c r="V3537" s="20"/>
      <c r="W3537" s="20"/>
    </row>
    <row r="3538" spans="17:23" x14ac:dyDescent="0.2">
      <c r="Q3538" s="11"/>
      <c r="V3538" s="20"/>
      <c r="W3538" s="20"/>
    </row>
    <row r="3539" spans="17:23" x14ac:dyDescent="0.2">
      <c r="Q3539" s="11"/>
      <c r="V3539" s="20"/>
      <c r="W3539" s="20"/>
    </row>
    <row r="3540" spans="17:23" x14ac:dyDescent="0.2">
      <c r="Q3540" s="11"/>
      <c r="V3540" s="20"/>
      <c r="W3540" s="20"/>
    </row>
    <row r="3541" spans="17:23" x14ac:dyDescent="0.2">
      <c r="Q3541" s="11"/>
      <c r="V3541" s="20"/>
      <c r="W3541" s="20"/>
    </row>
    <row r="3542" spans="17:23" x14ac:dyDescent="0.2">
      <c r="Q3542" s="11"/>
      <c r="V3542" s="20"/>
      <c r="W3542" s="20"/>
    </row>
    <row r="3543" spans="17:23" x14ac:dyDescent="0.2">
      <c r="Q3543" s="11"/>
      <c r="V3543" s="20"/>
      <c r="W3543" s="20"/>
    </row>
    <row r="3544" spans="17:23" x14ac:dyDescent="0.2">
      <c r="Q3544" s="11"/>
      <c r="V3544" s="20"/>
      <c r="W3544" s="20"/>
    </row>
    <row r="3545" spans="17:23" x14ac:dyDescent="0.2">
      <c r="Q3545" s="11"/>
      <c r="V3545" s="20"/>
      <c r="W3545" s="20"/>
    </row>
    <row r="3546" spans="17:23" x14ac:dyDescent="0.2">
      <c r="Q3546" s="11"/>
      <c r="V3546" s="20"/>
      <c r="W3546" s="20"/>
    </row>
    <row r="3547" spans="17:23" x14ac:dyDescent="0.2">
      <c r="Q3547" s="11"/>
      <c r="V3547" s="20"/>
      <c r="W3547" s="20"/>
    </row>
    <row r="3548" spans="17:23" x14ac:dyDescent="0.2">
      <c r="Q3548" s="11"/>
      <c r="V3548" s="20"/>
      <c r="W3548" s="20"/>
    </row>
    <row r="3549" spans="17:23" x14ac:dyDescent="0.2">
      <c r="Q3549" s="11"/>
      <c r="V3549" s="20"/>
      <c r="W3549" s="20"/>
    </row>
    <row r="3550" spans="17:23" x14ac:dyDescent="0.2">
      <c r="Q3550" s="11"/>
      <c r="V3550" s="20"/>
      <c r="W3550" s="20"/>
    </row>
    <row r="3551" spans="17:23" x14ac:dyDescent="0.2">
      <c r="Q3551" s="11"/>
      <c r="V3551" s="20"/>
      <c r="W3551" s="20"/>
    </row>
    <row r="3552" spans="17:23" x14ac:dyDescent="0.2">
      <c r="Q3552" s="11"/>
      <c r="V3552" s="20"/>
      <c r="W3552" s="20"/>
    </row>
    <row r="3553" spans="17:23" x14ac:dyDescent="0.2">
      <c r="Q3553" s="11"/>
      <c r="V3553" s="20"/>
      <c r="W3553" s="20"/>
    </row>
    <row r="3554" spans="17:23" x14ac:dyDescent="0.2">
      <c r="Q3554" s="11"/>
      <c r="V3554" s="20"/>
      <c r="W3554" s="20"/>
    </row>
    <row r="3555" spans="17:23" x14ac:dyDescent="0.2">
      <c r="Q3555" s="11"/>
      <c r="V3555" s="20"/>
      <c r="W3555" s="20"/>
    </row>
    <row r="3556" spans="17:23" x14ac:dyDescent="0.2">
      <c r="Q3556" s="11"/>
      <c r="V3556" s="20"/>
      <c r="W3556" s="20"/>
    </row>
    <row r="3557" spans="17:23" x14ac:dyDescent="0.2">
      <c r="Q3557" s="11"/>
      <c r="V3557" s="20"/>
      <c r="W3557" s="20"/>
    </row>
    <row r="3558" spans="17:23" x14ac:dyDescent="0.2">
      <c r="Q3558" s="11"/>
      <c r="V3558" s="20"/>
      <c r="W3558" s="20"/>
    </row>
    <row r="3559" spans="17:23" x14ac:dyDescent="0.2">
      <c r="Q3559" s="11"/>
      <c r="V3559" s="20"/>
      <c r="W3559" s="20"/>
    </row>
    <row r="3560" spans="17:23" x14ac:dyDescent="0.2">
      <c r="Q3560" s="11"/>
      <c r="V3560" s="20"/>
      <c r="W3560" s="20"/>
    </row>
    <row r="3561" spans="17:23" x14ac:dyDescent="0.2">
      <c r="Q3561" s="11"/>
      <c r="V3561" s="20"/>
      <c r="W3561" s="20"/>
    </row>
    <row r="3562" spans="17:23" x14ac:dyDescent="0.2">
      <c r="Q3562" s="11"/>
      <c r="V3562" s="20"/>
      <c r="W3562" s="20"/>
    </row>
    <row r="3563" spans="17:23" x14ac:dyDescent="0.2">
      <c r="Q3563" s="11"/>
      <c r="V3563" s="20"/>
      <c r="W3563" s="20"/>
    </row>
    <row r="3564" spans="17:23" x14ac:dyDescent="0.2">
      <c r="Q3564" s="11"/>
      <c r="V3564" s="20"/>
      <c r="W3564" s="20"/>
    </row>
    <row r="3565" spans="17:23" x14ac:dyDescent="0.2">
      <c r="Q3565" s="11"/>
      <c r="V3565" s="20"/>
      <c r="W3565" s="20"/>
    </row>
    <row r="3566" spans="17:23" x14ac:dyDescent="0.2">
      <c r="Q3566" s="11"/>
      <c r="V3566" s="20"/>
      <c r="W3566" s="20"/>
    </row>
    <row r="3567" spans="17:23" x14ac:dyDescent="0.2">
      <c r="Q3567" s="11"/>
      <c r="V3567" s="20"/>
      <c r="W3567" s="20"/>
    </row>
    <row r="3568" spans="17:23" x14ac:dyDescent="0.2">
      <c r="Q3568" s="11"/>
      <c r="V3568" s="20"/>
      <c r="W3568" s="20"/>
    </row>
    <row r="3569" spans="17:23" x14ac:dyDescent="0.2">
      <c r="Q3569" s="11"/>
      <c r="V3569" s="20"/>
      <c r="W3569" s="20"/>
    </row>
    <row r="3570" spans="17:23" x14ac:dyDescent="0.2">
      <c r="Q3570" s="11"/>
      <c r="V3570" s="20"/>
      <c r="W3570" s="20"/>
    </row>
    <row r="3571" spans="17:23" x14ac:dyDescent="0.2">
      <c r="Q3571" s="11"/>
      <c r="V3571" s="20"/>
      <c r="W3571" s="20"/>
    </row>
    <row r="3572" spans="17:23" x14ac:dyDescent="0.2">
      <c r="Q3572" s="11"/>
      <c r="V3572" s="20"/>
      <c r="W3572" s="20"/>
    </row>
    <row r="3573" spans="17:23" x14ac:dyDescent="0.2">
      <c r="Q3573" s="11"/>
      <c r="V3573" s="20"/>
      <c r="W3573" s="20"/>
    </row>
    <row r="3574" spans="17:23" x14ac:dyDescent="0.2">
      <c r="Q3574" s="11"/>
      <c r="V3574" s="20"/>
      <c r="W3574" s="20"/>
    </row>
    <row r="3575" spans="17:23" x14ac:dyDescent="0.2">
      <c r="Q3575" s="11"/>
      <c r="V3575" s="20"/>
      <c r="W3575" s="20"/>
    </row>
    <row r="3576" spans="17:23" x14ac:dyDescent="0.2">
      <c r="Q3576" s="11"/>
      <c r="V3576" s="20"/>
      <c r="W3576" s="20"/>
    </row>
    <row r="3577" spans="17:23" x14ac:dyDescent="0.2">
      <c r="Q3577" s="11"/>
      <c r="V3577" s="20"/>
      <c r="W3577" s="20"/>
    </row>
    <row r="3578" spans="17:23" x14ac:dyDescent="0.2">
      <c r="Q3578" s="11"/>
      <c r="V3578" s="20"/>
      <c r="W3578" s="20"/>
    </row>
    <row r="3579" spans="17:23" x14ac:dyDescent="0.2">
      <c r="Q3579" s="11"/>
      <c r="V3579" s="20"/>
      <c r="W3579" s="20"/>
    </row>
    <row r="3580" spans="17:23" x14ac:dyDescent="0.2">
      <c r="V3580" s="20"/>
      <c r="W3580" s="20"/>
    </row>
    <row r="3581" spans="17:23" x14ac:dyDescent="0.2">
      <c r="V3581" s="20"/>
      <c r="W3581" s="20"/>
    </row>
    <row r="3582" spans="17:23" x14ac:dyDescent="0.2">
      <c r="V3582" s="20"/>
      <c r="W3582" s="20"/>
    </row>
    <row r="3583" spans="17:23" x14ac:dyDescent="0.2">
      <c r="V3583" s="20"/>
      <c r="W3583" s="20"/>
    </row>
    <row r="3584" spans="17:23" x14ac:dyDescent="0.2">
      <c r="V3584" s="20"/>
      <c r="W3584" s="20"/>
    </row>
    <row r="3585" spans="22:23" x14ac:dyDescent="0.2">
      <c r="V3585" s="20"/>
      <c r="W3585" s="20"/>
    </row>
    <row r="3586" spans="22:23" x14ac:dyDescent="0.2">
      <c r="V3586" s="20"/>
      <c r="W3586" s="20"/>
    </row>
    <row r="3587" spans="22:23" x14ac:dyDescent="0.2">
      <c r="V3587" s="20"/>
      <c r="W3587" s="20"/>
    </row>
    <row r="3588" spans="22:23" x14ac:dyDescent="0.2">
      <c r="V3588" s="20"/>
      <c r="W3588" s="20"/>
    </row>
    <row r="3589" spans="22:23" x14ac:dyDescent="0.2">
      <c r="V3589" s="20"/>
      <c r="W3589" s="20"/>
    </row>
    <row r="3590" spans="22:23" x14ac:dyDescent="0.2">
      <c r="V3590" s="20"/>
      <c r="W3590" s="20"/>
    </row>
    <row r="3591" spans="22:23" x14ac:dyDescent="0.2">
      <c r="V3591" s="20"/>
      <c r="W3591" s="20"/>
    </row>
    <row r="3592" spans="22:23" x14ac:dyDescent="0.2">
      <c r="V3592" s="20"/>
      <c r="W3592" s="20"/>
    </row>
    <row r="3593" spans="22:23" x14ac:dyDescent="0.2">
      <c r="V3593" s="20"/>
      <c r="W3593" s="20"/>
    </row>
    <row r="3594" spans="22:23" x14ac:dyDescent="0.2">
      <c r="V3594" s="20"/>
      <c r="W3594" s="20"/>
    </row>
    <row r="3595" spans="22:23" x14ac:dyDescent="0.2">
      <c r="V3595" s="20"/>
      <c r="W3595" s="20"/>
    </row>
    <row r="3596" spans="22:23" x14ac:dyDescent="0.2">
      <c r="V3596" s="20"/>
      <c r="W3596" s="20"/>
    </row>
    <row r="3597" spans="22:23" x14ac:dyDescent="0.2">
      <c r="V3597" s="20"/>
      <c r="W3597" s="20"/>
    </row>
    <row r="3598" spans="22:23" x14ac:dyDescent="0.2">
      <c r="V3598" s="20"/>
      <c r="W3598" s="20"/>
    </row>
    <row r="3599" spans="22:23" x14ac:dyDescent="0.2">
      <c r="V3599" s="20"/>
      <c r="W3599" s="20"/>
    </row>
    <row r="3600" spans="22:23" x14ac:dyDescent="0.2">
      <c r="V3600" s="20"/>
      <c r="W3600" s="20"/>
    </row>
    <row r="3601" spans="17:23" x14ac:dyDescent="0.2">
      <c r="V3601" s="20"/>
      <c r="W3601" s="20"/>
    </row>
    <row r="3602" spans="17:23" x14ac:dyDescent="0.2">
      <c r="V3602" s="20"/>
      <c r="W3602" s="20"/>
    </row>
    <row r="3603" spans="17:23" x14ac:dyDescent="0.2">
      <c r="V3603" s="20"/>
      <c r="W3603" s="20"/>
    </row>
    <row r="3604" spans="17:23" x14ac:dyDescent="0.2">
      <c r="V3604" s="20"/>
      <c r="W3604" s="20"/>
    </row>
    <row r="3605" spans="17:23" x14ac:dyDescent="0.2">
      <c r="V3605" s="20"/>
      <c r="W3605" s="20"/>
    </row>
    <row r="3606" spans="17:23" x14ac:dyDescent="0.2">
      <c r="V3606" s="20"/>
      <c r="W3606" s="20"/>
    </row>
    <row r="3607" spans="17:23" x14ac:dyDescent="0.2">
      <c r="V3607" s="20"/>
      <c r="W3607" s="20"/>
    </row>
    <row r="3608" spans="17:23" x14ac:dyDescent="0.2">
      <c r="Q3608" s="11"/>
      <c r="V3608" s="20"/>
      <c r="W3608" s="20"/>
    </row>
    <row r="3609" spans="17:23" x14ac:dyDescent="0.2">
      <c r="Q3609" s="11"/>
      <c r="V3609" s="20"/>
      <c r="W3609" s="20"/>
    </row>
    <row r="3610" spans="17:23" x14ac:dyDescent="0.2">
      <c r="Q3610" s="11"/>
      <c r="V3610" s="20"/>
      <c r="W3610" s="20"/>
    </row>
    <row r="3611" spans="17:23" x14ac:dyDescent="0.2">
      <c r="Q3611" s="11"/>
      <c r="V3611" s="20"/>
      <c r="W3611" s="20"/>
    </row>
    <row r="3612" spans="17:23" x14ac:dyDescent="0.2">
      <c r="Q3612" s="11"/>
      <c r="V3612" s="20"/>
      <c r="W3612" s="20"/>
    </row>
    <row r="3613" spans="17:23" x14ac:dyDescent="0.2">
      <c r="Q3613" s="11"/>
      <c r="V3613" s="20"/>
      <c r="W3613" s="20"/>
    </row>
    <row r="3614" spans="17:23" x14ac:dyDescent="0.2">
      <c r="Q3614" s="11"/>
      <c r="V3614" s="20"/>
      <c r="W3614" s="20"/>
    </row>
    <row r="3615" spans="17:23" x14ac:dyDescent="0.2">
      <c r="Q3615" s="11"/>
      <c r="V3615" s="20"/>
      <c r="W3615" s="20"/>
    </row>
    <row r="3616" spans="17:23" x14ac:dyDescent="0.2">
      <c r="Q3616" s="11"/>
      <c r="V3616" s="20"/>
      <c r="W3616" s="20"/>
    </row>
    <row r="3617" spans="17:23" x14ac:dyDescent="0.2">
      <c r="Q3617" s="11"/>
      <c r="V3617" s="20"/>
      <c r="W3617" s="20"/>
    </row>
    <row r="3618" spans="17:23" x14ac:dyDescent="0.2">
      <c r="Q3618" s="11"/>
      <c r="V3618" s="20"/>
      <c r="W3618" s="20"/>
    </row>
    <row r="3619" spans="17:23" x14ac:dyDescent="0.2">
      <c r="Q3619" s="11"/>
      <c r="V3619" s="20"/>
      <c r="W3619" s="20"/>
    </row>
    <row r="3620" spans="17:23" x14ac:dyDescent="0.2">
      <c r="Q3620" s="11"/>
      <c r="V3620" s="20"/>
      <c r="W3620" s="20"/>
    </row>
    <row r="3621" spans="17:23" x14ac:dyDescent="0.2">
      <c r="Q3621" s="11"/>
      <c r="V3621" s="20"/>
      <c r="W3621" s="20"/>
    </row>
    <row r="3622" spans="17:23" x14ac:dyDescent="0.2">
      <c r="Q3622" s="11"/>
      <c r="V3622" s="20"/>
      <c r="W3622" s="20"/>
    </row>
    <row r="3623" spans="17:23" x14ac:dyDescent="0.2">
      <c r="Q3623" s="11"/>
      <c r="V3623" s="20"/>
      <c r="W3623" s="20"/>
    </row>
    <row r="3624" spans="17:23" x14ac:dyDescent="0.2">
      <c r="Q3624" s="11"/>
      <c r="V3624" s="20"/>
      <c r="W3624" s="20"/>
    </row>
    <row r="3625" spans="17:23" x14ac:dyDescent="0.2">
      <c r="Q3625" s="11"/>
      <c r="V3625" s="20"/>
      <c r="W3625" s="20"/>
    </row>
    <row r="3626" spans="17:23" x14ac:dyDescent="0.2">
      <c r="Q3626" s="11"/>
      <c r="V3626" s="20"/>
      <c r="W3626" s="20"/>
    </row>
    <row r="3627" spans="17:23" x14ac:dyDescent="0.2">
      <c r="Q3627" s="11"/>
      <c r="V3627" s="20"/>
      <c r="W3627" s="20"/>
    </row>
    <row r="3628" spans="17:23" x14ac:dyDescent="0.2">
      <c r="Q3628" s="11"/>
      <c r="V3628" s="20"/>
      <c r="W3628" s="20"/>
    </row>
    <row r="3629" spans="17:23" x14ac:dyDescent="0.2">
      <c r="Q3629" s="11"/>
      <c r="V3629" s="20"/>
      <c r="W3629" s="20"/>
    </row>
    <row r="3630" spans="17:23" x14ac:dyDescent="0.2">
      <c r="Q3630" s="11"/>
      <c r="V3630" s="20"/>
      <c r="W3630" s="20"/>
    </row>
    <row r="3631" spans="17:23" x14ac:dyDescent="0.2">
      <c r="Q3631" s="11"/>
      <c r="V3631" s="20"/>
      <c r="W3631" s="20"/>
    </row>
    <row r="3632" spans="17:23" x14ac:dyDescent="0.2">
      <c r="Q3632" s="11"/>
      <c r="V3632" s="20"/>
      <c r="W3632" s="20"/>
    </row>
    <row r="3633" spans="15:23" x14ac:dyDescent="0.2">
      <c r="Q3633" s="11"/>
      <c r="V3633" s="20"/>
      <c r="W3633" s="20"/>
    </row>
    <row r="3634" spans="15:23" x14ac:dyDescent="0.2">
      <c r="Q3634" s="11"/>
      <c r="V3634" s="20"/>
      <c r="W3634" s="20"/>
    </row>
    <row r="3635" spans="15:23" x14ac:dyDescent="0.2">
      <c r="Q3635" s="11"/>
      <c r="V3635" s="20"/>
      <c r="W3635" s="20"/>
    </row>
    <row r="3636" spans="15:23" x14ac:dyDescent="0.2">
      <c r="Q3636" s="11"/>
      <c r="V3636" s="20"/>
      <c r="W3636" s="20"/>
    </row>
    <row r="3637" spans="15:23" x14ac:dyDescent="0.2">
      <c r="Q3637" s="11"/>
      <c r="V3637" s="20"/>
      <c r="W3637" s="20"/>
    </row>
    <row r="3638" spans="15:23" x14ac:dyDescent="0.2">
      <c r="Q3638" s="11"/>
      <c r="V3638" s="20"/>
      <c r="W3638" s="20"/>
    </row>
    <row r="3639" spans="15:23" x14ac:dyDescent="0.2">
      <c r="Q3639" s="11"/>
      <c r="V3639" s="20"/>
      <c r="W3639" s="20"/>
    </row>
    <row r="3640" spans="15:23" x14ac:dyDescent="0.2">
      <c r="Q3640" s="11"/>
      <c r="V3640" s="20"/>
      <c r="W3640" s="20"/>
    </row>
    <row r="3641" spans="15:23" x14ac:dyDescent="0.2">
      <c r="Q3641" s="11"/>
      <c r="V3641" s="20"/>
      <c r="W3641" s="20"/>
    </row>
    <row r="3642" spans="15:23" x14ac:dyDescent="0.2">
      <c r="Q3642" s="11"/>
      <c r="V3642" s="20"/>
      <c r="W3642" s="20"/>
    </row>
    <row r="3643" spans="15:23" x14ac:dyDescent="0.2">
      <c r="O3643" s="11"/>
      <c r="Q3643" s="11"/>
      <c r="V3643" s="20"/>
      <c r="W3643" s="20"/>
    </row>
    <row r="3644" spans="15:23" x14ac:dyDescent="0.2">
      <c r="O3644" s="11"/>
      <c r="Q3644" s="11"/>
      <c r="V3644" s="20"/>
      <c r="W3644" s="20"/>
    </row>
    <row r="3645" spans="15:23" x14ac:dyDescent="0.2">
      <c r="O3645" s="11"/>
      <c r="Q3645" s="11"/>
      <c r="V3645" s="20"/>
      <c r="W3645" s="20"/>
    </row>
    <row r="3646" spans="15:23" x14ac:dyDescent="0.2">
      <c r="O3646" s="11"/>
      <c r="Q3646" s="11"/>
      <c r="V3646" s="20"/>
      <c r="W3646" s="20"/>
    </row>
    <row r="3647" spans="15:23" x14ac:dyDescent="0.2">
      <c r="O3647" s="11"/>
      <c r="Q3647" s="11"/>
      <c r="V3647" s="20"/>
      <c r="W3647" s="20"/>
    </row>
    <row r="3648" spans="15:23" x14ac:dyDescent="0.2">
      <c r="O3648" s="11"/>
      <c r="Q3648" s="11"/>
      <c r="V3648" s="20"/>
      <c r="W3648" s="20"/>
    </row>
    <row r="3649" spans="15:23" x14ac:dyDescent="0.2">
      <c r="O3649" s="11"/>
      <c r="Q3649" s="11"/>
      <c r="V3649" s="20"/>
      <c r="W3649" s="20"/>
    </row>
    <row r="3650" spans="15:23" x14ac:dyDescent="0.2">
      <c r="O3650" s="11"/>
      <c r="Q3650" s="11"/>
      <c r="V3650" s="20"/>
      <c r="W3650" s="20"/>
    </row>
    <row r="3651" spans="15:23" x14ac:dyDescent="0.2">
      <c r="O3651" s="11"/>
      <c r="Q3651" s="11"/>
      <c r="V3651" s="20"/>
      <c r="W3651" s="20"/>
    </row>
    <row r="3652" spans="15:23" x14ac:dyDescent="0.2">
      <c r="O3652" s="11"/>
      <c r="Q3652" s="11"/>
      <c r="V3652" s="20"/>
      <c r="W3652" s="20"/>
    </row>
    <row r="3653" spans="15:23" x14ac:dyDescent="0.2">
      <c r="O3653" s="11"/>
      <c r="Q3653" s="11"/>
      <c r="V3653" s="20"/>
      <c r="W3653" s="20"/>
    </row>
    <row r="3654" spans="15:23" x14ac:dyDescent="0.2">
      <c r="O3654" s="11"/>
      <c r="Q3654" s="11"/>
      <c r="V3654" s="20"/>
      <c r="W3654" s="20"/>
    </row>
    <row r="3655" spans="15:23" x14ac:dyDescent="0.2">
      <c r="O3655" s="11"/>
      <c r="Q3655" s="11"/>
      <c r="V3655" s="20"/>
      <c r="W3655" s="20"/>
    </row>
    <row r="3656" spans="15:23" x14ac:dyDescent="0.2">
      <c r="O3656" s="11"/>
      <c r="Q3656" s="11"/>
      <c r="V3656" s="20"/>
      <c r="W3656" s="20"/>
    </row>
    <row r="3657" spans="15:23" x14ac:dyDescent="0.2">
      <c r="O3657" s="11"/>
      <c r="Q3657" s="11"/>
      <c r="V3657" s="20"/>
      <c r="W3657" s="20"/>
    </row>
    <row r="3658" spans="15:23" x14ac:dyDescent="0.2">
      <c r="O3658" s="11"/>
      <c r="Q3658" s="11"/>
      <c r="V3658" s="20"/>
      <c r="W3658" s="20"/>
    </row>
    <row r="3659" spans="15:23" x14ac:dyDescent="0.2">
      <c r="O3659" s="11"/>
      <c r="Q3659" s="11"/>
      <c r="V3659" s="20"/>
      <c r="W3659" s="20"/>
    </row>
    <row r="3660" spans="15:23" x14ac:dyDescent="0.2">
      <c r="O3660" s="11"/>
      <c r="Q3660" s="11"/>
      <c r="V3660" s="20"/>
      <c r="W3660" s="20"/>
    </row>
    <row r="3661" spans="15:23" x14ac:dyDescent="0.2">
      <c r="O3661" s="11"/>
      <c r="Q3661" s="11"/>
      <c r="V3661" s="20"/>
      <c r="W3661" s="20"/>
    </row>
    <row r="3662" spans="15:23" x14ac:dyDescent="0.2">
      <c r="O3662" s="11"/>
      <c r="Q3662" s="11"/>
      <c r="V3662" s="20"/>
      <c r="W3662" s="20"/>
    </row>
    <row r="3663" spans="15:23" x14ac:dyDescent="0.2">
      <c r="O3663" s="11"/>
      <c r="Q3663" s="11"/>
      <c r="V3663" s="20"/>
      <c r="W3663" s="20"/>
    </row>
    <row r="3664" spans="15:23" x14ac:dyDescent="0.2">
      <c r="O3664" s="11"/>
      <c r="Q3664" s="11"/>
      <c r="V3664" s="20"/>
      <c r="W3664" s="20"/>
    </row>
    <row r="3665" spans="15:23" x14ac:dyDescent="0.2">
      <c r="O3665" s="11"/>
      <c r="Q3665" s="11"/>
      <c r="V3665" s="20"/>
      <c r="W3665" s="20"/>
    </row>
    <row r="3666" spans="15:23" x14ac:dyDescent="0.2">
      <c r="O3666" s="11"/>
      <c r="Q3666" s="11"/>
      <c r="V3666" s="20"/>
      <c r="W3666" s="20"/>
    </row>
    <row r="3667" spans="15:23" x14ac:dyDescent="0.2">
      <c r="O3667" s="11"/>
      <c r="Q3667" s="11"/>
      <c r="V3667" s="20"/>
      <c r="W3667" s="20"/>
    </row>
    <row r="3668" spans="15:23" x14ac:dyDescent="0.2">
      <c r="O3668" s="11"/>
      <c r="Q3668" s="11"/>
      <c r="V3668" s="20"/>
      <c r="W3668" s="20"/>
    </row>
    <row r="3669" spans="15:23" x14ac:dyDescent="0.2">
      <c r="O3669" s="11"/>
      <c r="Q3669" s="11"/>
      <c r="V3669" s="20"/>
      <c r="W3669" s="20"/>
    </row>
    <row r="3670" spans="15:23" x14ac:dyDescent="0.2">
      <c r="O3670" s="11"/>
      <c r="Q3670" s="11"/>
      <c r="V3670" s="20"/>
      <c r="W3670" s="20"/>
    </row>
    <row r="3671" spans="15:23" x14ac:dyDescent="0.2">
      <c r="O3671" s="11"/>
      <c r="Q3671" s="11"/>
      <c r="V3671" s="20"/>
      <c r="W3671" s="20"/>
    </row>
    <row r="3672" spans="15:23" x14ac:dyDescent="0.2">
      <c r="O3672" s="11"/>
      <c r="Q3672" s="11"/>
      <c r="V3672" s="20"/>
      <c r="W3672" s="20"/>
    </row>
    <row r="3673" spans="15:23" x14ac:dyDescent="0.2">
      <c r="O3673" s="11"/>
      <c r="Q3673" s="11"/>
      <c r="V3673" s="20"/>
      <c r="W3673" s="20"/>
    </row>
    <row r="3674" spans="15:23" x14ac:dyDescent="0.2">
      <c r="O3674" s="11"/>
      <c r="Q3674" s="11"/>
      <c r="V3674" s="20"/>
      <c r="W3674" s="20"/>
    </row>
    <row r="3675" spans="15:23" x14ac:dyDescent="0.2">
      <c r="O3675" s="11"/>
      <c r="Q3675" s="11"/>
      <c r="V3675" s="20"/>
      <c r="W3675" s="20"/>
    </row>
    <row r="3676" spans="15:23" x14ac:dyDescent="0.2">
      <c r="O3676" s="11"/>
      <c r="Q3676" s="11"/>
      <c r="V3676" s="20"/>
      <c r="W3676" s="20"/>
    </row>
    <row r="3677" spans="15:23" x14ac:dyDescent="0.2">
      <c r="O3677" s="11"/>
      <c r="Q3677" s="11"/>
      <c r="V3677" s="20"/>
      <c r="W3677" s="20"/>
    </row>
    <row r="3678" spans="15:23" x14ac:dyDescent="0.2">
      <c r="O3678" s="11"/>
      <c r="Q3678" s="11"/>
      <c r="V3678" s="20"/>
      <c r="W3678" s="20"/>
    </row>
    <row r="3679" spans="15:23" x14ac:dyDescent="0.2">
      <c r="O3679" s="11"/>
      <c r="Q3679" s="11"/>
      <c r="V3679" s="20"/>
      <c r="W3679" s="20"/>
    </row>
    <row r="3680" spans="15:23" x14ac:dyDescent="0.2">
      <c r="O3680" s="11"/>
      <c r="Q3680" s="11"/>
      <c r="V3680" s="20"/>
      <c r="W3680" s="20"/>
    </row>
    <row r="3681" spans="15:23" x14ac:dyDescent="0.2">
      <c r="O3681" s="11"/>
      <c r="Q3681" s="11"/>
      <c r="V3681" s="20"/>
      <c r="W3681" s="20"/>
    </row>
    <row r="3682" spans="15:23" x14ac:dyDescent="0.2">
      <c r="O3682" s="11"/>
      <c r="Q3682" s="11"/>
      <c r="V3682" s="20"/>
      <c r="W3682" s="20"/>
    </row>
    <row r="3683" spans="15:23" x14ac:dyDescent="0.2">
      <c r="O3683" s="11"/>
      <c r="Q3683" s="11"/>
      <c r="V3683" s="20"/>
      <c r="W3683" s="20"/>
    </row>
    <row r="3684" spans="15:23" x14ac:dyDescent="0.2">
      <c r="O3684" s="11"/>
      <c r="Q3684" s="11"/>
      <c r="V3684" s="20"/>
      <c r="W3684" s="20"/>
    </row>
    <row r="3685" spans="15:23" x14ac:dyDescent="0.2">
      <c r="O3685" s="11"/>
      <c r="Q3685" s="11"/>
      <c r="V3685" s="20"/>
      <c r="W3685" s="20"/>
    </row>
    <row r="3686" spans="15:23" x14ac:dyDescent="0.2">
      <c r="O3686" s="11"/>
      <c r="Q3686" s="11"/>
      <c r="V3686" s="20"/>
      <c r="W3686" s="20"/>
    </row>
    <row r="3687" spans="15:23" x14ac:dyDescent="0.2">
      <c r="O3687" s="11"/>
      <c r="Q3687" s="11"/>
      <c r="V3687" s="20"/>
      <c r="W3687" s="20"/>
    </row>
    <row r="3688" spans="15:23" x14ac:dyDescent="0.2">
      <c r="O3688" s="11"/>
      <c r="Q3688" s="11"/>
      <c r="V3688" s="20"/>
      <c r="W3688" s="20"/>
    </row>
    <row r="3689" spans="15:23" x14ac:dyDescent="0.2">
      <c r="O3689" s="11"/>
      <c r="Q3689" s="11"/>
      <c r="V3689" s="20"/>
      <c r="W3689" s="20"/>
    </row>
    <row r="3690" spans="15:23" x14ac:dyDescent="0.2">
      <c r="O3690" s="11"/>
      <c r="Q3690" s="11"/>
      <c r="V3690" s="20"/>
      <c r="W3690" s="20"/>
    </row>
    <row r="3691" spans="15:23" x14ac:dyDescent="0.2">
      <c r="O3691" s="11"/>
      <c r="Q3691" s="11"/>
      <c r="V3691" s="20"/>
      <c r="W3691" s="20"/>
    </row>
    <row r="3692" spans="15:23" x14ac:dyDescent="0.2">
      <c r="O3692" s="11"/>
      <c r="V3692" s="20"/>
      <c r="W3692" s="20"/>
    </row>
    <row r="3693" spans="15:23" x14ac:dyDescent="0.2">
      <c r="O3693" s="11"/>
      <c r="V3693" s="20"/>
      <c r="W3693" s="20"/>
    </row>
    <row r="3694" spans="15:23" x14ac:dyDescent="0.2">
      <c r="O3694" s="11"/>
      <c r="V3694" s="20"/>
      <c r="W3694" s="20"/>
    </row>
    <row r="3695" spans="15:23" x14ac:dyDescent="0.2">
      <c r="O3695" s="11"/>
      <c r="V3695" s="20"/>
      <c r="W3695" s="20"/>
    </row>
    <row r="3696" spans="15:23" x14ac:dyDescent="0.2">
      <c r="O3696" s="11"/>
      <c r="V3696" s="20"/>
      <c r="W3696" s="20"/>
    </row>
    <row r="3697" spans="15:23" x14ac:dyDescent="0.2">
      <c r="O3697" s="11"/>
      <c r="V3697" s="20"/>
      <c r="W3697" s="20"/>
    </row>
    <row r="3698" spans="15:23" x14ac:dyDescent="0.2">
      <c r="O3698" s="11"/>
      <c r="V3698" s="20"/>
      <c r="W3698" s="20"/>
    </row>
    <row r="3699" spans="15:23" x14ac:dyDescent="0.2">
      <c r="O3699" s="11"/>
      <c r="V3699" s="20"/>
      <c r="W3699" s="20"/>
    </row>
    <row r="3700" spans="15:23" x14ac:dyDescent="0.2">
      <c r="O3700" s="11"/>
      <c r="V3700" s="20"/>
      <c r="W3700" s="20"/>
    </row>
    <row r="3701" spans="15:23" x14ac:dyDescent="0.2">
      <c r="O3701" s="11"/>
      <c r="V3701" s="20"/>
      <c r="W3701" s="20"/>
    </row>
    <row r="3702" spans="15:23" x14ac:dyDescent="0.2">
      <c r="O3702" s="11"/>
      <c r="V3702" s="20"/>
      <c r="W3702" s="20"/>
    </row>
    <row r="3703" spans="15:23" x14ac:dyDescent="0.2">
      <c r="O3703" s="11"/>
      <c r="V3703" s="20"/>
      <c r="W3703" s="20"/>
    </row>
    <row r="3704" spans="15:23" x14ac:dyDescent="0.2">
      <c r="O3704" s="11"/>
      <c r="V3704" s="20"/>
      <c r="W3704" s="20"/>
    </row>
    <row r="3705" spans="15:23" x14ac:dyDescent="0.2">
      <c r="O3705" s="11"/>
      <c r="V3705" s="20"/>
      <c r="W3705" s="20"/>
    </row>
    <row r="3706" spans="15:23" x14ac:dyDescent="0.2">
      <c r="O3706" s="11"/>
      <c r="V3706" s="20"/>
      <c r="W3706" s="20"/>
    </row>
    <row r="3707" spans="15:23" x14ac:dyDescent="0.2">
      <c r="O3707" s="11"/>
      <c r="V3707" s="20"/>
      <c r="W3707" s="20"/>
    </row>
    <row r="3708" spans="15:23" x14ac:dyDescent="0.2">
      <c r="O3708" s="11"/>
      <c r="V3708" s="20"/>
      <c r="W3708" s="20"/>
    </row>
    <row r="3709" spans="15:23" x14ac:dyDescent="0.2">
      <c r="O3709" s="11"/>
      <c r="V3709" s="20"/>
      <c r="W3709" s="20"/>
    </row>
    <row r="3710" spans="15:23" x14ac:dyDescent="0.2">
      <c r="O3710" s="11"/>
      <c r="V3710" s="20"/>
      <c r="W3710" s="20"/>
    </row>
    <row r="3711" spans="15:23" x14ac:dyDescent="0.2">
      <c r="O3711" s="11"/>
      <c r="V3711" s="20"/>
      <c r="W3711" s="20"/>
    </row>
    <row r="3712" spans="15:23" x14ac:dyDescent="0.2">
      <c r="O3712" s="11"/>
      <c r="V3712" s="20"/>
      <c r="W3712" s="20"/>
    </row>
    <row r="3713" spans="15:23" x14ac:dyDescent="0.2">
      <c r="O3713" s="11"/>
      <c r="V3713" s="20"/>
      <c r="W3713" s="20"/>
    </row>
    <row r="3714" spans="15:23" x14ac:dyDescent="0.2">
      <c r="O3714" s="11"/>
      <c r="V3714" s="20"/>
      <c r="W3714" s="20"/>
    </row>
    <row r="3715" spans="15:23" x14ac:dyDescent="0.2">
      <c r="O3715" s="11"/>
      <c r="V3715" s="20"/>
      <c r="W3715" s="20"/>
    </row>
    <row r="3716" spans="15:23" x14ac:dyDescent="0.2">
      <c r="O3716" s="11"/>
      <c r="V3716" s="20"/>
      <c r="W3716" s="20"/>
    </row>
    <row r="3717" spans="15:23" x14ac:dyDescent="0.2">
      <c r="O3717" s="11"/>
      <c r="V3717" s="20"/>
      <c r="W3717" s="20"/>
    </row>
    <row r="3718" spans="15:23" x14ac:dyDescent="0.2">
      <c r="O3718" s="11"/>
      <c r="V3718" s="20"/>
      <c r="W3718" s="20"/>
    </row>
    <row r="3719" spans="15:23" x14ac:dyDescent="0.2">
      <c r="O3719" s="11"/>
      <c r="V3719" s="20"/>
      <c r="W3719" s="20"/>
    </row>
    <row r="3720" spans="15:23" x14ac:dyDescent="0.2">
      <c r="O3720" s="11"/>
      <c r="Q3720" s="11"/>
      <c r="V3720" s="20"/>
      <c r="W3720" s="20"/>
    </row>
    <row r="3721" spans="15:23" x14ac:dyDescent="0.2">
      <c r="O3721" s="11"/>
      <c r="Q3721" s="11"/>
      <c r="V3721" s="20"/>
      <c r="W3721" s="20"/>
    </row>
    <row r="3722" spans="15:23" x14ac:dyDescent="0.2">
      <c r="O3722" s="11"/>
      <c r="Q3722" s="11"/>
      <c r="V3722" s="20"/>
      <c r="W3722" s="20"/>
    </row>
    <row r="3723" spans="15:23" x14ac:dyDescent="0.2">
      <c r="O3723" s="11"/>
      <c r="Q3723" s="11"/>
      <c r="V3723" s="20"/>
      <c r="W3723" s="20"/>
    </row>
    <row r="3724" spans="15:23" x14ac:dyDescent="0.2">
      <c r="O3724" s="11"/>
      <c r="Q3724" s="11"/>
      <c r="V3724" s="20"/>
      <c r="W3724" s="20"/>
    </row>
    <row r="3725" spans="15:23" x14ac:dyDescent="0.2">
      <c r="O3725" s="11"/>
      <c r="Q3725" s="11"/>
      <c r="V3725" s="20"/>
      <c r="W3725" s="20"/>
    </row>
    <row r="3726" spans="15:23" x14ac:dyDescent="0.2">
      <c r="O3726" s="11"/>
      <c r="Q3726" s="11"/>
      <c r="V3726" s="20"/>
      <c r="W3726" s="20"/>
    </row>
    <row r="3727" spans="15:23" x14ac:dyDescent="0.2">
      <c r="O3727" s="11"/>
      <c r="Q3727" s="11"/>
      <c r="V3727" s="20"/>
      <c r="W3727" s="20"/>
    </row>
    <row r="3728" spans="15:23" x14ac:dyDescent="0.2">
      <c r="O3728" s="11"/>
      <c r="Q3728" s="11"/>
      <c r="V3728" s="20"/>
      <c r="W3728" s="20"/>
    </row>
    <row r="3729" spans="15:23" x14ac:dyDescent="0.2">
      <c r="O3729" s="11"/>
      <c r="Q3729" s="11"/>
      <c r="V3729" s="20"/>
      <c r="W3729" s="20"/>
    </row>
    <row r="3730" spans="15:23" x14ac:dyDescent="0.2">
      <c r="O3730" s="11"/>
      <c r="Q3730" s="11"/>
      <c r="V3730" s="20"/>
      <c r="W3730" s="20"/>
    </row>
    <row r="3731" spans="15:23" x14ac:dyDescent="0.2">
      <c r="O3731" s="11"/>
      <c r="Q3731" s="11"/>
      <c r="V3731" s="20"/>
      <c r="W3731" s="20"/>
    </row>
    <row r="3732" spans="15:23" x14ac:dyDescent="0.2">
      <c r="O3732" s="11"/>
      <c r="Q3732" s="11"/>
      <c r="V3732" s="20"/>
      <c r="W3732" s="20"/>
    </row>
    <row r="3733" spans="15:23" x14ac:dyDescent="0.2">
      <c r="O3733" s="11"/>
      <c r="Q3733" s="11"/>
      <c r="V3733" s="20"/>
      <c r="W3733" s="20"/>
    </row>
    <row r="3734" spans="15:23" x14ac:dyDescent="0.2">
      <c r="O3734" s="11"/>
      <c r="Q3734" s="11"/>
      <c r="V3734" s="20"/>
      <c r="W3734" s="20"/>
    </row>
    <row r="3735" spans="15:23" x14ac:dyDescent="0.2">
      <c r="O3735" s="11"/>
      <c r="Q3735" s="11"/>
      <c r="V3735" s="20"/>
      <c r="W3735" s="20"/>
    </row>
    <row r="3736" spans="15:23" x14ac:dyDescent="0.2">
      <c r="O3736" s="11"/>
      <c r="Q3736" s="11"/>
      <c r="V3736" s="20"/>
      <c r="W3736" s="20"/>
    </row>
    <row r="3737" spans="15:23" x14ac:dyDescent="0.2">
      <c r="O3737" s="11"/>
      <c r="Q3737" s="11"/>
      <c r="V3737" s="20"/>
      <c r="W3737" s="20"/>
    </row>
    <row r="3738" spans="15:23" x14ac:dyDescent="0.2">
      <c r="O3738" s="11"/>
      <c r="Q3738" s="11"/>
      <c r="V3738" s="20"/>
      <c r="W3738" s="20"/>
    </row>
    <row r="3739" spans="15:23" x14ac:dyDescent="0.2">
      <c r="O3739" s="11"/>
      <c r="Q3739" s="11"/>
      <c r="V3739" s="20"/>
      <c r="W3739" s="20"/>
    </row>
    <row r="3740" spans="15:23" x14ac:dyDescent="0.2">
      <c r="O3740" s="11"/>
      <c r="Q3740" s="11"/>
      <c r="V3740" s="20"/>
      <c r="W3740" s="20"/>
    </row>
    <row r="3741" spans="15:23" x14ac:dyDescent="0.2">
      <c r="O3741" s="11"/>
      <c r="Q3741" s="11"/>
      <c r="V3741" s="20"/>
      <c r="W3741" s="20"/>
    </row>
    <row r="3742" spans="15:23" x14ac:dyDescent="0.2">
      <c r="O3742" s="11"/>
      <c r="Q3742" s="11"/>
      <c r="V3742" s="20"/>
      <c r="W3742" s="20"/>
    </row>
    <row r="3743" spans="15:23" x14ac:dyDescent="0.2">
      <c r="O3743" s="11"/>
      <c r="Q3743" s="11"/>
      <c r="V3743" s="20"/>
      <c r="W3743" s="20"/>
    </row>
    <row r="3744" spans="15:23" x14ac:dyDescent="0.2">
      <c r="O3744" s="11"/>
      <c r="Q3744" s="11"/>
      <c r="V3744" s="20"/>
      <c r="W3744" s="20"/>
    </row>
    <row r="3745" spans="15:23" x14ac:dyDescent="0.2">
      <c r="O3745" s="11"/>
      <c r="Q3745" s="11"/>
      <c r="V3745" s="20"/>
      <c r="W3745" s="20"/>
    </row>
    <row r="3746" spans="15:23" x14ac:dyDescent="0.2">
      <c r="O3746" s="11"/>
      <c r="Q3746" s="11"/>
      <c r="V3746" s="20"/>
      <c r="W3746" s="20"/>
    </row>
    <row r="3747" spans="15:23" x14ac:dyDescent="0.2">
      <c r="O3747" s="11"/>
      <c r="Q3747" s="11"/>
      <c r="V3747" s="20"/>
      <c r="W3747" s="20"/>
    </row>
    <row r="3748" spans="15:23" x14ac:dyDescent="0.2">
      <c r="O3748" s="11"/>
      <c r="Q3748" s="11"/>
      <c r="V3748" s="20"/>
      <c r="W3748" s="20"/>
    </row>
    <row r="3749" spans="15:23" x14ac:dyDescent="0.2">
      <c r="O3749" s="11"/>
      <c r="Q3749" s="11"/>
      <c r="V3749" s="20"/>
      <c r="W3749" s="20"/>
    </row>
    <row r="3750" spans="15:23" x14ac:dyDescent="0.2">
      <c r="O3750" s="11"/>
      <c r="Q3750" s="11"/>
      <c r="V3750" s="20"/>
      <c r="W3750" s="20"/>
    </row>
    <row r="3751" spans="15:23" x14ac:dyDescent="0.2">
      <c r="O3751" s="11"/>
      <c r="Q3751" s="11"/>
      <c r="V3751" s="20"/>
      <c r="W3751" s="20"/>
    </row>
    <row r="3752" spans="15:23" x14ac:dyDescent="0.2">
      <c r="O3752" s="11"/>
      <c r="Q3752" s="11"/>
      <c r="V3752" s="20"/>
      <c r="W3752" s="20"/>
    </row>
    <row r="3753" spans="15:23" x14ac:dyDescent="0.2">
      <c r="O3753" s="11"/>
      <c r="Q3753" s="11"/>
      <c r="V3753" s="20"/>
      <c r="W3753" s="20"/>
    </row>
    <row r="3754" spans="15:23" x14ac:dyDescent="0.2">
      <c r="O3754" s="11"/>
      <c r="Q3754" s="11"/>
      <c r="V3754" s="20"/>
      <c r="W3754" s="20"/>
    </row>
    <row r="3755" spans="15:23" x14ac:dyDescent="0.2">
      <c r="O3755" s="11"/>
      <c r="Q3755" s="11"/>
      <c r="V3755" s="20"/>
      <c r="W3755" s="20"/>
    </row>
    <row r="3756" spans="15:23" x14ac:dyDescent="0.2">
      <c r="O3756" s="11"/>
      <c r="Q3756" s="11"/>
      <c r="V3756" s="20"/>
      <c r="W3756" s="20"/>
    </row>
    <row r="3757" spans="15:23" x14ac:dyDescent="0.2">
      <c r="O3757" s="11"/>
      <c r="Q3757" s="11"/>
      <c r="V3757" s="20"/>
      <c r="W3757" s="20"/>
    </row>
    <row r="3758" spans="15:23" x14ac:dyDescent="0.2">
      <c r="O3758" s="11"/>
      <c r="Q3758" s="11"/>
      <c r="V3758" s="20"/>
      <c r="W3758" s="20"/>
    </row>
    <row r="3759" spans="15:23" x14ac:dyDescent="0.2">
      <c r="O3759" s="11"/>
      <c r="Q3759" s="11"/>
      <c r="V3759" s="20"/>
      <c r="W3759" s="20"/>
    </row>
    <row r="3760" spans="15:23" x14ac:dyDescent="0.2">
      <c r="O3760" s="11"/>
      <c r="Q3760" s="11"/>
      <c r="V3760" s="20"/>
      <c r="W3760" s="20"/>
    </row>
    <row r="3761" spans="15:23" x14ac:dyDescent="0.2">
      <c r="O3761" s="11"/>
      <c r="Q3761" s="11"/>
      <c r="V3761" s="20"/>
      <c r="W3761" s="20"/>
    </row>
    <row r="3762" spans="15:23" x14ac:dyDescent="0.2">
      <c r="O3762" s="11"/>
      <c r="Q3762" s="11"/>
      <c r="V3762" s="20"/>
      <c r="W3762" s="20"/>
    </row>
    <row r="3763" spans="15:23" x14ac:dyDescent="0.2">
      <c r="O3763" s="11"/>
      <c r="Q3763" s="11"/>
      <c r="V3763" s="20"/>
      <c r="W3763" s="20"/>
    </row>
    <row r="3764" spans="15:23" x14ac:dyDescent="0.2">
      <c r="O3764" s="11"/>
      <c r="Q3764" s="11"/>
      <c r="V3764" s="20"/>
      <c r="W3764" s="20"/>
    </row>
    <row r="3765" spans="15:23" x14ac:dyDescent="0.2">
      <c r="O3765" s="11"/>
      <c r="Q3765" s="11"/>
      <c r="V3765" s="20"/>
      <c r="W3765" s="20"/>
    </row>
    <row r="3766" spans="15:23" x14ac:dyDescent="0.2">
      <c r="O3766" s="11"/>
      <c r="Q3766" s="11"/>
      <c r="V3766" s="20"/>
      <c r="W3766" s="20"/>
    </row>
    <row r="3767" spans="15:23" x14ac:dyDescent="0.2">
      <c r="O3767" s="11"/>
      <c r="Q3767" s="11"/>
      <c r="V3767" s="20"/>
      <c r="W3767" s="20"/>
    </row>
    <row r="3768" spans="15:23" x14ac:dyDescent="0.2">
      <c r="O3768" s="11"/>
      <c r="Q3768" s="11"/>
      <c r="V3768" s="20"/>
      <c r="W3768" s="20"/>
    </row>
    <row r="3769" spans="15:23" x14ac:dyDescent="0.2">
      <c r="O3769" s="11"/>
      <c r="Q3769" s="11"/>
      <c r="V3769" s="20"/>
      <c r="W3769" s="20"/>
    </row>
    <row r="3770" spans="15:23" x14ac:dyDescent="0.2">
      <c r="O3770" s="11"/>
      <c r="Q3770" s="11"/>
      <c r="V3770" s="20"/>
      <c r="W3770" s="20"/>
    </row>
    <row r="3771" spans="15:23" x14ac:dyDescent="0.2">
      <c r="O3771" s="11"/>
      <c r="Q3771" s="11"/>
      <c r="V3771" s="20"/>
      <c r="W3771" s="20"/>
    </row>
    <row r="3772" spans="15:23" x14ac:dyDescent="0.2">
      <c r="O3772" s="11"/>
      <c r="Q3772" s="11"/>
      <c r="V3772" s="20"/>
      <c r="W3772" s="20"/>
    </row>
    <row r="3773" spans="15:23" x14ac:dyDescent="0.2">
      <c r="O3773" s="11"/>
      <c r="Q3773" s="11"/>
      <c r="V3773" s="20"/>
      <c r="W3773" s="20"/>
    </row>
    <row r="3774" spans="15:23" x14ac:dyDescent="0.2">
      <c r="O3774" s="11"/>
      <c r="Q3774" s="11"/>
      <c r="V3774" s="20"/>
      <c r="W3774" s="20"/>
    </row>
    <row r="3775" spans="15:23" x14ac:dyDescent="0.2">
      <c r="O3775" s="11"/>
      <c r="Q3775" s="11"/>
      <c r="V3775" s="20"/>
      <c r="W3775" s="20"/>
    </row>
    <row r="3776" spans="15:23" x14ac:dyDescent="0.2">
      <c r="O3776" s="11"/>
      <c r="Q3776" s="11"/>
      <c r="V3776" s="20"/>
      <c r="W3776" s="20"/>
    </row>
    <row r="3777" spans="15:23" x14ac:dyDescent="0.2">
      <c r="O3777" s="11"/>
      <c r="Q3777" s="11"/>
      <c r="V3777" s="20"/>
      <c r="W3777" s="20"/>
    </row>
    <row r="3778" spans="15:23" x14ac:dyDescent="0.2">
      <c r="O3778" s="11"/>
      <c r="Q3778" s="11"/>
      <c r="V3778" s="20"/>
      <c r="W3778" s="20"/>
    </row>
    <row r="3779" spans="15:23" x14ac:dyDescent="0.2">
      <c r="O3779" s="11"/>
      <c r="Q3779" s="11"/>
      <c r="V3779" s="20"/>
      <c r="W3779" s="20"/>
    </row>
    <row r="3780" spans="15:23" x14ac:dyDescent="0.2">
      <c r="O3780" s="11"/>
      <c r="Q3780" s="11"/>
      <c r="V3780" s="20"/>
      <c r="W3780" s="20"/>
    </row>
    <row r="3781" spans="15:23" x14ac:dyDescent="0.2">
      <c r="O3781" s="11"/>
      <c r="Q3781" s="11"/>
      <c r="V3781" s="20"/>
      <c r="W3781" s="20"/>
    </row>
    <row r="3782" spans="15:23" x14ac:dyDescent="0.2">
      <c r="O3782" s="11"/>
      <c r="Q3782" s="11"/>
      <c r="V3782" s="20"/>
      <c r="W3782" s="20"/>
    </row>
    <row r="3783" spans="15:23" x14ac:dyDescent="0.2">
      <c r="O3783" s="11"/>
      <c r="Q3783" s="11"/>
      <c r="V3783" s="20"/>
      <c r="W3783" s="20"/>
    </row>
    <row r="3784" spans="15:23" x14ac:dyDescent="0.2">
      <c r="O3784" s="11"/>
      <c r="Q3784" s="11"/>
      <c r="V3784" s="20"/>
      <c r="W3784" s="20"/>
    </row>
    <row r="3785" spans="15:23" x14ac:dyDescent="0.2">
      <c r="O3785" s="11"/>
      <c r="Q3785" s="11"/>
      <c r="V3785" s="20"/>
      <c r="W3785" s="20"/>
    </row>
    <row r="3786" spans="15:23" x14ac:dyDescent="0.2">
      <c r="O3786" s="11"/>
      <c r="Q3786" s="11"/>
      <c r="V3786" s="20"/>
      <c r="W3786" s="20"/>
    </row>
    <row r="3787" spans="15:23" x14ac:dyDescent="0.2">
      <c r="O3787" s="11"/>
      <c r="Q3787" s="11"/>
      <c r="V3787" s="20"/>
      <c r="W3787" s="20"/>
    </row>
    <row r="3788" spans="15:23" x14ac:dyDescent="0.2">
      <c r="O3788" s="11"/>
      <c r="Q3788" s="11"/>
      <c r="V3788" s="20"/>
      <c r="W3788" s="20"/>
    </row>
    <row r="3789" spans="15:23" x14ac:dyDescent="0.2">
      <c r="O3789" s="11"/>
      <c r="Q3789" s="11"/>
      <c r="V3789" s="20"/>
      <c r="W3789" s="20"/>
    </row>
    <row r="3790" spans="15:23" x14ac:dyDescent="0.2">
      <c r="O3790" s="11"/>
      <c r="Q3790" s="11"/>
      <c r="V3790" s="20"/>
      <c r="W3790" s="20"/>
    </row>
    <row r="3791" spans="15:23" x14ac:dyDescent="0.2">
      <c r="O3791" s="11"/>
      <c r="Q3791" s="11"/>
      <c r="V3791" s="20"/>
      <c r="W3791" s="20"/>
    </row>
    <row r="3792" spans="15:23" x14ac:dyDescent="0.2">
      <c r="O3792" s="11"/>
      <c r="Q3792" s="11"/>
      <c r="V3792" s="20"/>
      <c r="W3792" s="20"/>
    </row>
    <row r="3793" spans="15:23" x14ac:dyDescent="0.2">
      <c r="O3793" s="11"/>
      <c r="Q3793" s="11"/>
      <c r="V3793" s="20"/>
      <c r="W3793" s="20"/>
    </row>
    <row r="3794" spans="15:23" x14ac:dyDescent="0.2">
      <c r="O3794" s="11"/>
      <c r="Q3794" s="11"/>
      <c r="V3794" s="20"/>
      <c r="W3794" s="20"/>
    </row>
    <row r="3795" spans="15:23" x14ac:dyDescent="0.2">
      <c r="O3795" s="11"/>
      <c r="Q3795" s="11"/>
      <c r="V3795" s="20"/>
      <c r="W3795" s="20"/>
    </row>
    <row r="3796" spans="15:23" x14ac:dyDescent="0.2">
      <c r="O3796" s="11"/>
      <c r="Q3796" s="11"/>
      <c r="V3796" s="20"/>
      <c r="W3796" s="20"/>
    </row>
    <row r="3797" spans="15:23" x14ac:dyDescent="0.2">
      <c r="O3797" s="11"/>
      <c r="Q3797" s="11"/>
      <c r="V3797" s="20"/>
      <c r="W3797" s="20"/>
    </row>
    <row r="3798" spans="15:23" x14ac:dyDescent="0.2">
      <c r="O3798" s="11"/>
      <c r="Q3798" s="11"/>
      <c r="V3798" s="20"/>
      <c r="W3798" s="20"/>
    </row>
    <row r="3799" spans="15:23" x14ac:dyDescent="0.2">
      <c r="O3799" s="11"/>
      <c r="Q3799" s="11"/>
      <c r="V3799" s="20"/>
      <c r="W3799" s="20"/>
    </row>
    <row r="3800" spans="15:23" x14ac:dyDescent="0.2">
      <c r="O3800" s="11"/>
      <c r="Q3800" s="11"/>
      <c r="V3800" s="20"/>
      <c r="W3800" s="20"/>
    </row>
    <row r="3801" spans="15:23" x14ac:dyDescent="0.2">
      <c r="O3801" s="11"/>
      <c r="Q3801" s="11"/>
      <c r="V3801" s="20"/>
      <c r="W3801" s="20"/>
    </row>
    <row r="3802" spans="15:23" x14ac:dyDescent="0.2">
      <c r="O3802" s="11"/>
      <c r="Q3802" s="11"/>
      <c r="V3802" s="20"/>
      <c r="W3802" s="20"/>
    </row>
    <row r="3803" spans="15:23" x14ac:dyDescent="0.2">
      <c r="O3803" s="11"/>
      <c r="Q3803" s="11"/>
      <c r="V3803" s="20"/>
      <c r="W3803" s="20"/>
    </row>
    <row r="3804" spans="15:23" x14ac:dyDescent="0.2">
      <c r="O3804" s="11"/>
      <c r="V3804" s="20"/>
      <c r="W3804" s="20"/>
    </row>
    <row r="3805" spans="15:23" x14ac:dyDescent="0.2">
      <c r="O3805" s="11"/>
      <c r="V3805" s="20"/>
      <c r="W3805" s="20"/>
    </row>
    <row r="3806" spans="15:23" x14ac:dyDescent="0.2">
      <c r="O3806" s="11"/>
      <c r="V3806" s="20"/>
      <c r="W3806" s="20"/>
    </row>
    <row r="3807" spans="15:23" x14ac:dyDescent="0.2">
      <c r="O3807" s="11"/>
      <c r="V3807" s="20"/>
      <c r="W3807" s="20"/>
    </row>
    <row r="3808" spans="15:23" x14ac:dyDescent="0.2">
      <c r="O3808" s="11"/>
      <c r="V3808" s="20"/>
      <c r="W3808" s="20"/>
    </row>
    <row r="3809" spans="15:23" x14ac:dyDescent="0.2">
      <c r="O3809" s="11"/>
      <c r="V3809" s="20"/>
      <c r="W3809" s="20"/>
    </row>
    <row r="3810" spans="15:23" x14ac:dyDescent="0.2">
      <c r="O3810" s="11"/>
      <c r="V3810" s="20"/>
      <c r="W3810" s="20"/>
    </row>
    <row r="3811" spans="15:23" x14ac:dyDescent="0.2">
      <c r="O3811" s="11"/>
      <c r="V3811" s="20"/>
      <c r="W3811" s="20"/>
    </row>
    <row r="3812" spans="15:23" x14ac:dyDescent="0.2">
      <c r="O3812" s="11"/>
      <c r="V3812" s="20"/>
      <c r="W3812" s="20"/>
    </row>
    <row r="3813" spans="15:23" x14ac:dyDescent="0.2">
      <c r="O3813" s="11"/>
      <c r="V3813" s="20"/>
      <c r="W3813" s="20"/>
    </row>
    <row r="3814" spans="15:23" x14ac:dyDescent="0.2">
      <c r="O3814" s="11"/>
      <c r="V3814" s="20"/>
      <c r="W3814" s="20"/>
    </row>
    <row r="3815" spans="15:23" x14ac:dyDescent="0.2">
      <c r="O3815" s="11"/>
      <c r="V3815" s="20"/>
      <c r="W3815" s="20"/>
    </row>
    <row r="3816" spans="15:23" x14ac:dyDescent="0.2">
      <c r="O3816" s="11"/>
      <c r="V3816" s="20"/>
      <c r="W3816" s="20"/>
    </row>
    <row r="3817" spans="15:23" x14ac:dyDescent="0.2">
      <c r="O3817" s="11"/>
      <c r="V3817" s="20"/>
      <c r="W3817" s="20"/>
    </row>
    <row r="3818" spans="15:23" x14ac:dyDescent="0.2">
      <c r="O3818" s="11"/>
      <c r="V3818" s="20"/>
      <c r="W3818" s="20"/>
    </row>
    <row r="3819" spans="15:23" x14ac:dyDescent="0.2">
      <c r="O3819" s="11"/>
      <c r="V3819" s="20"/>
      <c r="W3819" s="20"/>
    </row>
    <row r="3820" spans="15:23" x14ac:dyDescent="0.2">
      <c r="O3820" s="11"/>
      <c r="V3820" s="20"/>
      <c r="W3820" s="20"/>
    </row>
    <row r="3821" spans="15:23" x14ac:dyDescent="0.2">
      <c r="O3821" s="11"/>
      <c r="V3821" s="20"/>
      <c r="W3821" s="20"/>
    </row>
    <row r="3822" spans="15:23" x14ac:dyDescent="0.2">
      <c r="O3822" s="11"/>
      <c r="V3822" s="20"/>
      <c r="W3822" s="20"/>
    </row>
    <row r="3823" spans="15:23" x14ac:dyDescent="0.2">
      <c r="O3823" s="11"/>
      <c r="V3823" s="20"/>
      <c r="W3823" s="20"/>
    </row>
    <row r="3824" spans="15:23" x14ac:dyDescent="0.2">
      <c r="O3824" s="11"/>
      <c r="V3824" s="20"/>
      <c r="W3824" s="20"/>
    </row>
    <row r="3825" spans="15:23" x14ac:dyDescent="0.2">
      <c r="O3825" s="11"/>
      <c r="V3825" s="20"/>
      <c r="W3825" s="20"/>
    </row>
    <row r="3826" spans="15:23" x14ac:dyDescent="0.2">
      <c r="O3826" s="11"/>
      <c r="V3826" s="20"/>
      <c r="W3826" s="20"/>
    </row>
    <row r="3827" spans="15:23" x14ac:dyDescent="0.2">
      <c r="O3827" s="11"/>
      <c r="V3827" s="20"/>
      <c r="W3827" s="20"/>
    </row>
    <row r="3828" spans="15:23" x14ac:dyDescent="0.2">
      <c r="O3828" s="11"/>
      <c r="V3828" s="20"/>
      <c r="W3828" s="20"/>
    </row>
    <row r="3829" spans="15:23" x14ac:dyDescent="0.2">
      <c r="O3829" s="11"/>
      <c r="V3829" s="20"/>
      <c r="W3829" s="20"/>
    </row>
    <row r="3830" spans="15:23" x14ac:dyDescent="0.2">
      <c r="O3830" s="11"/>
      <c r="V3830" s="20"/>
      <c r="W3830" s="20"/>
    </row>
    <row r="3831" spans="15:23" x14ac:dyDescent="0.2">
      <c r="O3831" s="11"/>
      <c r="V3831" s="20"/>
      <c r="W3831" s="20"/>
    </row>
    <row r="3832" spans="15:23" x14ac:dyDescent="0.2">
      <c r="O3832" s="11"/>
      <c r="Q3832" s="11"/>
      <c r="V3832" s="20"/>
      <c r="W3832" s="20"/>
    </row>
    <row r="3833" spans="15:23" x14ac:dyDescent="0.2">
      <c r="O3833" s="11"/>
      <c r="Q3833" s="11"/>
      <c r="V3833" s="20"/>
      <c r="W3833" s="20"/>
    </row>
    <row r="3834" spans="15:23" x14ac:dyDescent="0.2">
      <c r="O3834" s="11"/>
      <c r="Q3834" s="11"/>
      <c r="V3834" s="20"/>
      <c r="W3834" s="20"/>
    </row>
    <row r="3835" spans="15:23" x14ac:dyDescent="0.2">
      <c r="O3835" s="11"/>
      <c r="Q3835" s="11"/>
      <c r="V3835" s="20"/>
      <c r="W3835" s="20"/>
    </row>
    <row r="3836" spans="15:23" x14ac:dyDescent="0.2">
      <c r="O3836" s="11"/>
      <c r="Q3836" s="11"/>
      <c r="V3836" s="20"/>
      <c r="W3836" s="20"/>
    </row>
    <row r="3837" spans="15:23" x14ac:dyDescent="0.2">
      <c r="O3837" s="11"/>
      <c r="Q3837" s="11"/>
      <c r="V3837" s="20"/>
      <c r="W3837" s="20"/>
    </row>
    <row r="3838" spans="15:23" x14ac:dyDescent="0.2">
      <c r="O3838" s="11"/>
      <c r="Q3838" s="11"/>
      <c r="V3838" s="20"/>
      <c r="W3838" s="20"/>
    </row>
    <row r="3839" spans="15:23" x14ac:dyDescent="0.2">
      <c r="O3839" s="11"/>
      <c r="Q3839" s="11"/>
      <c r="V3839" s="20"/>
      <c r="W3839" s="20"/>
    </row>
    <row r="3840" spans="15:23" x14ac:dyDescent="0.2">
      <c r="O3840" s="11"/>
      <c r="Q3840" s="11"/>
      <c r="V3840" s="20"/>
      <c r="W3840" s="20"/>
    </row>
    <row r="3841" spans="15:23" x14ac:dyDescent="0.2">
      <c r="O3841" s="11"/>
      <c r="Q3841" s="11"/>
      <c r="V3841" s="20"/>
      <c r="W3841" s="20"/>
    </row>
    <row r="3842" spans="15:23" x14ac:dyDescent="0.2">
      <c r="O3842" s="11"/>
      <c r="Q3842" s="11"/>
      <c r="V3842" s="20"/>
      <c r="W3842" s="20"/>
    </row>
    <row r="3843" spans="15:23" x14ac:dyDescent="0.2">
      <c r="O3843" s="11"/>
      <c r="Q3843" s="11"/>
      <c r="V3843" s="20"/>
      <c r="W3843" s="20"/>
    </row>
    <row r="3844" spans="15:23" x14ac:dyDescent="0.2">
      <c r="O3844" s="11"/>
      <c r="Q3844" s="11"/>
      <c r="V3844" s="20"/>
      <c r="W3844" s="20"/>
    </row>
    <row r="3845" spans="15:23" x14ac:dyDescent="0.2">
      <c r="O3845" s="11"/>
      <c r="Q3845" s="11"/>
      <c r="V3845" s="20"/>
      <c r="W3845" s="20"/>
    </row>
    <row r="3846" spans="15:23" x14ac:dyDescent="0.2">
      <c r="O3846" s="11"/>
      <c r="Q3846" s="11"/>
      <c r="V3846" s="20"/>
      <c r="W3846" s="20"/>
    </row>
    <row r="3847" spans="15:23" x14ac:dyDescent="0.2">
      <c r="O3847" s="11"/>
      <c r="Q3847" s="11"/>
      <c r="V3847" s="20"/>
      <c r="W3847" s="20"/>
    </row>
    <row r="3848" spans="15:23" x14ac:dyDescent="0.2">
      <c r="O3848" s="11"/>
      <c r="Q3848" s="11"/>
      <c r="V3848" s="20"/>
      <c r="W3848" s="20"/>
    </row>
    <row r="3849" spans="15:23" x14ac:dyDescent="0.2">
      <c r="O3849" s="11"/>
      <c r="Q3849" s="11"/>
      <c r="V3849" s="20"/>
      <c r="W3849" s="20"/>
    </row>
    <row r="3850" spans="15:23" x14ac:dyDescent="0.2">
      <c r="O3850" s="11"/>
      <c r="Q3850" s="11"/>
      <c r="V3850" s="20"/>
      <c r="W3850" s="20"/>
    </row>
    <row r="3851" spans="15:23" x14ac:dyDescent="0.2">
      <c r="O3851" s="11"/>
      <c r="Q3851" s="11"/>
      <c r="V3851" s="20"/>
      <c r="W3851" s="20"/>
    </row>
    <row r="3852" spans="15:23" x14ac:dyDescent="0.2">
      <c r="O3852" s="11"/>
      <c r="Q3852" s="11"/>
      <c r="V3852" s="20"/>
      <c r="W3852" s="20"/>
    </row>
    <row r="3853" spans="15:23" x14ac:dyDescent="0.2">
      <c r="O3853" s="11"/>
      <c r="Q3853" s="11"/>
      <c r="V3853" s="20"/>
      <c r="W3853" s="20"/>
    </row>
    <row r="3854" spans="15:23" x14ac:dyDescent="0.2">
      <c r="O3854" s="11"/>
      <c r="Q3854" s="11"/>
      <c r="V3854" s="20"/>
      <c r="W3854" s="20"/>
    </row>
    <row r="3855" spans="15:23" x14ac:dyDescent="0.2">
      <c r="O3855" s="11"/>
      <c r="Q3855" s="11"/>
      <c r="V3855" s="20"/>
      <c r="W3855" s="20"/>
    </row>
    <row r="3856" spans="15:23" x14ac:dyDescent="0.2">
      <c r="O3856" s="11"/>
      <c r="Q3856" s="11"/>
      <c r="V3856" s="20"/>
      <c r="W3856" s="20"/>
    </row>
    <row r="3857" spans="15:23" x14ac:dyDescent="0.2">
      <c r="O3857" s="11"/>
      <c r="Q3857" s="11"/>
      <c r="V3857" s="20"/>
      <c r="W3857" s="20"/>
    </row>
    <row r="3858" spans="15:23" x14ac:dyDescent="0.2">
      <c r="O3858" s="11"/>
      <c r="Q3858" s="11"/>
      <c r="V3858" s="20"/>
      <c r="W3858" s="20"/>
    </row>
    <row r="3859" spans="15:23" x14ac:dyDescent="0.2">
      <c r="O3859" s="11"/>
      <c r="Q3859" s="11"/>
      <c r="V3859" s="20"/>
      <c r="W3859" s="20"/>
    </row>
    <row r="3860" spans="15:23" x14ac:dyDescent="0.2">
      <c r="O3860" s="11"/>
      <c r="Q3860" s="11"/>
      <c r="V3860" s="20"/>
      <c r="W3860" s="20"/>
    </row>
    <row r="3861" spans="15:23" x14ac:dyDescent="0.2">
      <c r="O3861" s="11"/>
      <c r="Q3861" s="11"/>
      <c r="V3861" s="20"/>
      <c r="W3861" s="20"/>
    </row>
    <row r="3862" spans="15:23" x14ac:dyDescent="0.2">
      <c r="O3862" s="11"/>
      <c r="Q3862" s="11"/>
      <c r="V3862" s="20"/>
      <c r="W3862" s="20"/>
    </row>
    <row r="3863" spans="15:23" x14ac:dyDescent="0.2">
      <c r="O3863" s="11"/>
      <c r="Q3863" s="11"/>
      <c r="V3863" s="20"/>
      <c r="W3863" s="20"/>
    </row>
    <row r="3864" spans="15:23" x14ac:dyDescent="0.2">
      <c r="O3864" s="11"/>
      <c r="Q3864" s="11"/>
      <c r="V3864" s="20"/>
      <c r="W3864" s="20"/>
    </row>
    <row r="3865" spans="15:23" x14ac:dyDescent="0.2">
      <c r="O3865" s="11"/>
      <c r="Q3865" s="11"/>
      <c r="V3865" s="20"/>
      <c r="W3865" s="20"/>
    </row>
    <row r="3866" spans="15:23" x14ac:dyDescent="0.2">
      <c r="O3866" s="11"/>
      <c r="Q3866" s="11"/>
      <c r="V3866" s="20"/>
      <c r="W3866" s="20"/>
    </row>
    <row r="3867" spans="15:23" x14ac:dyDescent="0.2">
      <c r="O3867" s="11"/>
      <c r="Q3867" s="11"/>
      <c r="V3867" s="20"/>
      <c r="W3867" s="20"/>
    </row>
    <row r="3868" spans="15:23" x14ac:dyDescent="0.2">
      <c r="O3868" s="11"/>
      <c r="Q3868" s="11"/>
      <c r="V3868" s="20"/>
      <c r="W3868" s="20"/>
    </row>
    <row r="3869" spans="15:23" x14ac:dyDescent="0.2">
      <c r="O3869" s="11"/>
      <c r="Q3869" s="11"/>
      <c r="V3869" s="20"/>
      <c r="W3869" s="20"/>
    </row>
    <row r="3870" spans="15:23" x14ac:dyDescent="0.2">
      <c r="O3870" s="11"/>
      <c r="Q3870" s="11"/>
      <c r="V3870" s="20"/>
      <c r="W3870" s="20"/>
    </row>
    <row r="3871" spans="15:23" x14ac:dyDescent="0.2">
      <c r="O3871" s="11"/>
      <c r="Q3871" s="11"/>
      <c r="V3871" s="20"/>
      <c r="W3871" s="20"/>
    </row>
    <row r="3872" spans="15:23" x14ac:dyDescent="0.2">
      <c r="O3872" s="11"/>
      <c r="Q3872" s="11"/>
      <c r="V3872" s="20"/>
      <c r="W3872" s="20"/>
    </row>
    <row r="3873" spans="15:23" x14ac:dyDescent="0.2">
      <c r="O3873" s="11"/>
      <c r="Q3873" s="11"/>
      <c r="V3873" s="20"/>
      <c r="W3873" s="20"/>
    </row>
    <row r="3874" spans="15:23" x14ac:dyDescent="0.2">
      <c r="O3874" s="11"/>
      <c r="Q3874" s="11"/>
      <c r="V3874" s="20"/>
      <c r="W3874" s="20"/>
    </row>
    <row r="3875" spans="15:23" x14ac:dyDescent="0.2">
      <c r="O3875" s="11"/>
      <c r="Q3875" s="11"/>
      <c r="V3875" s="20"/>
      <c r="W3875" s="20"/>
    </row>
    <row r="3876" spans="15:23" x14ac:dyDescent="0.2">
      <c r="O3876" s="11"/>
      <c r="Q3876" s="11"/>
      <c r="V3876" s="20"/>
      <c r="W3876" s="20"/>
    </row>
    <row r="3877" spans="15:23" x14ac:dyDescent="0.2">
      <c r="O3877" s="11"/>
      <c r="Q3877" s="11"/>
      <c r="V3877" s="20"/>
      <c r="W3877" s="20"/>
    </row>
    <row r="3878" spans="15:23" x14ac:dyDescent="0.2">
      <c r="O3878" s="11"/>
      <c r="Q3878" s="11"/>
      <c r="V3878" s="20"/>
      <c r="W3878" s="20"/>
    </row>
    <row r="3879" spans="15:23" x14ac:dyDescent="0.2">
      <c r="O3879" s="11"/>
      <c r="Q3879" s="11"/>
      <c r="V3879" s="20"/>
      <c r="W3879" s="20"/>
    </row>
    <row r="3880" spans="15:23" x14ac:dyDescent="0.2">
      <c r="O3880" s="11"/>
      <c r="Q3880" s="11"/>
      <c r="V3880" s="20"/>
      <c r="W3880" s="20"/>
    </row>
    <row r="3881" spans="15:23" x14ac:dyDescent="0.2">
      <c r="O3881" s="11"/>
      <c r="Q3881" s="11"/>
      <c r="V3881" s="20"/>
      <c r="W3881" s="20"/>
    </row>
    <row r="3882" spans="15:23" x14ac:dyDescent="0.2">
      <c r="O3882" s="11"/>
      <c r="Q3882" s="11"/>
      <c r="V3882" s="20"/>
      <c r="W3882" s="20"/>
    </row>
    <row r="3883" spans="15:23" x14ac:dyDescent="0.2">
      <c r="O3883" s="11"/>
      <c r="Q3883" s="11"/>
      <c r="V3883" s="20"/>
      <c r="W3883" s="20"/>
    </row>
    <row r="3884" spans="15:23" x14ac:dyDescent="0.2">
      <c r="O3884" s="11"/>
      <c r="Q3884" s="11"/>
      <c r="V3884" s="20"/>
      <c r="W3884" s="20"/>
    </row>
    <row r="3885" spans="15:23" x14ac:dyDescent="0.2">
      <c r="O3885" s="11"/>
      <c r="Q3885" s="11"/>
      <c r="V3885" s="20"/>
      <c r="W3885" s="20"/>
    </row>
    <row r="3886" spans="15:23" x14ac:dyDescent="0.2">
      <c r="O3886" s="11"/>
      <c r="Q3886" s="11"/>
      <c r="V3886" s="20"/>
      <c r="W3886" s="20"/>
    </row>
    <row r="3887" spans="15:23" x14ac:dyDescent="0.2">
      <c r="O3887" s="11"/>
      <c r="Q3887" s="11"/>
      <c r="V3887" s="20"/>
      <c r="W3887" s="20"/>
    </row>
    <row r="3888" spans="15:23" x14ac:dyDescent="0.2">
      <c r="O3888" s="11"/>
      <c r="Q3888" s="11"/>
      <c r="V3888" s="20"/>
      <c r="W3888" s="20"/>
    </row>
    <row r="3889" spans="15:23" x14ac:dyDescent="0.2">
      <c r="O3889" s="11"/>
      <c r="Q3889" s="11"/>
      <c r="V3889" s="20"/>
      <c r="W3889" s="20"/>
    </row>
    <row r="3890" spans="15:23" x14ac:dyDescent="0.2">
      <c r="O3890" s="11"/>
      <c r="Q3890" s="11"/>
      <c r="V3890" s="20"/>
      <c r="W3890" s="20"/>
    </row>
    <row r="3891" spans="15:23" x14ac:dyDescent="0.2">
      <c r="O3891" s="11"/>
      <c r="Q3891" s="11"/>
      <c r="V3891" s="20"/>
      <c r="W3891" s="20"/>
    </row>
    <row r="3892" spans="15:23" x14ac:dyDescent="0.2">
      <c r="O3892" s="11"/>
      <c r="Q3892" s="11"/>
      <c r="V3892" s="20"/>
      <c r="W3892" s="20"/>
    </row>
    <row r="3893" spans="15:23" x14ac:dyDescent="0.2">
      <c r="O3893" s="11"/>
      <c r="Q3893" s="11"/>
      <c r="V3893" s="20"/>
      <c r="W3893" s="20"/>
    </row>
    <row r="3894" spans="15:23" x14ac:dyDescent="0.2">
      <c r="O3894" s="11"/>
      <c r="Q3894" s="11"/>
      <c r="V3894" s="20"/>
      <c r="W3894" s="20"/>
    </row>
    <row r="3895" spans="15:23" x14ac:dyDescent="0.2">
      <c r="O3895" s="11"/>
      <c r="Q3895" s="11"/>
      <c r="V3895" s="20"/>
      <c r="W3895" s="20"/>
    </row>
    <row r="3896" spans="15:23" x14ac:dyDescent="0.2">
      <c r="O3896" s="11"/>
      <c r="Q3896" s="11"/>
      <c r="V3896" s="20"/>
      <c r="W3896" s="20"/>
    </row>
    <row r="3897" spans="15:23" x14ac:dyDescent="0.2">
      <c r="O3897" s="11"/>
      <c r="Q3897" s="11"/>
      <c r="V3897" s="20"/>
      <c r="W3897" s="20"/>
    </row>
    <row r="3898" spans="15:23" x14ac:dyDescent="0.2">
      <c r="O3898" s="11"/>
      <c r="Q3898" s="11"/>
      <c r="V3898" s="20"/>
      <c r="W3898" s="20"/>
    </row>
    <row r="3899" spans="15:23" x14ac:dyDescent="0.2">
      <c r="O3899" s="11"/>
      <c r="Q3899" s="11"/>
      <c r="V3899" s="20"/>
      <c r="W3899" s="20"/>
    </row>
    <row r="3900" spans="15:23" x14ac:dyDescent="0.2">
      <c r="O3900" s="11"/>
      <c r="Q3900" s="11"/>
      <c r="V3900" s="20"/>
      <c r="W3900" s="20"/>
    </row>
    <row r="3901" spans="15:23" x14ac:dyDescent="0.2">
      <c r="O3901" s="11"/>
      <c r="Q3901" s="11"/>
      <c r="V3901" s="20"/>
      <c r="W3901" s="20"/>
    </row>
    <row r="3902" spans="15:23" x14ac:dyDescent="0.2">
      <c r="O3902" s="11"/>
      <c r="Q3902" s="11"/>
      <c r="V3902" s="20"/>
      <c r="W3902" s="20"/>
    </row>
    <row r="3903" spans="15:23" x14ac:dyDescent="0.2">
      <c r="O3903" s="11"/>
      <c r="Q3903" s="11"/>
      <c r="V3903" s="20"/>
      <c r="W3903" s="20"/>
    </row>
    <row r="3904" spans="15:23" x14ac:dyDescent="0.2">
      <c r="O3904" s="11"/>
      <c r="Q3904" s="11"/>
      <c r="V3904" s="20"/>
      <c r="W3904" s="20"/>
    </row>
    <row r="3905" spans="15:23" x14ac:dyDescent="0.2">
      <c r="O3905" s="11"/>
      <c r="Q3905" s="11"/>
      <c r="V3905" s="20"/>
      <c r="W3905" s="20"/>
    </row>
    <row r="3906" spans="15:23" x14ac:dyDescent="0.2">
      <c r="O3906" s="11"/>
      <c r="Q3906" s="11"/>
      <c r="V3906" s="20"/>
      <c r="W3906" s="20"/>
    </row>
    <row r="3907" spans="15:23" x14ac:dyDescent="0.2">
      <c r="O3907" s="11"/>
      <c r="Q3907" s="11"/>
      <c r="V3907" s="20"/>
      <c r="W3907" s="20"/>
    </row>
    <row r="3908" spans="15:23" x14ac:dyDescent="0.2">
      <c r="O3908" s="11"/>
      <c r="Q3908" s="11"/>
      <c r="V3908" s="20"/>
      <c r="W3908" s="20"/>
    </row>
    <row r="3909" spans="15:23" x14ac:dyDescent="0.2">
      <c r="O3909" s="11"/>
      <c r="Q3909" s="11"/>
      <c r="V3909" s="20"/>
      <c r="W3909" s="20"/>
    </row>
    <row r="3910" spans="15:23" x14ac:dyDescent="0.2">
      <c r="O3910" s="11"/>
      <c r="Q3910" s="11"/>
      <c r="V3910" s="20"/>
      <c r="W3910" s="20"/>
    </row>
    <row r="3911" spans="15:23" x14ac:dyDescent="0.2">
      <c r="O3911" s="11"/>
      <c r="Q3911" s="11"/>
      <c r="V3911" s="20"/>
      <c r="W3911" s="20"/>
    </row>
    <row r="3912" spans="15:23" x14ac:dyDescent="0.2">
      <c r="O3912" s="11"/>
      <c r="Q3912" s="11"/>
      <c r="V3912" s="20"/>
      <c r="W3912" s="20"/>
    </row>
    <row r="3913" spans="15:23" x14ac:dyDescent="0.2">
      <c r="O3913" s="11"/>
      <c r="Q3913" s="11"/>
      <c r="V3913" s="20"/>
      <c r="W3913" s="20"/>
    </row>
    <row r="3914" spans="15:23" x14ac:dyDescent="0.2">
      <c r="O3914" s="11"/>
      <c r="Q3914" s="11"/>
      <c r="V3914" s="20"/>
      <c r="W3914" s="20"/>
    </row>
    <row r="3915" spans="15:23" x14ac:dyDescent="0.2">
      <c r="O3915" s="11"/>
      <c r="Q3915" s="11"/>
      <c r="V3915" s="20"/>
      <c r="W3915" s="20"/>
    </row>
    <row r="3916" spans="15:23" x14ac:dyDescent="0.2">
      <c r="O3916" s="11"/>
      <c r="V3916" s="20"/>
      <c r="W3916" s="20"/>
    </row>
    <row r="3917" spans="15:23" x14ac:dyDescent="0.2">
      <c r="O3917" s="11"/>
      <c r="V3917" s="20"/>
      <c r="W3917" s="20"/>
    </row>
    <row r="3918" spans="15:23" x14ac:dyDescent="0.2">
      <c r="O3918" s="11"/>
      <c r="V3918" s="20"/>
      <c r="W3918" s="20"/>
    </row>
    <row r="3919" spans="15:23" x14ac:dyDescent="0.2">
      <c r="O3919" s="11"/>
      <c r="V3919" s="20"/>
      <c r="W3919" s="20"/>
    </row>
    <row r="3920" spans="15:23" x14ac:dyDescent="0.2">
      <c r="O3920" s="11"/>
      <c r="V3920" s="20"/>
      <c r="W3920" s="20"/>
    </row>
    <row r="3921" spans="15:23" x14ac:dyDescent="0.2">
      <c r="O3921" s="11"/>
      <c r="V3921" s="20"/>
      <c r="W3921" s="20"/>
    </row>
    <row r="3922" spans="15:23" x14ac:dyDescent="0.2">
      <c r="O3922" s="11"/>
      <c r="V3922" s="20"/>
      <c r="W3922" s="20"/>
    </row>
    <row r="3923" spans="15:23" x14ac:dyDescent="0.2">
      <c r="O3923" s="11"/>
      <c r="V3923" s="20"/>
      <c r="W3923" s="20"/>
    </row>
    <row r="3924" spans="15:23" x14ac:dyDescent="0.2">
      <c r="O3924" s="11"/>
      <c r="V3924" s="20"/>
      <c r="W3924" s="20"/>
    </row>
    <row r="3925" spans="15:23" x14ac:dyDescent="0.2">
      <c r="O3925" s="11"/>
      <c r="V3925" s="20"/>
      <c r="W3925" s="20"/>
    </row>
    <row r="3926" spans="15:23" x14ac:dyDescent="0.2">
      <c r="O3926" s="11"/>
      <c r="V3926" s="20"/>
      <c r="W3926" s="20"/>
    </row>
    <row r="3927" spans="15:23" x14ac:dyDescent="0.2">
      <c r="O3927" s="11"/>
      <c r="V3927" s="20"/>
      <c r="W3927" s="20"/>
    </row>
    <row r="3928" spans="15:23" x14ac:dyDescent="0.2">
      <c r="O3928" s="11"/>
      <c r="V3928" s="20"/>
      <c r="W3928" s="20"/>
    </row>
    <row r="3929" spans="15:23" x14ac:dyDescent="0.2">
      <c r="O3929" s="11"/>
      <c r="V3929" s="20"/>
      <c r="W3929" s="20"/>
    </row>
    <row r="3930" spans="15:23" x14ac:dyDescent="0.2">
      <c r="O3930" s="11"/>
      <c r="V3930" s="20"/>
      <c r="W3930" s="20"/>
    </row>
    <row r="3931" spans="15:23" x14ac:dyDescent="0.2">
      <c r="O3931" s="11"/>
      <c r="V3931" s="20"/>
      <c r="W3931" s="20"/>
    </row>
    <row r="3932" spans="15:23" x14ac:dyDescent="0.2">
      <c r="O3932" s="11"/>
      <c r="V3932" s="20"/>
      <c r="W3932" s="20"/>
    </row>
    <row r="3933" spans="15:23" x14ac:dyDescent="0.2">
      <c r="O3933" s="11"/>
      <c r="V3933" s="20"/>
      <c r="W3933" s="20"/>
    </row>
    <row r="3934" spans="15:23" x14ac:dyDescent="0.2">
      <c r="O3934" s="11"/>
      <c r="V3934" s="20"/>
      <c r="W3934" s="20"/>
    </row>
    <row r="3935" spans="15:23" x14ac:dyDescent="0.2">
      <c r="O3935" s="11"/>
      <c r="V3935" s="20"/>
      <c r="W3935" s="20"/>
    </row>
    <row r="3936" spans="15:23" x14ac:dyDescent="0.2">
      <c r="O3936" s="11"/>
      <c r="V3936" s="20"/>
      <c r="W3936" s="20"/>
    </row>
    <row r="3937" spans="15:23" x14ac:dyDescent="0.2">
      <c r="O3937" s="11"/>
      <c r="V3937" s="20"/>
      <c r="W3937" s="20"/>
    </row>
    <row r="3938" spans="15:23" x14ac:dyDescent="0.2">
      <c r="O3938" s="11"/>
      <c r="V3938" s="20"/>
      <c r="W3938" s="20"/>
    </row>
    <row r="3939" spans="15:23" x14ac:dyDescent="0.2">
      <c r="O3939" s="11"/>
      <c r="V3939" s="20"/>
      <c r="W3939" s="20"/>
    </row>
    <row r="3940" spans="15:23" x14ac:dyDescent="0.2">
      <c r="O3940" s="11"/>
      <c r="V3940" s="20"/>
      <c r="W3940" s="20"/>
    </row>
    <row r="3941" spans="15:23" x14ac:dyDescent="0.2">
      <c r="O3941" s="11"/>
      <c r="V3941" s="20"/>
      <c r="W3941" s="20"/>
    </row>
    <row r="3942" spans="15:23" x14ac:dyDescent="0.2">
      <c r="O3942" s="11"/>
      <c r="V3942" s="20"/>
      <c r="W3942" s="20"/>
    </row>
    <row r="3943" spans="15:23" x14ac:dyDescent="0.2">
      <c r="O3943" s="11"/>
      <c r="V3943" s="20"/>
      <c r="W3943" s="20"/>
    </row>
    <row r="3944" spans="15:23" x14ac:dyDescent="0.2">
      <c r="O3944" s="11"/>
      <c r="Q3944" s="11"/>
      <c r="V3944" s="20"/>
      <c r="W3944" s="20"/>
    </row>
    <row r="3945" spans="15:23" x14ac:dyDescent="0.2">
      <c r="O3945" s="11"/>
      <c r="Q3945" s="11"/>
      <c r="V3945" s="20"/>
      <c r="W3945" s="20"/>
    </row>
    <row r="3946" spans="15:23" x14ac:dyDescent="0.2">
      <c r="O3946" s="11"/>
      <c r="Q3946" s="11"/>
      <c r="V3946" s="20"/>
      <c r="W3946" s="20"/>
    </row>
    <row r="3947" spans="15:23" x14ac:dyDescent="0.2">
      <c r="O3947" s="11"/>
      <c r="Q3947" s="11"/>
      <c r="V3947" s="20"/>
      <c r="W3947" s="20"/>
    </row>
    <row r="3948" spans="15:23" x14ac:dyDescent="0.2">
      <c r="O3948" s="11"/>
      <c r="Q3948" s="11"/>
      <c r="V3948" s="20"/>
      <c r="W3948" s="20"/>
    </row>
    <row r="3949" spans="15:23" x14ac:dyDescent="0.2">
      <c r="O3949" s="11"/>
      <c r="Q3949" s="11"/>
      <c r="V3949" s="20"/>
      <c r="W3949" s="20"/>
    </row>
    <row r="3950" spans="15:23" x14ac:dyDescent="0.2">
      <c r="O3950" s="11"/>
      <c r="Q3950" s="11"/>
      <c r="V3950" s="20"/>
      <c r="W3950" s="20"/>
    </row>
    <row r="3951" spans="15:23" x14ac:dyDescent="0.2">
      <c r="O3951" s="11"/>
      <c r="Q3951" s="11"/>
      <c r="V3951" s="20"/>
      <c r="W3951" s="20"/>
    </row>
    <row r="3952" spans="15:23" x14ac:dyDescent="0.2">
      <c r="O3952" s="11"/>
      <c r="Q3952" s="11"/>
      <c r="V3952" s="20"/>
      <c r="W3952" s="20"/>
    </row>
    <row r="3953" spans="15:23" x14ac:dyDescent="0.2">
      <c r="O3953" s="11"/>
      <c r="Q3953" s="11"/>
      <c r="V3953" s="20"/>
      <c r="W3953" s="20"/>
    </row>
    <row r="3954" spans="15:23" x14ac:dyDescent="0.2">
      <c r="O3954" s="11"/>
      <c r="Q3954" s="11"/>
      <c r="V3954" s="20"/>
      <c r="W3954" s="20"/>
    </row>
    <row r="3955" spans="15:23" x14ac:dyDescent="0.2">
      <c r="O3955" s="11"/>
      <c r="Q3955" s="11"/>
      <c r="V3955" s="20"/>
      <c r="W3955" s="20"/>
    </row>
    <row r="3956" spans="15:23" x14ac:dyDescent="0.2">
      <c r="O3956" s="11"/>
      <c r="Q3956" s="11"/>
      <c r="V3956" s="20"/>
      <c r="W3956" s="20"/>
    </row>
    <row r="3957" spans="15:23" x14ac:dyDescent="0.2">
      <c r="O3957" s="11"/>
      <c r="Q3957" s="11"/>
      <c r="V3957" s="20"/>
      <c r="W3957" s="20"/>
    </row>
    <row r="3958" spans="15:23" x14ac:dyDescent="0.2">
      <c r="O3958" s="11"/>
      <c r="Q3958" s="11"/>
      <c r="V3958" s="20"/>
      <c r="W3958" s="20"/>
    </row>
    <row r="3959" spans="15:23" x14ac:dyDescent="0.2">
      <c r="O3959" s="11"/>
      <c r="Q3959" s="11"/>
      <c r="V3959" s="20"/>
      <c r="W3959" s="20"/>
    </row>
    <row r="3960" spans="15:23" x14ac:dyDescent="0.2">
      <c r="O3960" s="11"/>
      <c r="Q3960" s="11"/>
      <c r="V3960" s="20"/>
      <c r="W3960" s="20"/>
    </row>
    <row r="3961" spans="15:23" x14ac:dyDescent="0.2">
      <c r="O3961" s="11"/>
      <c r="Q3961" s="11"/>
      <c r="V3961" s="20"/>
      <c r="W3961" s="20"/>
    </row>
    <row r="3962" spans="15:23" x14ac:dyDescent="0.2">
      <c r="O3962" s="11"/>
      <c r="Q3962" s="11"/>
      <c r="V3962" s="20"/>
      <c r="W3962" s="20"/>
    </row>
    <row r="3963" spans="15:23" x14ac:dyDescent="0.2">
      <c r="O3963" s="11"/>
      <c r="Q3963" s="11"/>
      <c r="V3963" s="20"/>
      <c r="W3963" s="20"/>
    </row>
    <row r="3964" spans="15:23" x14ac:dyDescent="0.2">
      <c r="O3964" s="11"/>
      <c r="Q3964" s="11"/>
      <c r="V3964" s="20"/>
      <c r="W3964" s="20"/>
    </row>
    <row r="3965" spans="15:23" x14ac:dyDescent="0.2">
      <c r="O3965" s="11"/>
      <c r="Q3965" s="11"/>
      <c r="V3965" s="20"/>
      <c r="W3965" s="20"/>
    </row>
    <row r="3966" spans="15:23" x14ac:dyDescent="0.2">
      <c r="O3966" s="11"/>
      <c r="Q3966" s="11"/>
      <c r="V3966" s="20"/>
      <c r="W3966" s="20"/>
    </row>
    <row r="3967" spans="15:23" x14ac:dyDescent="0.2">
      <c r="O3967" s="11"/>
      <c r="Q3967" s="11"/>
      <c r="V3967" s="20"/>
      <c r="W3967" s="20"/>
    </row>
    <row r="3968" spans="15:23" x14ac:dyDescent="0.2">
      <c r="O3968" s="11"/>
      <c r="Q3968" s="11"/>
      <c r="V3968" s="20"/>
      <c r="W3968" s="20"/>
    </row>
    <row r="3969" spans="15:23" x14ac:dyDescent="0.2">
      <c r="O3969" s="11"/>
      <c r="Q3969" s="11"/>
      <c r="V3969" s="20"/>
      <c r="W3969" s="20"/>
    </row>
    <row r="3970" spans="15:23" x14ac:dyDescent="0.2">
      <c r="O3970" s="11"/>
      <c r="Q3970" s="11"/>
      <c r="V3970" s="20"/>
      <c r="W3970" s="20"/>
    </row>
    <row r="3971" spans="15:23" x14ac:dyDescent="0.2">
      <c r="O3971" s="11"/>
      <c r="Q3971" s="11"/>
      <c r="V3971" s="20"/>
      <c r="W3971" s="20"/>
    </row>
    <row r="3972" spans="15:23" x14ac:dyDescent="0.2">
      <c r="O3972" s="11"/>
      <c r="Q3972" s="11"/>
      <c r="V3972" s="20"/>
      <c r="W3972" s="20"/>
    </row>
    <row r="3973" spans="15:23" x14ac:dyDescent="0.2">
      <c r="O3973" s="11"/>
      <c r="Q3973" s="11"/>
      <c r="V3973" s="20"/>
      <c r="W3973" s="20"/>
    </row>
    <row r="3974" spans="15:23" x14ac:dyDescent="0.2">
      <c r="O3974" s="11"/>
      <c r="Q3974" s="11"/>
      <c r="V3974" s="20"/>
      <c r="W3974" s="20"/>
    </row>
    <row r="3975" spans="15:23" x14ac:dyDescent="0.2">
      <c r="O3975" s="11"/>
      <c r="Q3975" s="11"/>
      <c r="V3975" s="20"/>
      <c r="W3975" s="20"/>
    </row>
    <row r="3976" spans="15:23" x14ac:dyDescent="0.2">
      <c r="O3976" s="11"/>
      <c r="Q3976" s="11"/>
      <c r="V3976" s="20"/>
      <c r="W3976" s="20"/>
    </row>
    <row r="3977" spans="15:23" x14ac:dyDescent="0.2">
      <c r="O3977" s="11"/>
      <c r="Q3977" s="11"/>
      <c r="V3977" s="20"/>
      <c r="W3977" s="20"/>
    </row>
    <row r="3978" spans="15:23" x14ac:dyDescent="0.2">
      <c r="O3978" s="11"/>
      <c r="Q3978" s="11"/>
      <c r="V3978" s="20"/>
      <c r="W3978" s="20"/>
    </row>
    <row r="3979" spans="15:23" x14ac:dyDescent="0.2">
      <c r="O3979" s="11"/>
      <c r="Q3979" s="11"/>
      <c r="V3979" s="20"/>
      <c r="W3979" s="20"/>
    </row>
    <row r="3980" spans="15:23" x14ac:dyDescent="0.2">
      <c r="O3980" s="11"/>
      <c r="Q3980" s="11"/>
      <c r="V3980" s="20"/>
      <c r="W3980" s="20"/>
    </row>
    <row r="3981" spans="15:23" x14ac:dyDescent="0.2">
      <c r="O3981" s="11"/>
      <c r="Q3981" s="11"/>
      <c r="V3981" s="20"/>
      <c r="W3981" s="20"/>
    </row>
    <row r="3982" spans="15:23" x14ac:dyDescent="0.2">
      <c r="O3982" s="11"/>
      <c r="Q3982" s="11"/>
      <c r="V3982" s="20"/>
      <c r="W3982" s="20"/>
    </row>
    <row r="3983" spans="15:23" x14ac:dyDescent="0.2">
      <c r="O3983" s="11"/>
      <c r="Q3983" s="11"/>
      <c r="V3983" s="20"/>
      <c r="W3983" s="20"/>
    </row>
    <row r="3984" spans="15:23" x14ac:dyDescent="0.2">
      <c r="O3984" s="11"/>
      <c r="Q3984" s="11"/>
      <c r="V3984" s="20"/>
      <c r="W3984" s="20"/>
    </row>
    <row r="3985" spans="15:23" x14ac:dyDescent="0.2">
      <c r="O3985" s="11"/>
      <c r="Q3985" s="11"/>
      <c r="V3985" s="20"/>
      <c r="W3985" s="20"/>
    </row>
    <row r="3986" spans="15:23" x14ac:dyDescent="0.2">
      <c r="O3986" s="11"/>
      <c r="Q3986" s="11"/>
      <c r="V3986" s="20"/>
      <c r="W3986" s="20"/>
    </row>
    <row r="3987" spans="15:23" x14ac:dyDescent="0.2">
      <c r="O3987" s="11"/>
      <c r="Q3987" s="11"/>
      <c r="V3987" s="20"/>
      <c r="W3987" s="20"/>
    </row>
    <row r="3988" spans="15:23" x14ac:dyDescent="0.2">
      <c r="O3988" s="11"/>
      <c r="Q3988" s="11"/>
      <c r="V3988" s="20"/>
      <c r="W3988" s="20"/>
    </row>
    <row r="3989" spans="15:23" x14ac:dyDescent="0.2">
      <c r="O3989" s="11"/>
      <c r="Q3989" s="11"/>
      <c r="V3989" s="20"/>
      <c r="W3989" s="20"/>
    </row>
    <row r="3990" spans="15:23" x14ac:dyDescent="0.2">
      <c r="O3990" s="11"/>
      <c r="Q3990" s="11"/>
      <c r="V3990" s="20"/>
      <c r="W3990" s="20"/>
    </row>
    <row r="3991" spans="15:23" x14ac:dyDescent="0.2">
      <c r="O3991" s="11"/>
      <c r="Q3991" s="11"/>
      <c r="V3991" s="20"/>
      <c r="W3991" s="20"/>
    </row>
    <row r="3992" spans="15:23" x14ac:dyDescent="0.2">
      <c r="O3992" s="11"/>
      <c r="Q3992" s="11"/>
      <c r="V3992" s="20"/>
      <c r="W3992" s="20"/>
    </row>
    <row r="3993" spans="15:23" x14ac:dyDescent="0.2">
      <c r="O3993" s="11"/>
      <c r="Q3993" s="11"/>
      <c r="V3993" s="20"/>
      <c r="W3993" s="20"/>
    </row>
    <row r="3994" spans="15:23" x14ac:dyDescent="0.2">
      <c r="O3994" s="11"/>
      <c r="Q3994" s="11"/>
      <c r="V3994" s="20"/>
      <c r="W3994" s="20"/>
    </row>
    <row r="3995" spans="15:23" x14ac:dyDescent="0.2">
      <c r="O3995" s="11"/>
      <c r="Q3995" s="11"/>
      <c r="V3995" s="20"/>
      <c r="W3995" s="20"/>
    </row>
    <row r="3996" spans="15:23" x14ac:dyDescent="0.2">
      <c r="O3996" s="11"/>
      <c r="Q3996" s="11"/>
      <c r="V3996" s="20"/>
      <c r="W3996" s="20"/>
    </row>
    <row r="3997" spans="15:23" x14ac:dyDescent="0.2">
      <c r="O3997" s="11"/>
      <c r="Q3997" s="11"/>
      <c r="V3997" s="20"/>
      <c r="W3997" s="20"/>
    </row>
    <row r="3998" spans="15:23" x14ac:dyDescent="0.2">
      <c r="O3998" s="11"/>
      <c r="Q3998" s="11"/>
      <c r="V3998" s="20"/>
      <c r="W3998" s="20"/>
    </row>
    <row r="3999" spans="15:23" x14ac:dyDescent="0.2">
      <c r="O3999" s="11"/>
      <c r="Q3999" s="11"/>
      <c r="V3999" s="20"/>
      <c r="W3999" s="20"/>
    </row>
    <row r="4000" spans="15:23" x14ac:dyDescent="0.2">
      <c r="O4000" s="11"/>
      <c r="Q4000" s="11"/>
      <c r="V4000" s="20"/>
      <c r="W4000" s="20"/>
    </row>
    <row r="4001" spans="15:23" x14ac:dyDescent="0.2">
      <c r="O4001" s="11"/>
      <c r="Q4001" s="11"/>
      <c r="V4001" s="20"/>
      <c r="W4001" s="20"/>
    </row>
    <row r="4002" spans="15:23" x14ac:dyDescent="0.2">
      <c r="O4002" s="11"/>
      <c r="Q4002" s="11"/>
      <c r="V4002" s="20"/>
      <c r="W4002" s="20"/>
    </row>
    <row r="4003" spans="15:23" x14ac:dyDescent="0.2">
      <c r="O4003" s="11"/>
      <c r="Q4003" s="11"/>
      <c r="V4003" s="20"/>
      <c r="W4003" s="20"/>
    </row>
    <row r="4004" spans="15:23" x14ac:dyDescent="0.2">
      <c r="O4004" s="11"/>
      <c r="Q4004" s="11"/>
      <c r="V4004" s="20"/>
      <c r="W4004" s="20"/>
    </row>
    <row r="4005" spans="15:23" x14ac:dyDescent="0.2">
      <c r="O4005" s="11"/>
      <c r="Q4005" s="11"/>
      <c r="V4005" s="20"/>
      <c r="W4005" s="20"/>
    </row>
    <row r="4006" spans="15:23" x14ac:dyDescent="0.2">
      <c r="O4006" s="11"/>
      <c r="Q4006" s="11"/>
      <c r="V4006" s="20"/>
      <c r="W4006" s="20"/>
    </row>
    <row r="4007" spans="15:23" x14ac:dyDescent="0.2">
      <c r="O4007" s="11"/>
      <c r="Q4007" s="11"/>
      <c r="V4007" s="20"/>
      <c r="W4007" s="20"/>
    </row>
    <row r="4008" spans="15:23" x14ac:dyDescent="0.2">
      <c r="O4008" s="11"/>
      <c r="Q4008" s="11"/>
      <c r="V4008" s="20"/>
      <c r="W4008" s="20"/>
    </row>
    <row r="4009" spans="15:23" x14ac:dyDescent="0.2">
      <c r="O4009" s="11"/>
      <c r="Q4009" s="11"/>
      <c r="V4009" s="20"/>
      <c r="W4009" s="20"/>
    </row>
    <row r="4010" spans="15:23" x14ac:dyDescent="0.2">
      <c r="O4010" s="11"/>
      <c r="Q4010" s="11"/>
      <c r="V4010" s="20"/>
      <c r="W4010" s="20"/>
    </row>
    <row r="4011" spans="15:23" x14ac:dyDescent="0.2">
      <c r="O4011" s="11"/>
      <c r="Q4011" s="11"/>
      <c r="V4011" s="20"/>
      <c r="W4011" s="20"/>
    </row>
    <row r="4012" spans="15:23" x14ac:dyDescent="0.2">
      <c r="O4012" s="11"/>
      <c r="Q4012" s="11"/>
      <c r="V4012" s="20"/>
      <c r="W4012" s="20"/>
    </row>
    <row r="4013" spans="15:23" x14ac:dyDescent="0.2">
      <c r="O4013" s="11"/>
      <c r="Q4013" s="11"/>
      <c r="V4013" s="20"/>
      <c r="W4013" s="20"/>
    </row>
    <row r="4014" spans="15:23" x14ac:dyDescent="0.2">
      <c r="O4014" s="11"/>
      <c r="Q4014" s="11"/>
      <c r="V4014" s="20"/>
      <c r="W4014" s="20"/>
    </row>
    <row r="4015" spans="15:23" x14ac:dyDescent="0.2">
      <c r="O4015" s="11"/>
      <c r="Q4015" s="11"/>
      <c r="V4015" s="20"/>
      <c r="W4015" s="20"/>
    </row>
    <row r="4016" spans="15:23" x14ac:dyDescent="0.2">
      <c r="O4016" s="11"/>
      <c r="Q4016" s="11"/>
      <c r="V4016" s="20"/>
      <c r="W4016" s="20"/>
    </row>
    <row r="4017" spans="15:23" x14ac:dyDescent="0.2">
      <c r="O4017" s="11"/>
      <c r="Q4017" s="11"/>
      <c r="V4017" s="20"/>
      <c r="W4017" s="20"/>
    </row>
    <row r="4018" spans="15:23" x14ac:dyDescent="0.2">
      <c r="O4018" s="11"/>
      <c r="Q4018" s="11"/>
      <c r="V4018" s="20"/>
      <c r="W4018" s="20"/>
    </row>
    <row r="4019" spans="15:23" x14ac:dyDescent="0.2">
      <c r="O4019" s="11"/>
      <c r="Q4019" s="11"/>
      <c r="V4019" s="20"/>
      <c r="W4019" s="20"/>
    </row>
    <row r="4020" spans="15:23" x14ac:dyDescent="0.2">
      <c r="O4020" s="11"/>
      <c r="Q4020" s="11"/>
      <c r="V4020" s="20"/>
      <c r="W4020" s="20"/>
    </row>
    <row r="4021" spans="15:23" x14ac:dyDescent="0.2">
      <c r="O4021" s="11"/>
      <c r="Q4021" s="11"/>
      <c r="V4021" s="20"/>
      <c r="W4021" s="20"/>
    </row>
    <row r="4022" spans="15:23" x14ac:dyDescent="0.2">
      <c r="O4022" s="11"/>
      <c r="Q4022" s="11"/>
      <c r="V4022" s="20"/>
      <c r="W4022" s="20"/>
    </row>
    <row r="4023" spans="15:23" x14ac:dyDescent="0.2">
      <c r="O4023" s="11"/>
      <c r="Q4023" s="11"/>
      <c r="V4023" s="20"/>
      <c r="W4023" s="20"/>
    </row>
    <row r="4024" spans="15:23" x14ac:dyDescent="0.2">
      <c r="O4024" s="11"/>
      <c r="Q4024" s="11"/>
      <c r="V4024" s="20"/>
      <c r="W4024" s="20"/>
    </row>
    <row r="4025" spans="15:23" x14ac:dyDescent="0.2">
      <c r="O4025" s="11"/>
      <c r="Q4025" s="11"/>
      <c r="V4025" s="20"/>
      <c r="W4025" s="20"/>
    </row>
    <row r="4026" spans="15:23" x14ac:dyDescent="0.2">
      <c r="O4026" s="11"/>
      <c r="Q4026" s="11"/>
      <c r="V4026" s="20"/>
      <c r="W4026" s="20"/>
    </row>
    <row r="4027" spans="15:23" x14ac:dyDescent="0.2">
      <c r="O4027" s="11"/>
      <c r="Q4027" s="11"/>
      <c r="V4027" s="20"/>
      <c r="W4027" s="20"/>
    </row>
    <row r="4028" spans="15:23" x14ac:dyDescent="0.2">
      <c r="O4028" s="11"/>
      <c r="Q4028" s="11"/>
      <c r="V4028" s="20"/>
      <c r="W4028" s="20"/>
    </row>
    <row r="4029" spans="15:23" x14ac:dyDescent="0.2">
      <c r="O4029" s="11"/>
      <c r="Q4029" s="11"/>
      <c r="V4029" s="20"/>
      <c r="W4029" s="20"/>
    </row>
    <row r="4030" spans="15:23" x14ac:dyDescent="0.2">
      <c r="O4030" s="11"/>
      <c r="Q4030" s="11"/>
      <c r="V4030" s="20"/>
      <c r="W4030" s="20"/>
    </row>
    <row r="4031" spans="15:23" x14ac:dyDescent="0.2">
      <c r="O4031" s="11"/>
      <c r="Q4031" s="11"/>
      <c r="V4031" s="20"/>
      <c r="W4031" s="20"/>
    </row>
    <row r="4032" spans="15:23" x14ac:dyDescent="0.2">
      <c r="O4032" s="11"/>
      <c r="Q4032" s="11"/>
      <c r="V4032" s="20"/>
      <c r="W4032" s="20"/>
    </row>
    <row r="4033" spans="15:23" x14ac:dyDescent="0.2">
      <c r="O4033" s="11"/>
      <c r="Q4033" s="11"/>
      <c r="V4033" s="20"/>
      <c r="W4033" s="20"/>
    </row>
    <row r="4034" spans="15:23" x14ac:dyDescent="0.2">
      <c r="O4034" s="11"/>
      <c r="Q4034" s="11"/>
      <c r="V4034" s="20"/>
      <c r="W4034" s="20"/>
    </row>
    <row r="4035" spans="15:23" x14ac:dyDescent="0.2">
      <c r="O4035" s="11"/>
      <c r="V4035" s="20"/>
      <c r="W4035" s="20"/>
    </row>
    <row r="4036" spans="15:23" x14ac:dyDescent="0.2">
      <c r="O4036" s="11"/>
      <c r="V4036" s="20"/>
      <c r="W4036" s="20"/>
    </row>
    <row r="4037" spans="15:23" x14ac:dyDescent="0.2">
      <c r="O4037" s="11"/>
      <c r="V4037" s="20"/>
      <c r="W4037" s="20"/>
    </row>
    <row r="4038" spans="15:23" x14ac:dyDescent="0.2">
      <c r="O4038" s="11"/>
      <c r="V4038" s="20"/>
      <c r="W4038" s="20"/>
    </row>
    <row r="4039" spans="15:23" x14ac:dyDescent="0.2">
      <c r="O4039" s="11"/>
      <c r="V4039" s="20"/>
      <c r="W4039" s="20"/>
    </row>
    <row r="4040" spans="15:23" x14ac:dyDescent="0.2">
      <c r="O4040" s="11"/>
      <c r="V4040" s="20"/>
      <c r="W4040" s="20"/>
    </row>
    <row r="4041" spans="15:23" x14ac:dyDescent="0.2">
      <c r="O4041" s="11"/>
      <c r="V4041" s="20"/>
      <c r="W4041" s="20"/>
    </row>
    <row r="4042" spans="15:23" x14ac:dyDescent="0.2">
      <c r="O4042" s="11"/>
      <c r="V4042" s="20"/>
      <c r="W4042" s="20"/>
    </row>
    <row r="4043" spans="15:23" x14ac:dyDescent="0.2">
      <c r="O4043" s="11"/>
      <c r="V4043" s="20"/>
      <c r="W4043" s="20"/>
    </row>
    <row r="4044" spans="15:23" x14ac:dyDescent="0.2">
      <c r="O4044" s="11"/>
      <c r="V4044" s="20"/>
      <c r="W4044" s="20"/>
    </row>
    <row r="4045" spans="15:23" x14ac:dyDescent="0.2">
      <c r="O4045" s="11"/>
      <c r="V4045" s="20"/>
      <c r="W4045" s="20"/>
    </row>
    <row r="4046" spans="15:23" x14ac:dyDescent="0.2">
      <c r="O4046" s="11"/>
      <c r="V4046" s="20"/>
      <c r="W4046" s="20"/>
    </row>
    <row r="4047" spans="15:23" x14ac:dyDescent="0.2">
      <c r="O4047" s="11"/>
      <c r="V4047" s="20"/>
      <c r="W4047" s="20"/>
    </row>
    <row r="4048" spans="15:23" x14ac:dyDescent="0.2">
      <c r="O4048" s="11"/>
      <c r="V4048" s="20"/>
      <c r="W4048" s="20"/>
    </row>
    <row r="4049" spans="15:23" x14ac:dyDescent="0.2">
      <c r="O4049" s="11"/>
      <c r="V4049" s="20"/>
      <c r="W4049" s="20"/>
    </row>
    <row r="4050" spans="15:23" x14ac:dyDescent="0.2">
      <c r="O4050" s="11"/>
      <c r="V4050" s="20"/>
      <c r="W4050" s="20"/>
    </row>
    <row r="4051" spans="15:23" x14ac:dyDescent="0.2">
      <c r="O4051" s="11"/>
      <c r="V4051" s="20"/>
      <c r="W4051" s="20"/>
    </row>
    <row r="4052" spans="15:23" x14ac:dyDescent="0.2">
      <c r="O4052" s="11"/>
      <c r="V4052" s="20"/>
      <c r="W4052" s="20"/>
    </row>
    <row r="4053" spans="15:23" x14ac:dyDescent="0.2">
      <c r="O4053" s="11"/>
      <c r="V4053" s="20"/>
      <c r="W4053" s="20"/>
    </row>
    <row r="4054" spans="15:23" x14ac:dyDescent="0.2">
      <c r="O4054" s="11"/>
      <c r="V4054" s="20"/>
      <c r="W4054" s="20"/>
    </row>
    <row r="4055" spans="15:23" x14ac:dyDescent="0.2">
      <c r="O4055" s="11"/>
      <c r="V4055" s="20"/>
      <c r="W4055" s="20"/>
    </row>
    <row r="4056" spans="15:23" x14ac:dyDescent="0.2">
      <c r="O4056" s="11"/>
      <c r="V4056" s="20"/>
      <c r="W4056" s="20"/>
    </row>
    <row r="4057" spans="15:23" x14ac:dyDescent="0.2">
      <c r="O4057" s="11"/>
      <c r="V4057" s="20"/>
      <c r="W4057" s="20"/>
    </row>
    <row r="4058" spans="15:23" x14ac:dyDescent="0.2">
      <c r="O4058" s="11"/>
      <c r="V4058" s="20"/>
      <c r="W4058" s="20"/>
    </row>
    <row r="4059" spans="15:23" x14ac:dyDescent="0.2">
      <c r="O4059" s="11"/>
      <c r="V4059" s="20"/>
      <c r="W4059" s="20"/>
    </row>
    <row r="4060" spans="15:23" x14ac:dyDescent="0.2">
      <c r="O4060" s="11"/>
      <c r="V4060" s="20"/>
      <c r="W4060" s="20"/>
    </row>
    <row r="4061" spans="15:23" x14ac:dyDescent="0.2">
      <c r="O4061" s="11"/>
      <c r="V4061" s="20"/>
      <c r="W4061" s="20"/>
    </row>
    <row r="4062" spans="15:23" x14ac:dyDescent="0.2">
      <c r="O4062" s="11"/>
      <c r="V4062" s="20"/>
      <c r="W4062" s="20"/>
    </row>
    <row r="4063" spans="15:23" x14ac:dyDescent="0.2">
      <c r="O4063" s="11"/>
      <c r="Q4063" s="11"/>
      <c r="V4063" s="20"/>
      <c r="W4063" s="20"/>
    </row>
    <row r="4064" spans="15:23" x14ac:dyDescent="0.2">
      <c r="O4064" s="11"/>
      <c r="Q4064" s="11"/>
      <c r="V4064" s="20"/>
      <c r="W4064" s="20"/>
    </row>
    <row r="4065" spans="15:23" x14ac:dyDescent="0.2">
      <c r="O4065" s="11"/>
      <c r="Q4065" s="11"/>
      <c r="V4065" s="20"/>
      <c r="W4065" s="20"/>
    </row>
    <row r="4066" spans="15:23" x14ac:dyDescent="0.2">
      <c r="O4066" s="11"/>
      <c r="Q4066" s="11"/>
      <c r="V4066" s="20"/>
      <c r="W4066" s="20"/>
    </row>
    <row r="4067" spans="15:23" x14ac:dyDescent="0.2">
      <c r="O4067" s="11"/>
      <c r="Q4067" s="11"/>
      <c r="V4067" s="20"/>
      <c r="W4067" s="20"/>
    </row>
    <row r="4068" spans="15:23" x14ac:dyDescent="0.2">
      <c r="O4068" s="11"/>
      <c r="Q4068" s="11"/>
      <c r="V4068" s="20"/>
      <c r="W4068" s="20"/>
    </row>
    <row r="4069" spans="15:23" x14ac:dyDescent="0.2">
      <c r="O4069" s="11"/>
      <c r="Q4069" s="11"/>
      <c r="V4069" s="20"/>
      <c r="W4069" s="20"/>
    </row>
    <row r="4070" spans="15:23" x14ac:dyDescent="0.2">
      <c r="O4070" s="11"/>
      <c r="Q4070" s="11"/>
      <c r="V4070" s="20"/>
      <c r="W4070" s="20"/>
    </row>
    <row r="4071" spans="15:23" x14ac:dyDescent="0.2">
      <c r="O4071" s="11"/>
      <c r="Q4071" s="11"/>
      <c r="V4071" s="20"/>
      <c r="W4071" s="20"/>
    </row>
    <row r="4072" spans="15:23" x14ac:dyDescent="0.2">
      <c r="O4072" s="11"/>
      <c r="Q4072" s="11"/>
      <c r="V4072" s="20"/>
      <c r="W4072" s="20"/>
    </row>
    <row r="4073" spans="15:23" x14ac:dyDescent="0.2">
      <c r="O4073" s="11"/>
      <c r="Q4073" s="11"/>
      <c r="V4073" s="20"/>
      <c r="W4073" s="20"/>
    </row>
    <row r="4074" spans="15:23" x14ac:dyDescent="0.2">
      <c r="O4074" s="11"/>
      <c r="Q4074" s="11"/>
      <c r="V4074" s="20"/>
      <c r="W4074" s="20"/>
    </row>
    <row r="4075" spans="15:23" x14ac:dyDescent="0.2">
      <c r="O4075" s="11"/>
      <c r="Q4075" s="11"/>
      <c r="V4075" s="20"/>
      <c r="W4075" s="20"/>
    </row>
    <row r="4076" spans="15:23" x14ac:dyDescent="0.2">
      <c r="O4076" s="11"/>
      <c r="Q4076" s="11"/>
      <c r="V4076" s="20"/>
      <c r="W4076" s="20"/>
    </row>
    <row r="4077" spans="15:23" x14ac:dyDescent="0.2">
      <c r="O4077" s="11"/>
      <c r="Q4077" s="11"/>
      <c r="V4077" s="20"/>
      <c r="W4077" s="20"/>
    </row>
    <row r="4078" spans="15:23" x14ac:dyDescent="0.2">
      <c r="O4078" s="11"/>
      <c r="Q4078" s="11"/>
      <c r="V4078" s="20"/>
      <c r="W4078" s="20"/>
    </row>
    <row r="4079" spans="15:23" x14ac:dyDescent="0.2">
      <c r="O4079" s="11"/>
      <c r="Q4079" s="11"/>
      <c r="V4079" s="20"/>
      <c r="W4079" s="20"/>
    </row>
    <row r="4080" spans="15:23" x14ac:dyDescent="0.2">
      <c r="O4080" s="11"/>
      <c r="Q4080" s="11"/>
      <c r="V4080" s="20"/>
      <c r="W4080" s="20"/>
    </row>
    <row r="4081" spans="15:23" x14ac:dyDescent="0.2">
      <c r="O4081" s="11"/>
      <c r="Q4081" s="11"/>
      <c r="V4081" s="20"/>
      <c r="W4081" s="20"/>
    </row>
    <row r="4082" spans="15:23" x14ac:dyDescent="0.2">
      <c r="O4082" s="11"/>
      <c r="Q4082" s="11"/>
      <c r="V4082" s="20"/>
      <c r="W4082" s="20"/>
    </row>
    <row r="4083" spans="15:23" x14ac:dyDescent="0.2">
      <c r="O4083" s="11"/>
      <c r="Q4083" s="11"/>
      <c r="V4083" s="20"/>
      <c r="W4083" s="20"/>
    </row>
    <row r="4084" spans="15:23" x14ac:dyDescent="0.2">
      <c r="O4084" s="11"/>
      <c r="Q4084" s="11"/>
      <c r="V4084" s="20"/>
      <c r="W4084" s="20"/>
    </row>
    <row r="4085" spans="15:23" x14ac:dyDescent="0.2">
      <c r="O4085" s="11"/>
      <c r="Q4085" s="11"/>
      <c r="V4085" s="20"/>
      <c r="W4085" s="20"/>
    </row>
    <row r="4086" spans="15:23" x14ac:dyDescent="0.2">
      <c r="O4086" s="11"/>
      <c r="Q4086" s="11"/>
      <c r="V4086" s="20"/>
      <c r="W4086" s="20"/>
    </row>
    <row r="4087" spans="15:23" x14ac:dyDescent="0.2">
      <c r="O4087" s="11"/>
      <c r="Q4087" s="11"/>
      <c r="V4087" s="20"/>
      <c r="W4087" s="20"/>
    </row>
    <row r="4088" spans="15:23" x14ac:dyDescent="0.2">
      <c r="O4088" s="11"/>
      <c r="Q4088" s="11"/>
      <c r="V4088" s="20"/>
      <c r="W4088" s="20"/>
    </row>
    <row r="4089" spans="15:23" x14ac:dyDescent="0.2">
      <c r="O4089" s="11"/>
      <c r="Q4089" s="11"/>
      <c r="V4089" s="20"/>
      <c r="W4089" s="20"/>
    </row>
    <row r="4090" spans="15:23" x14ac:dyDescent="0.2">
      <c r="O4090" s="11"/>
      <c r="Q4090" s="11"/>
      <c r="V4090" s="20"/>
      <c r="W4090" s="20"/>
    </row>
    <row r="4091" spans="15:23" x14ac:dyDescent="0.2">
      <c r="O4091" s="11"/>
      <c r="Q4091" s="11"/>
      <c r="V4091" s="20"/>
      <c r="W4091" s="20"/>
    </row>
    <row r="4092" spans="15:23" x14ac:dyDescent="0.2">
      <c r="O4092" s="11"/>
      <c r="Q4092" s="11"/>
      <c r="V4092" s="20"/>
      <c r="W4092" s="20"/>
    </row>
    <row r="4093" spans="15:23" x14ac:dyDescent="0.2">
      <c r="O4093" s="11"/>
      <c r="Q4093" s="11"/>
      <c r="V4093" s="20"/>
      <c r="W4093" s="20"/>
    </row>
    <row r="4094" spans="15:23" x14ac:dyDescent="0.2">
      <c r="O4094" s="11"/>
      <c r="Q4094" s="11"/>
      <c r="V4094" s="20"/>
      <c r="W4094" s="20"/>
    </row>
    <row r="4095" spans="15:23" x14ac:dyDescent="0.2">
      <c r="O4095" s="11"/>
      <c r="Q4095" s="11"/>
      <c r="V4095" s="20"/>
      <c r="W4095" s="20"/>
    </row>
    <row r="4096" spans="15:23" x14ac:dyDescent="0.2">
      <c r="O4096" s="11"/>
      <c r="Q4096" s="11"/>
      <c r="V4096" s="20"/>
      <c r="W4096" s="20"/>
    </row>
    <row r="4097" spans="15:23" x14ac:dyDescent="0.2">
      <c r="O4097" s="11"/>
      <c r="Q4097" s="11"/>
      <c r="V4097" s="20"/>
      <c r="W4097" s="20"/>
    </row>
    <row r="4098" spans="15:23" x14ac:dyDescent="0.2">
      <c r="O4098" s="11"/>
      <c r="Q4098" s="11"/>
      <c r="V4098" s="20"/>
      <c r="W4098" s="20"/>
    </row>
    <row r="4099" spans="15:23" x14ac:dyDescent="0.2">
      <c r="O4099" s="11"/>
      <c r="Q4099" s="11"/>
      <c r="V4099" s="20"/>
      <c r="W4099" s="20"/>
    </row>
    <row r="4100" spans="15:23" x14ac:dyDescent="0.2">
      <c r="O4100" s="11"/>
      <c r="Q4100" s="11"/>
      <c r="V4100" s="20"/>
      <c r="W4100" s="20"/>
    </row>
    <row r="4101" spans="15:23" x14ac:dyDescent="0.2">
      <c r="O4101" s="11"/>
      <c r="Q4101" s="11"/>
      <c r="V4101" s="20"/>
      <c r="W4101" s="20"/>
    </row>
    <row r="4102" spans="15:23" x14ac:dyDescent="0.2">
      <c r="O4102" s="11"/>
      <c r="Q4102" s="11"/>
      <c r="V4102" s="20"/>
      <c r="W4102" s="20"/>
    </row>
    <row r="4103" spans="15:23" x14ac:dyDescent="0.2">
      <c r="O4103" s="11"/>
      <c r="Q4103" s="11"/>
      <c r="V4103" s="20"/>
      <c r="W4103" s="20"/>
    </row>
    <row r="4104" spans="15:23" x14ac:dyDescent="0.2">
      <c r="O4104" s="11"/>
      <c r="Q4104" s="11"/>
      <c r="V4104" s="20"/>
      <c r="W4104" s="20"/>
    </row>
    <row r="4105" spans="15:23" x14ac:dyDescent="0.2">
      <c r="O4105" s="11"/>
      <c r="Q4105" s="11"/>
      <c r="V4105" s="20"/>
      <c r="W4105" s="20"/>
    </row>
    <row r="4106" spans="15:23" x14ac:dyDescent="0.2">
      <c r="O4106" s="11"/>
      <c r="Q4106" s="11"/>
      <c r="V4106" s="20"/>
      <c r="W4106" s="20"/>
    </row>
    <row r="4107" spans="15:23" x14ac:dyDescent="0.2">
      <c r="O4107" s="11"/>
      <c r="Q4107" s="11"/>
      <c r="V4107" s="20"/>
      <c r="W4107" s="20"/>
    </row>
    <row r="4108" spans="15:23" x14ac:dyDescent="0.2">
      <c r="O4108" s="11"/>
      <c r="Q4108" s="11"/>
      <c r="V4108" s="20"/>
      <c r="W4108" s="20"/>
    </row>
    <row r="4109" spans="15:23" x14ac:dyDescent="0.2">
      <c r="O4109" s="11"/>
      <c r="Q4109" s="11"/>
      <c r="V4109" s="20"/>
      <c r="W4109" s="20"/>
    </row>
    <row r="4110" spans="15:23" x14ac:dyDescent="0.2">
      <c r="O4110" s="11"/>
      <c r="Q4110" s="11"/>
      <c r="V4110" s="20"/>
      <c r="W4110" s="20"/>
    </row>
    <row r="4111" spans="15:23" x14ac:dyDescent="0.2">
      <c r="O4111" s="11"/>
      <c r="Q4111" s="11"/>
      <c r="V4111" s="20"/>
      <c r="W4111" s="20"/>
    </row>
    <row r="4112" spans="15:23" x14ac:dyDescent="0.2">
      <c r="O4112" s="11"/>
      <c r="Q4112" s="11"/>
      <c r="V4112" s="20"/>
      <c r="W4112" s="20"/>
    </row>
    <row r="4113" spans="15:23" x14ac:dyDescent="0.2">
      <c r="O4113" s="11"/>
      <c r="Q4113" s="11"/>
      <c r="V4113" s="20"/>
      <c r="W4113" s="20"/>
    </row>
    <row r="4114" spans="15:23" x14ac:dyDescent="0.2">
      <c r="O4114" s="11"/>
      <c r="Q4114" s="11"/>
      <c r="V4114" s="20"/>
      <c r="W4114" s="20"/>
    </row>
    <row r="4115" spans="15:23" x14ac:dyDescent="0.2">
      <c r="O4115" s="11"/>
      <c r="Q4115" s="11"/>
      <c r="V4115" s="20"/>
      <c r="W4115" s="20"/>
    </row>
    <row r="4116" spans="15:23" x14ac:dyDescent="0.2">
      <c r="O4116" s="11"/>
      <c r="Q4116" s="11"/>
      <c r="V4116" s="20"/>
      <c r="W4116" s="20"/>
    </row>
    <row r="4117" spans="15:23" x14ac:dyDescent="0.2">
      <c r="O4117" s="11"/>
      <c r="Q4117" s="11"/>
      <c r="V4117" s="20"/>
      <c r="W4117" s="20"/>
    </row>
    <row r="4118" spans="15:23" x14ac:dyDescent="0.2">
      <c r="O4118" s="11"/>
      <c r="Q4118" s="11"/>
      <c r="V4118" s="20"/>
      <c r="W4118" s="20"/>
    </row>
    <row r="4119" spans="15:23" x14ac:dyDescent="0.2">
      <c r="O4119" s="11"/>
      <c r="Q4119" s="11"/>
      <c r="V4119" s="20"/>
      <c r="W4119" s="20"/>
    </row>
    <row r="4120" spans="15:23" x14ac:dyDescent="0.2">
      <c r="O4120" s="11"/>
      <c r="Q4120" s="11"/>
      <c r="V4120" s="20"/>
      <c r="W4120" s="20"/>
    </row>
    <row r="4121" spans="15:23" x14ac:dyDescent="0.2">
      <c r="O4121" s="11"/>
      <c r="Q4121" s="11"/>
      <c r="V4121" s="20"/>
      <c r="W4121" s="20"/>
    </row>
    <row r="4122" spans="15:23" x14ac:dyDescent="0.2">
      <c r="O4122" s="11"/>
      <c r="Q4122" s="11"/>
      <c r="V4122" s="20"/>
      <c r="W4122" s="20"/>
    </row>
    <row r="4123" spans="15:23" x14ac:dyDescent="0.2">
      <c r="O4123" s="11"/>
      <c r="Q4123" s="11"/>
      <c r="V4123" s="20"/>
      <c r="W4123" s="20"/>
    </row>
    <row r="4124" spans="15:23" x14ac:dyDescent="0.2">
      <c r="O4124" s="11"/>
      <c r="Q4124" s="11"/>
      <c r="V4124" s="20"/>
      <c r="W4124" s="20"/>
    </row>
    <row r="4125" spans="15:23" x14ac:dyDescent="0.2">
      <c r="O4125" s="11"/>
      <c r="Q4125" s="11"/>
      <c r="V4125" s="20"/>
      <c r="W4125" s="20"/>
    </row>
    <row r="4126" spans="15:23" x14ac:dyDescent="0.2">
      <c r="O4126" s="11"/>
      <c r="Q4126" s="11"/>
      <c r="V4126" s="20"/>
      <c r="W4126" s="20"/>
    </row>
    <row r="4127" spans="15:23" x14ac:dyDescent="0.2">
      <c r="O4127" s="11"/>
      <c r="Q4127" s="11"/>
      <c r="V4127" s="20"/>
      <c r="W4127" s="20"/>
    </row>
    <row r="4128" spans="15:23" x14ac:dyDescent="0.2">
      <c r="O4128" s="11"/>
      <c r="Q4128" s="11"/>
      <c r="V4128" s="20"/>
      <c r="W4128" s="20"/>
    </row>
    <row r="4129" spans="15:23" x14ac:dyDescent="0.2">
      <c r="O4129" s="11"/>
      <c r="Q4129" s="11"/>
      <c r="V4129" s="20"/>
      <c r="W4129" s="20"/>
    </row>
    <row r="4130" spans="15:23" x14ac:dyDescent="0.2">
      <c r="O4130" s="11"/>
      <c r="Q4130" s="11"/>
      <c r="V4130" s="20"/>
      <c r="W4130" s="20"/>
    </row>
    <row r="4131" spans="15:23" x14ac:dyDescent="0.2">
      <c r="O4131" s="11"/>
      <c r="Q4131" s="11"/>
      <c r="V4131" s="20"/>
      <c r="W4131" s="20"/>
    </row>
    <row r="4132" spans="15:23" x14ac:dyDescent="0.2">
      <c r="O4132" s="11"/>
      <c r="Q4132" s="11"/>
      <c r="V4132" s="20"/>
      <c r="W4132" s="20"/>
    </row>
    <row r="4133" spans="15:23" x14ac:dyDescent="0.2">
      <c r="O4133" s="11"/>
      <c r="Q4133" s="11"/>
      <c r="V4133" s="20"/>
      <c r="W4133" s="20"/>
    </row>
    <row r="4134" spans="15:23" x14ac:dyDescent="0.2">
      <c r="O4134" s="11"/>
      <c r="Q4134" s="11"/>
      <c r="V4134" s="20"/>
      <c r="W4134" s="20"/>
    </row>
    <row r="4135" spans="15:23" x14ac:dyDescent="0.2">
      <c r="O4135" s="11"/>
      <c r="Q4135" s="11"/>
      <c r="V4135" s="20"/>
      <c r="W4135" s="20"/>
    </row>
    <row r="4136" spans="15:23" x14ac:dyDescent="0.2">
      <c r="O4136" s="11"/>
      <c r="Q4136" s="11"/>
      <c r="V4136" s="20"/>
      <c r="W4136" s="20"/>
    </row>
    <row r="4137" spans="15:23" x14ac:dyDescent="0.2">
      <c r="O4137" s="11"/>
      <c r="Q4137" s="11"/>
      <c r="V4137" s="20"/>
      <c r="W4137" s="20"/>
    </row>
    <row r="4138" spans="15:23" x14ac:dyDescent="0.2">
      <c r="O4138" s="11"/>
      <c r="Q4138" s="11"/>
      <c r="V4138" s="20"/>
      <c r="W4138" s="20"/>
    </row>
    <row r="4139" spans="15:23" x14ac:dyDescent="0.2">
      <c r="O4139" s="11"/>
      <c r="Q4139" s="11"/>
      <c r="V4139" s="20"/>
      <c r="W4139" s="20"/>
    </row>
    <row r="4140" spans="15:23" x14ac:dyDescent="0.2">
      <c r="O4140" s="11"/>
      <c r="Q4140" s="11"/>
      <c r="V4140" s="20"/>
      <c r="W4140" s="20"/>
    </row>
    <row r="4141" spans="15:23" x14ac:dyDescent="0.2">
      <c r="O4141" s="11"/>
      <c r="Q4141" s="11"/>
      <c r="V4141" s="20"/>
      <c r="W4141" s="20"/>
    </row>
    <row r="4142" spans="15:23" x14ac:dyDescent="0.2">
      <c r="O4142" s="11"/>
      <c r="Q4142" s="11"/>
      <c r="V4142" s="20"/>
      <c r="W4142" s="20"/>
    </row>
    <row r="4143" spans="15:23" x14ac:dyDescent="0.2">
      <c r="O4143" s="11"/>
      <c r="Q4143" s="11"/>
      <c r="V4143" s="20"/>
      <c r="W4143" s="20"/>
    </row>
    <row r="4144" spans="15:23" x14ac:dyDescent="0.2">
      <c r="O4144" s="11"/>
      <c r="Q4144" s="11"/>
      <c r="V4144" s="20"/>
      <c r="W4144" s="20"/>
    </row>
    <row r="4145" spans="15:23" x14ac:dyDescent="0.2">
      <c r="O4145" s="11"/>
      <c r="Q4145" s="11"/>
      <c r="V4145" s="20"/>
      <c r="W4145" s="20"/>
    </row>
    <row r="4146" spans="15:23" x14ac:dyDescent="0.2">
      <c r="O4146" s="11"/>
      <c r="Q4146" s="11"/>
      <c r="V4146" s="20"/>
      <c r="W4146" s="20"/>
    </row>
    <row r="4147" spans="15:23" x14ac:dyDescent="0.2">
      <c r="O4147" s="11"/>
      <c r="V4147" s="20"/>
      <c r="W4147" s="20"/>
    </row>
    <row r="4148" spans="15:23" x14ac:dyDescent="0.2">
      <c r="O4148" s="11"/>
      <c r="V4148" s="20"/>
      <c r="W4148" s="20"/>
    </row>
    <row r="4149" spans="15:23" x14ac:dyDescent="0.2">
      <c r="O4149" s="11"/>
      <c r="V4149" s="20"/>
      <c r="W4149" s="20"/>
    </row>
    <row r="4150" spans="15:23" x14ac:dyDescent="0.2">
      <c r="O4150" s="11"/>
      <c r="V4150" s="20"/>
      <c r="W4150" s="20"/>
    </row>
    <row r="4151" spans="15:23" x14ac:dyDescent="0.2">
      <c r="O4151" s="11"/>
      <c r="V4151" s="20"/>
      <c r="W4151" s="20"/>
    </row>
    <row r="4152" spans="15:23" x14ac:dyDescent="0.2">
      <c r="O4152" s="11"/>
      <c r="V4152" s="20"/>
      <c r="W4152" s="20"/>
    </row>
    <row r="4153" spans="15:23" x14ac:dyDescent="0.2">
      <c r="O4153" s="11"/>
      <c r="V4153" s="20"/>
      <c r="W4153" s="20"/>
    </row>
    <row r="4154" spans="15:23" x14ac:dyDescent="0.2">
      <c r="O4154" s="11"/>
      <c r="V4154" s="20"/>
      <c r="W4154" s="20"/>
    </row>
    <row r="4155" spans="15:23" x14ac:dyDescent="0.2">
      <c r="O4155" s="11"/>
      <c r="V4155" s="20"/>
      <c r="W4155" s="20"/>
    </row>
    <row r="4156" spans="15:23" x14ac:dyDescent="0.2">
      <c r="O4156" s="11"/>
      <c r="V4156" s="20"/>
      <c r="W4156" s="20"/>
    </row>
    <row r="4157" spans="15:23" x14ac:dyDescent="0.2">
      <c r="O4157" s="11"/>
      <c r="V4157" s="20"/>
      <c r="W4157" s="20"/>
    </row>
    <row r="4158" spans="15:23" x14ac:dyDescent="0.2">
      <c r="O4158" s="11"/>
      <c r="V4158" s="20"/>
      <c r="W4158" s="20"/>
    </row>
    <row r="4159" spans="15:23" x14ac:dyDescent="0.2">
      <c r="O4159" s="11"/>
      <c r="V4159" s="20"/>
      <c r="W4159" s="20"/>
    </row>
    <row r="4160" spans="15:23" x14ac:dyDescent="0.2">
      <c r="O4160" s="11"/>
      <c r="V4160" s="20"/>
      <c r="W4160" s="20"/>
    </row>
    <row r="4161" spans="15:23" x14ac:dyDescent="0.2">
      <c r="O4161" s="11"/>
      <c r="V4161" s="20"/>
      <c r="W4161" s="20"/>
    </row>
    <row r="4162" spans="15:23" x14ac:dyDescent="0.2">
      <c r="O4162" s="11"/>
      <c r="V4162" s="20"/>
      <c r="W4162" s="20"/>
    </row>
    <row r="4163" spans="15:23" x14ac:dyDescent="0.2">
      <c r="O4163" s="11"/>
      <c r="V4163" s="20"/>
      <c r="W4163" s="20"/>
    </row>
    <row r="4164" spans="15:23" x14ac:dyDescent="0.2">
      <c r="O4164" s="11"/>
      <c r="V4164" s="20"/>
      <c r="W4164" s="20"/>
    </row>
    <row r="4165" spans="15:23" x14ac:dyDescent="0.2">
      <c r="O4165" s="11"/>
      <c r="V4165" s="20"/>
      <c r="W4165" s="20"/>
    </row>
    <row r="4166" spans="15:23" x14ac:dyDescent="0.2">
      <c r="O4166" s="11"/>
      <c r="V4166" s="20"/>
      <c r="W4166" s="20"/>
    </row>
    <row r="4167" spans="15:23" x14ac:dyDescent="0.2">
      <c r="O4167" s="11"/>
      <c r="V4167" s="20"/>
      <c r="W4167" s="20"/>
    </row>
    <row r="4168" spans="15:23" x14ac:dyDescent="0.2">
      <c r="O4168" s="11"/>
      <c r="V4168" s="20"/>
      <c r="W4168" s="20"/>
    </row>
    <row r="4169" spans="15:23" x14ac:dyDescent="0.2">
      <c r="O4169" s="11"/>
      <c r="V4169" s="20"/>
      <c r="W4169" s="20"/>
    </row>
    <row r="4170" spans="15:23" x14ac:dyDescent="0.2">
      <c r="O4170" s="11"/>
      <c r="V4170" s="20"/>
      <c r="W4170" s="20"/>
    </row>
    <row r="4171" spans="15:23" x14ac:dyDescent="0.2">
      <c r="O4171" s="11"/>
      <c r="V4171" s="20"/>
      <c r="W4171" s="20"/>
    </row>
    <row r="4172" spans="15:23" x14ac:dyDescent="0.2">
      <c r="O4172" s="11"/>
      <c r="V4172" s="20"/>
      <c r="W4172" s="20"/>
    </row>
    <row r="4173" spans="15:23" x14ac:dyDescent="0.2">
      <c r="O4173" s="11"/>
      <c r="V4173" s="20"/>
      <c r="W4173" s="20"/>
    </row>
    <row r="4174" spans="15:23" x14ac:dyDescent="0.2">
      <c r="O4174" s="11"/>
      <c r="V4174" s="20"/>
      <c r="W4174" s="20"/>
    </row>
    <row r="4175" spans="15:23" x14ac:dyDescent="0.2">
      <c r="O4175" s="11"/>
      <c r="Q4175" s="11"/>
      <c r="V4175" s="20"/>
      <c r="W4175" s="20"/>
    </row>
    <row r="4176" spans="15:23" x14ac:dyDescent="0.2">
      <c r="O4176" s="11"/>
      <c r="Q4176" s="11"/>
      <c r="V4176" s="20"/>
      <c r="W4176" s="20"/>
    </row>
    <row r="4177" spans="15:23" x14ac:dyDescent="0.2">
      <c r="O4177" s="11"/>
      <c r="Q4177" s="11"/>
      <c r="V4177" s="20"/>
      <c r="W4177" s="20"/>
    </row>
    <row r="4178" spans="15:23" x14ac:dyDescent="0.2">
      <c r="O4178" s="11"/>
      <c r="Q4178" s="11"/>
      <c r="V4178" s="20"/>
      <c r="W4178" s="20"/>
    </row>
    <row r="4179" spans="15:23" x14ac:dyDescent="0.2">
      <c r="O4179" s="11"/>
      <c r="Q4179" s="11"/>
      <c r="V4179" s="20"/>
      <c r="W4179" s="20"/>
    </row>
    <row r="4180" spans="15:23" x14ac:dyDescent="0.2">
      <c r="O4180" s="11"/>
      <c r="Q4180" s="11"/>
      <c r="V4180" s="20"/>
      <c r="W4180" s="20"/>
    </row>
    <row r="4181" spans="15:23" x14ac:dyDescent="0.2">
      <c r="O4181" s="11"/>
      <c r="Q4181" s="11"/>
      <c r="V4181" s="20"/>
      <c r="W4181" s="20"/>
    </row>
    <row r="4182" spans="15:23" x14ac:dyDescent="0.2">
      <c r="O4182" s="11"/>
      <c r="Q4182" s="11"/>
      <c r="V4182" s="20"/>
      <c r="W4182" s="20"/>
    </row>
    <row r="4183" spans="15:23" x14ac:dyDescent="0.2">
      <c r="O4183" s="11"/>
      <c r="Q4183" s="11"/>
      <c r="V4183" s="20"/>
      <c r="W4183" s="20"/>
    </row>
    <row r="4184" spans="15:23" x14ac:dyDescent="0.2">
      <c r="O4184" s="11"/>
      <c r="Q4184" s="11"/>
      <c r="V4184" s="20"/>
      <c r="W4184" s="20"/>
    </row>
    <row r="4185" spans="15:23" x14ac:dyDescent="0.2">
      <c r="O4185" s="11"/>
      <c r="Q4185" s="11"/>
      <c r="V4185" s="20"/>
      <c r="W4185" s="20"/>
    </row>
    <row r="4186" spans="15:23" x14ac:dyDescent="0.2">
      <c r="O4186" s="11"/>
      <c r="Q4186" s="11"/>
      <c r="V4186" s="20"/>
      <c r="W4186" s="20"/>
    </row>
    <row r="4187" spans="15:23" x14ac:dyDescent="0.2">
      <c r="O4187" s="11"/>
      <c r="Q4187" s="11"/>
      <c r="V4187" s="20"/>
      <c r="W4187" s="20"/>
    </row>
    <row r="4188" spans="15:23" x14ac:dyDescent="0.2">
      <c r="O4188" s="11"/>
      <c r="Q4188" s="11"/>
      <c r="V4188" s="20"/>
      <c r="W4188" s="20"/>
    </row>
    <row r="4189" spans="15:23" x14ac:dyDescent="0.2">
      <c r="O4189" s="11"/>
      <c r="Q4189" s="11"/>
      <c r="V4189" s="20"/>
      <c r="W4189" s="20"/>
    </row>
    <row r="4190" spans="15:23" x14ac:dyDescent="0.2">
      <c r="O4190" s="11"/>
      <c r="Q4190" s="11"/>
      <c r="V4190" s="20"/>
      <c r="W4190" s="20"/>
    </row>
    <row r="4191" spans="15:23" x14ac:dyDescent="0.2">
      <c r="O4191" s="11"/>
      <c r="Q4191" s="11"/>
      <c r="V4191" s="20"/>
      <c r="W4191" s="20"/>
    </row>
    <row r="4192" spans="15:23" x14ac:dyDescent="0.2">
      <c r="O4192" s="11"/>
      <c r="Q4192" s="11"/>
      <c r="V4192" s="20"/>
      <c r="W4192" s="20"/>
    </row>
    <row r="4193" spans="15:23" x14ac:dyDescent="0.2">
      <c r="O4193" s="11"/>
      <c r="Q4193" s="11"/>
      <c r="V4193" s="20"/>
      <c r="W4193" s="20"/>
    </row>
    <row r="4194" spans="15:23" x14ac:dyDescent="0.2">
      <c r="O4194" s="11"/>
      <c r="Q4194" s="11"/>
      <c r="V4194" s="20"/>
      <c r="W4194" s="20"/>
    </row>
    <row r="4195" spans="15:23" x14ac:dyDescent="0.2">
      <c r="O4195" s="11"/>
      <c r="Q4195" s="11"/>
      <c r="V4195" s="20"/>
      <c r="W4195" s="20"/>
    </row>
    <row r="4196" spans="15:23" x14ac:dyDescent="0.2">
      <c r="O4196" s="11"/>
      <c r="Q4196" s="11"/>
      <c r="V4196" s="20"/>
      <c r="W4196" s="20"/>
    </row>
    <row r="4197" spans="15:23" x14ac:dyDescent="0.2">
      <c r="O4197" s="11"/>
      <c r="Q4197" s="11"/>
      <c r="V4197" s="20"/>
      <c r="W4197" s="20"/>
    </row>
    <row r="4198" spans="15:23" x14ac:dyDescent="0.2">
      <c r="O4198" s="11"/>
      <c r="Q4198" s="11"/>
      <c r="V4198" s="20"/>
      <c r="W4198" s="20"/>
    </row>
    <row r="4199" spans="15:23" x14ac:dyDescent="0.2">
      <c r="O4199" s="11"/>
      <c r="Q4199" s="11"/>
      <c r="V4199" s="20"/>
      <c r="W4199" s="20"/>
    </row>
    <row r="4200" spans="15:23" x14ac:dyDescent="0.2">
      <c r="O4200" s="11"/>
      <c r="Q4200" s="11"/>
      <c r="V4200" s="20"/>
      <c r="W4200" s="20"/>
    </row>
    <row r="4201" spans="15:23" x14ac:dyDescent="0.2">
      <c r="O4201" s="11"/>
      <c r="Q4201" s="11"/>
      <c r="V4201" s="20"/>
      <c r="W4201" s="20"/>
    </row>
    <row r="4202" spans="15:23" x14ac:dyDescent="0.2">
      <c r="O4202" s="11"/>
      <c r="Q4202" s="11"/>
      <c r="V4202" s="20"/>
      <c r="W4202" s="20"/>
    </row>
    <row r="4203" spans="15:23" x14ac:dyDescent="0.2">
      <c r="Q4203" s="11"/>
      <c r="V4203" s="20"/>
      <c r="W4203" s="20"/>
    </row>
    <row r="4204" spans="15:23" x14ac:dyDescent="0.2">
      <c r="Q4204" s="11"/>
      <c r="V4204" s="20"/>
      <c r="W4204" s="20"/>
    </row>
    <row r="4205" spans="15:23" x14ac:dyDescent="0.2">
      <c r="Q4205" s="11"/>
      <c r="V4205" s="20"/>
      <c r="W4205" s="20"/>
    </row>
    <row r="4206" spans="15:23" x14ac:dyDescent="0.2">
      <c r="Q4206" s="11"/>
      <c r="V4206" s="20"/>
      <c r="W4206" s="20"/>
    </row>
    <row r="4207" spans="15:23" x14ac:dyDescent="0.2">
      <c r="Q4207" s="11"/>
      <c r="V4207" s="20"/>
      <c r="W4207" s="20"/>
    </row>
    <row r="4208" spans="15:23" x14ac:dyDescent="0.2">
      <c r="Q4208" s="11"/>
      <c r="V4208" s="20"/>
      <c r="W4208" s="20"/>
    </row>
    <row r="4209" spans="17:23" x14ac:dyDescent="0.2">
      <c r="Q4209" s="11"/>
      <c r="V4209" s="20"/>
      <c r="W4209" s="20"/>
    </row>
    <row r="4210" spans="17:23" x14ac:dyDescent="0.2">
      <c r="Q4210" s="11"/>
      <c r="V4210" s="20"/>
      <c r="W4210" s="20"/>
    </row>
    <row r="4211" spans="17:23" x14ac:dyDescent="0.2">
      <c r="Q4211" s="11"/>
      <c r="V4211" s="20"/>
      <c r="W4211" s="20"/>
    </row>
    <row r="4212" spans="17:23" x14ac:dyDescent="0.2">
      <c r="Q4212" s="11"/>
      <c r="V4212" s="20"/>
      <c r="W4212" s="20"/>
    </row>
    <row r="4213" spans="17:23" x14ac:dyDescent="0.2">
      <c r="Q4213" s="11"/>
      <c r="V4213" s="20"/>
      <c r="W4213" s="20"/>
    </row>
    <row r="4214" spans="17:23" x14ac:dyDescent="0.2">
      <c r="Q4214" s="11"/>
      <c r="V4214" s="20"/>
      <c r="W4214" s="20"/>
    </row>
    <row r="4215" spans="17:23" x14ac:dyDescent="0.2">
      <c r="Q4215" s="11"/>
      <c r="V4215" s="20"/>
      <c r="W4215" s="20"/>
    </row>
    <row r="4216" spans="17:23" x14ac:dyDescent="0.2">
      <c r="Q4216" s="11"/>
      <c r="V4216" s="20"/>
      <c r="W4216" s="20"/>
    </row>
    <row r="4217" spans="17:23" x14ac:dyDescent="0.2">
      <c r="Q4217" s="11"/>
      <c r="V4217" s="20"/>
      <c r="W4217" s="20"/>
    </row>
    <row r="4218" spans="17:23" x14ac:dyDescent="0.2">
      <c r="Q4218" s="11"/>
      <c r="V4218" s="20"/>
      <c r="W4218" s="20"/>
    </row>
    <row r="4219" spans="17:23" x14ac:dyDescent="0.2">
      <c r="Q4219" s="11"/>
      <c r="V4219" s="20"/>
      <c r="W4219" s="20"/>
    </row>
    <row r="4220" spans="17:23" x14ac:dyDescent="0.2">
      <c r="Q4220" s="11"/>
      <c r="V4220" s="20"/>
      <c r="W4220" s="20"/>
    </row>
    <row r="4221" spans="17:23" x14ac:dyDescent="0.2">
      <c r="Q4221" s="11"/>
      <c r="V4221" s="20"/>
      <c r="W4221" s="20"/>
    </row>
    <row r="4222" spans="17:23" x14ac:dyDescent="0.2">
      <c r="Q4222" s="11"/>
      <c r="V4222" s="20"/>
      <c r="W4222" s="20"/>
    </row>
    <row r="4223" spans="17:23" x14ac:dyDescent="0.2">
      <c r="Q4223" s="11"/>
      <c r="V4223" s="20"/>
      <c r="W4223" s="20"/>
    </row>
    <row r="4224" spans="17:23" x14ac:dyDescent="0.2">
      <c r="Q4224" s="11"/>
      <c r="V4224" s="20"/>
      <c r="W4224" s="20"/>
    </row>
    <row r="4225" spans="17:23" x14ac:dyDescent="0.2">
      <c r="Q4225" s="11"/>
      <c r="V4225" s="20"/>
      <c r="W4225" s="20"/>
    </row>
    <row r="4226" spans="17:23" x14ac:dyDescent="0.2">
      <c r="Q4226" s="11"/>
      <c r="V4226" s="20"/>
      <c r="W4226" s="20"/>
    </row>
    <row r="4227" spans="17:23" x14ac:dyDescent="0.2">
      <c r="Q4227" s="11"/>
      <c r="V4227" s="20"/>
      <c r="W4227" s="20"/>
    </row>
    <row r="4228" spans="17:23" x14ac:dyDescent="0.2">
      <c r="Q4228" s="11"/>
      <c r="V4228" s="20"/>
      <c r="W4228" s="20"/>
    </row>
    <row r="4229" spans="17:23" x14ac:dyDescent="0.2">
      <c r="Q4229" s="11"/>
      <c r="V4229" s="20"/>
      <c r="W4229" s="20"/>
    </row>
    <row r="4230" spans="17:23" x14ac:dyDescent="0.2">
      <c r="Q4230" s="11"/>
      <c r="V4230" s="20"/>
      <c r="W4230" s="20"/>
    </row>
    <row r="4231" spans="17:23" x14ac:dyDescent="0.2">
      <c r="Q4231" s="11"/>
      <c r="V4231" s="20"/>
      <c r="W4231" s="20"/>
    </row>
    <row r="4232" spans="17:23" x14ac:dyDescent="0.2">
      <c r="Q4232" s="11"/>
      <c r="V4232" s="20"/>
      <c r="W4232" s="20"/>
    </row>
    <row r="4233" spans="17:23" x14ac:dyDescent="0.2">
      <c r="Q4233" s="11"/>
      <c r="V4233" s="20"/>
      <c r="W4233" s="20"/>
    </row>
    <row r="4234" spans="17:23" x14ac:dyDescent="0.2">
      <c r="Q4234" s="11"/>
      <c r="V4234" s="20"/>
      <c r="W4234" s="20"/>
    </row>
    <row r="4235" spans="17:23" x14ac:dyDescent="0.2">
      <c r="Q4235" s="11"/>
      <c r="V4235" s="20"/>
      <c r="W4235" s="20"/>
    </row>
    <row r="4236" spans="17:23" x14ac:dyDescent="0.2">
      <c r="Q4236" s="11"/>
      <c r="V4236" s="20"/>
      <c r="W4236" s="20"/>
    </row>
    <row r="4237" spans="17:23" x14ac:dyDescent="0.2">
      <c r="Q4237" s="11"/>
      <c r="V4237" s="20"/>
      <c r="W4237" s="20"/>
    </row>
    <row r="4238" spans="17:23" x14ac:dyDescent="0.2">
      <c r="Q4238" s="11"/>
      <c r="V4238" s="20"/>
      <c r="W4238" s="20"/>
    </row>
    <row r="4239" spans="17:23" x14ac:dyDescent="0.2">
      <c r="Q4239" s="11"/>
      <c r="V4239" s="20"/>
      <c r="W4239" s="20"/>
    </row>
    <row r="4240" spans="17:23" x14ac:dyDescent="0.2">
      <c r="Q4240" s="11"/>
      <c r="V4240" s="20"/>
      <c r="W4240" s="20"/>
    </row>
    <row r="4241" spans="17:23" x14ac:dyDescent="0.2">
      <c r="Q4241" s="11"/>
      <c r="V4241" s="20"/>
      <c r="W4241" s="20"/>
    </row>
    <row r="4242" spans="17:23" x14ac:dyDescent="0.2">
      <c r="Q4242" s="11"/>
      <c r="V4242" s="20"/>
      <c r="W4242" s="20"/>
    </row>
    <row r="4243" spans="17:23" x14ac:dyDescent="0.2">
      <c r="Q4243" s="11"/>
      <c r="V4243" s="20"/>
      <c r="W4243" s="20"/>
    </row>
    <row r="4244" spans="17:23" x14ac:dyDescent="0.2">
      <c r="Q4244" s="11"/>
      <c r="V4244" s="20"/>
      <c r="W4244" s="20"/>
    </row>
    <row r="4245" spans="17:23" x14ac:dyDescent="0.2">
      <c r="Q4245" s="11"/>
      <c r="V4245" s="20"/>
      <c r="W4245" s="20"/>
    </row>
    <row r="4246" spans="17:23" x14ac:dyDescent="0.2">
      <c r="Q4246" s="11"/>
      <c r="V4246" s="20"/>
      <c r="W4246" s="20"/>
    </row>
    <row r="4247" spans="17:23" x14ac:dyDescent="0.2">
      <c r="Q4247" s="11"/>
      <c r="V4247" s="20"/>
      <c r="W4247" s="20"/>
    </row>
    <row r="4248" spans="17:23" x14ac:dyDescent="0.2">
      <c r="Q4248" s="11"/>
      <c r="V4248" s="20"/>
      <c r="W4248" s="20"/>
    </row>
    <row r="4249" spans="17:23" x14ac:dyDescent="0.2">
      <c r="Q4249" s="11"/>
      <c r="V4249" s="20"/>
      <c r="W4249" s="20"/>
    </row>
    <row r="4250" spans="17:23" x14ac:dyDescent="0.2">
      <c r="Q4250" s="11"/>
      <c r="V4250" s="20"/>
      <c r="W4250" s="20"/>
    </row>
    <row r="4251" spans="17:23" x14ac:dyDescent="0.2">
      <c r="Q4251" s="11"/>
      <c r="V4251" s="20"/>
      <c r="W4251" s="20"/>
    </row>
    <row r="4252" spans="17:23" x14ac:dyDescent="0.2">
      <c r="Q4252" s="11"/>
      <c r="V4252" s="20"/>
      <c r="W4252" s="20"/>
    </row>
    <row r="4253" spans="17:23" x14ac:dyDescent="0.2">
      <c r="Q4253" s="11"/>
      <c r="V4253" s="20"/>
      <c r="W4253" s="20"/>
    </row>
    <row r="4254" spans="17:23" x14ac:dyDescent="0.2">
      <c r="Q4254" s="11"/>
      <c r="V4254" s="20"/>
      <c r="W4254" s="20"/>
    </row>
    <row r="4255" spans="17:23" x14ac:dyDescent="0.2">
      <c r="Q4255" s="11"/>
      <c r="V4255" s="20"/>
      <c r="W4255" s="20"/>
    </row>
    <row r="4256" spans="17:23" x14ac:dyDescent="0.2">
      <c r="Q4256" s="11"/>
      <c r="V4256" s="20"/>
      <c r="W4256" s="20"/>
    </row>
    <row r="4257" spans="17:23" x14ac:dyDescent="0.2">
      <c r="Q4257" s="11"/>
      <c r="V4257" s="20"/>
      <c r="W4257" s="20"/>
    </row>
    <row r="4258" spans="17:23" x14ac:dyDescent="0.2">
      <c r="Q4258" s="11"/>
      <c r="V4258" s="20"/>
      <c r="W4258" s="20"/>
    </row>
    <row r="4259" spans="17:23" x14ac:dyDescent="0.2">
      <c r="V4259" s="20"/>
      <c r="W4259" s="20"/>
    </row>
    <row r="4260" spans="17:23" x14ac:dyDescent="0.2">
      <c r="V4260" s="20"/>
      <c r="W4260" s="20"/>
    </row>
    <row r="4261" spans="17:23" x14ac:dyDescent="0.2">
      <c r="V4261" s="20"/>
      <c r="W4261" s="20"/>
    </row>
    <row r="4262" spans="17:23" x14ac:dyDescent="0.2">
      <c r="V4262" s="20"/>
      <c r="W4262" s="20"/>
    </row>
    <row r="4263" spans="17:23" x14ac:dyDescent="0.2">
      <c r="V4263" s="20"/>
      <c r="W4263" s="20"/>
    </row>
    <row r="4264" spans="17:23" x14ac:dyDescent="0.2">
      <c r="V4264" s="20"/>
      <c r="W4264" s="20"/>
    </row>
    <row r="4265" spans="17:23" x14ac:dyDescent="0.2">
      <c r="V4265" s="20"/>
      <c r="W4265" s="20"/>
    </row>
    <row r="4266" spans="17:23" x14ac:dyDescent="0.2">
      <c r="V4266" s="20"/>
      <c r="W4266" s="20"/>
    </row>
    <row r="4267" spans="17:23" x14ac:dyDescent="0.2">
      <c r="V4267" s="20"/>
      <c r="W4267" s="20"/>
    </row>
    <row r="4268" spans="17:23" x14ac:dyDescent="0.2">
      <c r="V4268" s="20"/>
      <c r="W4268" s="20"/>
    </row>
    <row r="4269" spans="17:23" x14ac:dyDescent="0.2">
      <c r="V4269" s="20"/>
      <c r="W4269" s="20"/>
    </row>
    <row r="4270" spans="17:23" x14ac:dyDescent="0.2">
      <c r="V4270" s="20"/>
      <c r="W4270" s="20"/>
    </row>
    <row r="4271" spans="17:23" x14ac:dyDescent="0.2">
      <c r="V4271" s="20"/>
      <c r="W4271" s="20"/>
    </row>
    <row r="4272" spans="17:23" x14ac:dyDescent="0.2">
      <c r="V4272" s="20"/>
      <c r="W4272" s="20"/>
    </row>
    <row r="4273" spans="17:23" x14ac:dyDescent="0.2">
      <c r="V4273" s="20"/>
      <c r="W4273" s="20"/>
    </row>
    <row r="4274" spans="17:23" x14ac:dyDescent="0.2">
      <c r="V4274" s="20"/>
      <c r="W4274" s="20"/>
    </row>
    <row r="4275" spans="17:23" x14ac:dyDescent="0.2">
      <c r="V4275" s="20"/>
      <c r="W4275" s="20"/>
    </row>
    <row r="4276" spans="17:23" x14ac:dyDescent="0.2">
      <c r="V4276" s="20"/>
      <c r="W4276" s="20"/>
    </row>
    <row r="4277" spans="17:23" x14ac:dyDescent="0.2">
      <c r="V4277" s="20"/>
      <c r="W4277" s="20"/>
    </row>
    <row r="4278" spans="17:23" x14ac:dyDescent="0.2">
      <c r="V4278" s="20"/>
      <c r="W4278" s="20"/>
    </row>
    <row r="4279" spans="17:23" x14ac:dyDescent="0.2">
      <c r="V4279" s="20"/>
      <c r="W4279" s="20"/>
    </row>
    <row r="4280" spans="17:23" x14ac:dyDescent="0.2">
      <c r="V4280" s="20"/>
      <c r="W4280" s="20"/>
    </row>
    <row r="4281" spans="17:23" x14ac:dyDescent="0.2">
      <c r="V4281" s="20"/>
      <c r="W4281" s="20"/>
    </row>
    <row r="4282" spans="17:23" x14ac:dyDescent="0.2">
      <c r="V4282" s="20"/>
      <c r="W4282" s="20"/>
    </row>
    <row r="4283" spans="17:23" x14ac:dyDescent="0.2">
      <c r="V4283" s="20"/>
      <c r="W4283" s="20"/>
    </row>
    <row r="4284" spans="17:23" x14ac:dyDescent="0.2">
      <c r="V4284" s="20"/>
      <c r="W4284" s="20"/>
    </row>
    <row r="4285" spans="17:23" x14ac:dyDescent="0.2">
      <c r="V4285" s="20"/>
      <c r="W4285" s="20"/>
    </row>
    <row r="4286" spans="17:23" x14ac:dyDescent="0.2">
      <c r="V4286" s="20"/>
      <c r="W4286" s="20"/>
    </row>
    <row r="4287" spans="17:23" x14ac:dyDescent="0.2">
      <c r="Q4287" s="11"/>
      <c r="V4287" s="20"/>
      <c r="W4287" s="20"/>
    </row>
    <row r="4288" spans="17:23" x14ac:dyDescent="0.2">
      <c r="Q4288" s="11"/>
      <c r="V4288" s="20"/>
      <c r="W4288" s="20"/>
    </row>
    <row r="4289" spans="17:23" x14ac:dyDescent="0.2">
      <c r="Q4289" s="11"/>
      <c r="V4289" s="20"/>
      <c r="W4289" s="20"/>
    </row>
    <row r="4290" spans="17:23" x14ac:dyDescent="0.2">
      <c r="Q4290" s="11"/>
      <c r="V4290" s="20"/>
      <c r="W4290" s="20"/>
    </row>
    <row r="4291" spans="17:23" x14ac:dyDescent="0.2">
      <c r="Q4291" s="11"/>
      <c r="V4291" s="20"/>
      <c r="W4291" s="20"/>
    </row>
    <row r="4292" spans="17:23" x14ac:dyDescent="0.2">
      <c r="Q4292" s="11"/>
      <c r="V4292" s="20"/>
      <c r="W4292" s="20"/>
    </row>
    <row r="4293" spans="17:23" x14ac:dyDescent="0.2">
      <c r="Q4293" s="11"/>
      <c r="V4293" s="20"/>
      <c r="W4293" s="20"/>
    </row>
    <row r="4294" spans="17:23" x14ac:dyDescent="0.2">
      <c r="Q4294" s="11"/>
      <c r="V4294" s="20"/>
      <c r="W4294" s="20"/>
    </row>
    <row r="4295" spans="17:23" x14ac:dyDescent="0.2">
      <c r="Q4295" s="11"/>
      <c r="V4295" s="20"/>
      <c r="W4295" s="20"/>
    </row>
    <row r="4296" spans="17:23" x14ac:dyDescent="0.2">
      <c r="Q4296" s="11"/>
      <c r="V4296" s="20"/>
      <c r="W4296" s="20"/>
    </row>
    <row r="4297" spans="17:23" x14ac:dyDescent="0.2">
      <c r="Q4297" s="11"/>
      <c r="V4297" s="20"/>
      <c r="W4297" s="20"/>
    </row>
    <row r="4298" spans="17:23" x14ac:dyDescent="0.2">
      <c r="Q4298" s="11"/>
      <c r="V4298" s="20"/>
      <c r="W4298" s="20"/>
    </row>
    <row r="4299" spans="17:23" x14ac:dyDescent="0.2">
      <c r="Q4299" s="11"/>
      <c r="V4299" s="20"/>
      <c r="W4299" s="20"/>
    </row>
    <row r="4300" spans="17:23" x14ac:dyDescent="0.2">
      <c r="Q4300" s="11"/>
      <c r="V4300" s="20"/>
      <c r="W4300" s="20"/>
    </row>
    <row r="4301" spans="17:23" x14ac:dyDescent="0.2">
      <c r="Q4301" s="11"/>
      <c r="V4301" s="20"/>
      <c r="W4301" s="20"/>
    </row>
    <row r="4302" spans="17:23" x14ac:dyDescent="0.2">
      <c r="Q4302" s="11"/>
      <c r="V4302" s="20"/>
      <c r="W4302" s="20"/>
    </row>
    <row r="4303" spans="17:23" x14ac:dyDescent="0.2">
      <c r="Q4303" s="11"/>
      <c r="V4303" s="20"/>
      <c r="W4303" s="20"/>
    </row>
    <row r="4304" spans="17:23" x14ac:dyDescent="0.2">
      <c r="Q4304" s="11"/>
      <c r="V4304" s="20"/>
      <c r="W4304" s="20"/>
    </row>
    <row r="4305" spans="17:23" x14ac:dyDescent="0.2">
      <c r="Q4305" s="11"/>
      <c r="V4305" s="20"/>
      <c r="W4305" s="20"/>
    </row>
    <row r="4306" spans="17:23" x14ac:dyDescent="0.2">
      <c r="Q4306" s="11"/>
      <c r="V4306" s="20"/>
      <c r="W4306" s="20"/>
    </row>
    <row r="4307" spans="17:23" x14ac:dyDescent="0.2">
      <c r="Q4307" s="11"/>
      <c r="V4307" s="20"/>
      <c r="W4307" s="20"/>
    </row>
    <row r="4308" spans="17:23" x14ac:dyDescent="0.2">
      <c r="Q4308" s="11"/>
      <c r="V4308" s="20"/>
      <c r="W4308" s="20"/>
    </row>
    <row r="4309" spans="17:23" x14ac:dyDescent="0.2">
      <c r="Q4309" s="11"/>
      <c r="V4309" s="20"/>
      <c r="W4309" s="20"/>
    </row>
    <row r="4310" spans="17:23" x14ac:dyDescent="0.2">
      <c r="Q4310" s="11"/>
      <c r="V4310" s="20"/>
      <c r="W4310" s="20"/>
    </row>
    <row r="4311" spans="17:23" x14ac:dyDescent="0.2">
      <c r="Q4311" s="11"/>
      <c r="V4311" s="20"/>
      <c r="W4311" s="20"/>
    </row>
    <row r="4312" spans="17:23" x14ac:dyDescent="0.2">
      <c r="Q4312" s="11"/>
      <c r="V4312" s="20"/>
      <c r="W4312" s="20"/>
    </row>
    <row r="4313" spans="17:23" x14ac:dyDescent="0.2">
      <c r="Q4313" s="11"/>
      <c r="V4313" s="20"/>
      <c r="W4313" s="20"/>
    </row>
    <row r="4314" spans="17:23" x14ac:dyDescent="0.2">
      <c r="Q4314" s="11"/>
      <c r="V4314" s="20"/>
      <c r="W4314" s="20"/>
    </row>
    <row r="4315" spans="17:23" x14ac:dyDescent="0.2">
      <c r="Q4315" s="11"/>
      <c r="V4315" s="20"/>
      <c r="W4315" s="20"/>
    </row>
    <row r="4316" spans="17:23" x14ac:dyDescent="0.2">
      <c r="Q4316" s="11"/>
      <c r="V4316" s="20"/>
      <c r="W4316" s="20"/>
    </row>
    <row r="4317" spans="17:23" x14ac:dyDescent="0.2">
      <c r="Q4317" s="11"/>
      <c r="V4317" s="20"/>
      <c r="W4317" s="20"/>
    </row>
    <row r="4318" spans="17:23" x14ac:dyDescent="0.2">
      <c r="Q4318" s="11"/>
      <c r="V4318" s="20"/>
      <c r="W4318" s="20"/>
    </row>
    <row r="4319" spans="17:23" x14ac:dyDescent="0.2">
      <c r="Q4319" s="11"/>
      <c r="V4319" s="20"/>
      <c r="W4319" s="20"/>
    </row>
    <row r="4320" spans="17:23" x14ac:dyDescent="0.2">
      <c r="Q4320" s="11"/>
      <c r="V4320" s="20"/>
      <c r="W4320" s="20"/>
    </row>
    <row r="4321" spans="17:23" x14ac:dyDescent="0.2">
      <c r="Q4321" s="11"/>
      <c r="V4321" s="20"/>
      <c r="W4321" s="20"/>
    </row>
    <row r="4322" spans="17:23" x14ac:dyDescent="0.2">
      <c r="Q4322" s="11"/>
      <c r="V4322" s="20"/>
      <c r="W4322" s="20"/>
    </row>
    <row r="4323" spans="17:23" x14ac:dyDescent="0.2">
      <c r="Q4323" s="11"/>
      <c r="V4323" s="20"/>
      <c r="W4323" s="20"/>
    </row>
    <row r="4324" spans="17:23" x14ac:dyDescent="0.2">
      <c r="Q4324" s="11"/>
      <c r="V4324" s="20"/>
      <c r="W4324" s="20"/>
    </row>
    <row r="4325" spans="17:23" x14ac:dyDescent="0.2">
      <c r="Q4325" s="11"/>
      <c r="V4325" s="20"/>
      <c r="W4325" s="20"/>
    </row>
    <row r="4326" spans="17:23" x14ac:dyDescent="0.2">
      <c r="Q4326" s="11"/>
      <c r="V4326" s="20"/>
      <c r="W4326" s="20"/>
    </row>
    <row r="4327" spans="17:23" x14ac:dyDescent="0.2">
      <c r="Q4327" s="11"/>
      <c r="V4327" s="20"/>
      <c r="W4327" s="20"/>
    </row>
    <row r="4328" spans="17:23" x14ac:dyDescent="0.2">
      <c r="Q4328" s="11"/>
      <c r="V4328" s="20"/>
      <c r="W4328" s="20"/>
    </row>
    <row r="4329" spans="17:23" x14ac:dyDescent="0.2">
      <c r="Q4329" s="11"/>
      <c r="V4329" s="20"/>
      <c r="W4329" s="20"/>
    </row>
    <row r="4330" spans="17:23" x14ac:dyDescent="0.2">
      <c r="Q4330" s="11"/>
      <c r="V4330" s="20"/>
      <c r="W4330" s="20"/>
    </row>
    <row r="4331" spans="17:23" x14ac:dyDescent="0.2">
      <c r="Q4331" s="11"/>
      <c r="V4331" s="20"/>
      <c r="W4331" s="20"/>
    </row>
    <row r="4332" spans="17:23" x14ac:dyDescent="0.2">
      <c r="Q4332" s="11"/>
      <c r="V4332" s="20"/>
      <c r="W4332" s="20"/>
    </row>
    <row r="4333" spans="17:23" x14ac:dyDescent="0.2">
      <c r="Q4333" s="11"/>
      <c r="V4333" s="20"/>
      <c r="W4333" s="20"/>
    </row>
    <row r="4334" spans="17:23" x14ac:dyDescent="0.2">
      <c r="Q4334" s="11"/>
      <c r="V4334" s="20"/>
      <c r="W4334" s="20"/>
    </row>
    <row r="4335" spans="17:23" x14ac:dyDescent="0.2">
      <c r="Q4335" s="11"/>
      <c r="V4335" s="20"/>
      <c r="W4335" s="20"/>
    </row>
    <row r="4336" spans="17:23" x14ac:dyDescent="0.2">
      <c r="Q4336" s="11"/>
      <c r="V4336" s="20"/>
      <c r="W4336" s="20"/>
    </row>
    <row r="4337" spans="17:23" x14ac:dyDescent="0.2">
      <c r="Q4337" s="11"/>
      <c r="V4337" s="20"/>
      <c r="W4337" s="20"/>
    </row>
    <row r="4338" spans="17:23" x14ac:dyDescent="0.2">
      <c r="Q4338" s="11"/>
      <c r="V4338" s="20"/>
      <c r="W4338" s="20"/>
    </row>
    <row r="4339" spans="17:23" x14ac:dyDescent="0.2">
      <c r="Q4339" s="11"/>
      <c r="V4339" s="20"/>
      <c r="W4339" s="20"/>
    </row>
    <row r="4340" spans="17:23" x14ac:dyDescent="0.2">
      <c r="Q4340" s="11"/>
      <c r="V4340" s="20"/>
      <c r="W4340" s="20"/>
    </row>
    <row r="4341" spans="17:23" x14ac:dyDescent="0.2">
      <c r="Q4341" s="11"/>
      <c r="V4341" s="20"/>
      <c r="W4341" s="20"/>
    </row>
    <row r="4342" spans="17:23" x14ac:dyDescent="0.2">
      <c r="Q4342" s="11"/>
      <c r="V4342" s="20"/>
      <c r="W4342" s="20"/>
    </row>
    <row r="4343" spans="17:23" x14ac:dyDescent="0.2">
      <c r="Q4343" s="11"/>
      <c r="V4343" s="20"/>
      <c r="W4343" s="20"/>
    </row>
    <row r="4344" spans="17:23" x14ac:dyDescent="0.2">
      <c r="Q4344" s="11"/>
      <c r="V4344" s="20"/>
      <c r="W4344" s="20"/>
    </row>
    <row r="4345" spans="17:23" x14ac:dyDescent="0.2">
      <c r="Q4345" s="11"/>
      <c r="V4345" s="20"/>
      <c r="W4345" s="20"/>
    </row>
    <row r="4346" spans="17:23" x14ac:dyDescent="0.2">
      <c r="Q4346" s="11"/>
      <c r="V4346" s="20"/>
      <c r="W4346" s="20"/>
    </row>
    <row r="4347" spans="17:23" x14ac:dyDescent="0.2">
      <c r="Q4347" s="11"/>
      <c r="V4347" s="20"/>
      <c r="W4347" s="20"/>
    </row>
    <row r="4348" spans="17:23" x14ac:dyDescent="0.2">
      <c r="Q4348" s="11"/>
      <c r="V4348" s="20"/>
      <c r="W4348" s="20"/>
    </row>
    <row r="4349" spans="17:23" x14ac:dyDescent="0.2">
      <c r="Q4349" s="11"/>
      <c r="V4349" s="20"/>
      <c r="W4349" s="20"/>
    </row>
    <row r="4350" spans="17:23" x14ac:dyDescent="0.2">
      <c r="Q4350" s="11"/>
      <c r="V4350" s="20"/>
      <c r="W4350" s="20"/>
    </row>
    <row r="4351" spans="17:23" x14ac:dyDescent="0.2">
      <c r="Q4351" s="11"/>
      <c r="V4351" s="20"/>
      <c r="W4351" s="20"/>
    </row>
    <row r="4352" spans="17:23" x14ac:dyDescent="0.2">
      <c r="Q4352" s="11"/>
      <c r="V4352" s="20"/>
      <c r="W4352" s="20"/>
    </row>
    <row r="4353" spans="17:23" x14ac:dyDescent="0.2">
      <c r="Q4353" s="11"/>
      <c r="V4353" s="20"/>
      <c r="W4353" s="20"/>
    </row>
    <row r="4354" spans="17:23" x14ac:dyDescent="0.2">
      <c r="Q4354" s="11"/>
      <c r="V4354" s="20"/>
      <c r="W4354" s="20"/>
    </row>
    <row r="4355" spans="17:23" x14ac:dyDescent="0.2">
      <c r="Q4355" s="11"/>
      <c r="V4355" s="20"/>
      <c r="W4355" s="20"/>
    </row>
    <row r="4356" spans="17:23" x14ac:dyDescent="0.2">
      <c r="Q4356" s="11"/>
      <c r="V4356" s="20"/>
      <c r="W4356" s="20"/>
    </row>
    <row r="4357" spans="17:23" x14ac:dyDescent="0.2">
      <c r="Q4357" s="11"/>
      <c r="V4357" s="20"/>
      <c r="W4357" s="20"/>
    </row>
    <row r="4358" spans="17:23" x14ac:dyDescent="0.2">
      <c r="Q4358" s="11"/>
      <c r="V4358" s="20"/>
      <c r="W4358" s="20"/>
    </row>
    <row r="4359" spans="17:23" x14ac:dyDescent="0.2">
      <c r="Q4359" s="11"/>
      <c r="V4359" s="20"/>
      <c r="W4359" s="20"/>
    </row>
    <row r="4360" spans="17:23" x14ac:dyDescent="0.2">
      <c r="Q4360" s="11"/>
      <c r="V4360" s="20"/>
      <c r="W4360" s="20"/>
    </row>
    <row r="4361" spans="17:23" x14ac:dyDescent="0.2">
      <c r="Q4361" s="11"/>
      <c r="V4361" s="20"/>
      <c r="W4361" s="20"/>
    </row>
    <row r="4362" spans="17:23" x14ac:dyDescent="0.2">
      <c r="Q4362" s="11"/>
      <c r="V4362" s="20"/>
      <c r="W4362" s="20"/>
    </row>
    <row r="4363" spans="17:23" x14ac:dyDescent="0.2">
      <c r="Q4363" s="11"/>
      <c r="V4363" s="20"/>
      <c r="W4363" s="20"/>
    </row>
    <row r="4364" spans="17:23" x14ac:dyDescent="0.2">
      <c r="Q4364" s="11"/>
      <c r="V4364" s="20"/>
      <c r="W4364" s="20"/>
    </row>
    <row r="4365" spans="17:23" x14ac:dyDescent="0.2">
      <c r="Q4365" s="11"/>
      <c r="V4365" s="20"/>
      <c r="W4365" s="20"/>
    </row>
    <row r="4366" spans="17:23" x14ac:dyDescent="0.2">
      <c r="Q4366" s="11"/>
      <c r="V4366" s="20"/>
      <c r="W4366" s="20"/>
    </row>
    <row r="4367" spans="17:23" x14ac:dyDescent="0.2">
      <c r="Q4367" s="11"/>
      <c r="V4367" s="20"/>
      <c r="W4367" s="20"/>
    </row>
    <row r="4368" spans="17:23" x14ac:dyDescent="0.2">
      <c r="Q4368" s="11"/>
      <c r="V4368" s="20"/>
      <c r="W4368" s="20"/>
    </row>
    <row r="4369" spans="17:23" x14ac:dyDescent="0.2">
      <c r="Q4369" s="11"/>
      <c r="V4369" s="20"/>
      <c r="W4369" s="20"/>
    </row>
    <row r="4370" spans="17:23" x14ac:dyDescent="0.2">
      <c r="Q4370" s="11"/>
      <c r="V4370" s="20"/>
      <c r="W4370" s="20"/>
    </row>
    <row r="4371" spans="17:23" x14ac:dyDescent="0.2">
      <c r="V4371" s="20"/>
      <c r="W4371" s="20"/>
    </row>
    <row r="4372" spans="17:23" x14ac:dyDescent="0.2">
      <c r="V4372" s="20"/>
      <c r="W4372" s="20"/>
    </row>
    <row r="4373" spans="17:23" x14ac:dyDescent="0.2">
      <c r="V4373" s="20"/>
      <c r="W4373" s="20"/>
    </row>
    <row r="4374" spans="17:23" x14ac:dyDescent="0.2">
      <c r="V4374" s="20"/>
      <c r="W4374" s="20"/>
    </row>
    <row r="4375" spans="17:23" x14ac:dyDescent="0.2">
      <c r="V4375" s="20"/>
      <c r="W4375" s="20"/>
    </row>
    <row r="4376" spans="17:23" x14ac:dyDescent="0.2">
      <c r="V4376" s="20"/>
      <c r="W4376" s="20"/>
    </row>
    <row r="4377" spans="17:23" x14ac:dyDescent="0.2">
      <c r="V4377" s="20"/>
      <c r="W4377" s="20"/>
    </row>
    <row r="4378" spans="17:23" x14ac:dyDescent="0.2">
      <c r="V4378" s="20"/>
      <c r="W4378" s="20"/>
    </row>
    <row r="4379" spans="17:23" x14ac:dyDescent="0.2">
      <c r="V4379" s="20"/>
      <c r="W4379" s="20"/>
    </row>
    <row r="4380" spans="17:23" x14ac:dyDescent="0.2">
      <c r="V4380" s="20"/>
      <c r="W4380" s="20"/>
    </row>
    <row r="4381" spans="17:23" x14ac:dyDescent="0.2">
      <c r="V4381" s="20"/>
      <c r="W4381" s="20"/>
    </row>
    <row r="4382" spans="17:23" x14ac:dyDescent="0.2">
      <c r="V4382" s="20"/>
      <c r="W4382" s="20"/>
    </row>
    <row r="4383" spans="17:23" x14ac:dyDescent="0.2">
      <c r="V4383" s="20"/>
      <c r="W4383" s="20"/>
    </row>
    <row r="4384" spans="17:23" x14ac:dyDescent="0.2">
      <c r="V4384" s="20"/>
      <c r="W4384" s="20"/>
    </row>
    <row r="4385" spans="17:23" x14ac:dyDescent="0.2">
      <c r="V4385" s="20"/>
      <c r="W4385" s="20"/>
    </row>
    <row r="4386" spans="17:23" x14ac:dyDescent="0.2">
      <c r="V4386" s="20"/>
      <c r="W4386" s="20"/>
    </row>
    <row r="4387" spans="17:23" x14ac:dyDescent="0.2">
      <c r="V4387" s="20"/>
      <c r="W4387" s="20"/>
    </row>
    <row r="4388" spans="17:23" x14ac:dyDescent="0.2">
      <c r="V4388" s="20"/>
      <c r="W4388" s="20"/>
    </row>
    <row r="4389" spans="17:23" x14ac:dyDescent="0.2">
      <c r="V4389" s="20"/>
      <c r="W4389" s="20"/>
    </row>
    <row r="4390" spans="17:23" x14ac:dyDescent="0.2">
      <c r="V4390" s="20"/>
      <c r="W4390" s="20"/>
    </row>
    <row r="4391" spans="17:23" x14ac:dyDescent="0.2">
      <c r="V4391" s="20"/>
      <c r="W4391" s="20"/>
    </row>
    <row r="4392" spans="17:23" x14ac:dyDescent="0.2">
      <c r="V4392" s="20"/>
      <c r="W4392" s="20"/>
    </row>
    <row r="4393" spans="17:23" x14ac:dyDescent="0.2">
      <c r="V4393" s="20"/>
      <c r="W4393" s="20"/>
    </row>
    <row r="4394" spans="17:23" x14ac:dyDescent="0.2">
      <c r="V4394" s="20"/>
      <c r="W4394" s="20"/>
    </row>
    <row r="4395" spans="17:23" x14ac:dyDescent="0.2">
      <c r="V4395" s="20"/>
      <c r="W4395" s="20"/>
    </row>
    <row r="4396" spans="17:23" x14ac:dyDescent="0.2">
      <c r="V4396" s="20"/>
      <c r="W4396" s="20"/>
    </row>
    <row r="4397" spans="17:23" x14ac:dyDescent="0.2">
      <c r="V4397" s="20"/>
      <c r="W4397" s="20"/>
    </row>
    <row r="4398" spans="17:23" x14ac:dyDescent="0.2">
      <c r="V4398" s="20"/>
      <c r="W4398" s="20"/>
    </row>
    <row r="4399" spans="17:23" x14ac:dyDescent="0.2">
      <c r="Q4399" s="11"/>
      <c r="V4399" s="20"/>
      <c r="W4399" s="20"/>
    </row>
    <row r="4400" spans="17:23" x14ac:dyDescent="0.2">
      <c r="Q4400" s="11"/>
      <c r="V4400" s="20"/>
      <c r="W4400" s="20"/>
    </row>
    <row r="4401" spans="17:23" x14ac:dyDescent="0.2">
      <c r="Q4401" s="11"/>
      <c r="V4401" s="20"/>
      <c r="W4401" s="20"/>
    </row>
    <row r="4402" spans="17:23" x14ac:dyDescent="0.2">
      <c r="Q4402" s="11"/>
      <c r="V4402" s="20"/>
      <c r="W4402" s="20"/>
    </row>
    <row r="4403" spans="17:23" x14ac:dyDescent="0.2">
      <c r="Q4403" s="11"/>
      <c r="V4403" s="20"/>
      <c r="W4403" s="20"/>
    </row>
    <row r="4404" spans="17:23" x14ac:dyDescent="0.2">
      <c r="Q4404" s="11"/>
      <c r="V4404" s="20"/>
      <c r="W4404" s="20"/>
    </row>
    <row r="4405" spans="17:23" x14ac:dyDescent="0.2">
      <c r="Q4405" s="11"/>
      <c r="V4405" s="20"/>
      <c r="W4405" s="20"/>
    </row>
    <row r="4406" spans="17:23" x14ac:dyDescent="0.2">
      <c r="Q4406" s="11"/>
      <c r="V4406" s="20"/>
      <c r="W4406" s="20"/>
    </row>
    <row r="4407" spans="17:23" x14ac:dyDescent="0.2">
      <c r="Q4407" s="11"/>
      <c r="V4407" s="20"/>
      <c r="W4407" s="20"/>
    </row>
    <row r="4408" spans="17:23" x14ac:dyDescent="0.2">
      <c r="Q4408" s="11"/>
      <c r="V4408" s="20"/>
      <c r="W4408" s="20"/>
    </row>
    <row r="4409" spans="17:23" x14ac:dyDescent="0.2">
      <c r="Q4409" s="11"/>
      <c r="V4409" s="20"/>
      <c r="W4409" s="20"/>
    </row>
    <row r="4410" spans="17:23" x14ac:dyDescent="0.2">
      <c r="Q4410" s="11"/>
      <c r="V4410" s="20"/>
      <c r="W4410" s="20"/>
    </row>
    <row r="4411" spans="17:23" x14ac:dyDescent="0.2">
      <c r="Q4411" s="11"/>
      <c r="V4411" s="20"/>
      <c r="W4411" s="20"/>
    </row>
    <row r="4412" spans="17:23" x14ac:dyDescent="0.2">
      <c r="Q4412" s="11"/>
      <c r="V4412" s="20"/>
      <c r="W4412" s="20"/>
    </row>
    <row r="4413" spans="17:23" x14ac:dyDescent="0.2">
      <c r="Q4413" s="11"/>
      <c r="V4413" s="20"/>
      <c r="W4413" s="20"/>
    </row>
    <row r="4414" spans="17:23" x14ac:dyDescent="0.2">
      <c r="Q4414" s="11"/>
      <c r="V4414" s="20"/>
      <c r="W4414" s="20"/>
    </row>
    <row r="4415" spans="17:23" x14ac:dyDescent="0.2">
      <c r="Q4415" s="11"/>
      <c r="V4415" s="20"/>
      <c r="W4415" s="20"/>
    </row>
    <row r="4416" spans="17:23" x14ac:dyDescent="0.2">
      <c r="Q4416" s="11"/>
      <c r="V4416" s="20"/>
      <c r="W4416" s="20"/>
    </row>
    <row r="4417" spans="17:23" x14ac:dyDescent="0.2">
      <c r="Q4417" s="11"/>
      <c r="V4417" s="20"/>
      <c r="W4417" s="20"/>
    </row>
    <row r="4418" spans="17:23" x14ac:dyDescent="0.2">
      <c r="Q4418" s="11"/>
      <c r="V4418" s="20"/>
      <c r="W4418" s="20"/>
    </row>
    <row r="4419" spans="17:23" x14ac:dyDescent="0.2">
      <c r="Q4419" s="11"/>
      <c r="V4419" s="20"/>
      <c r="W4419" s="20"/>
    </row>
    <row r="4420" spans="17:23" x14ac:dyDescent="0.2">
      <c r="Q4420" s="11"/>
      <c r="V4420" s="20"/>
      <c r="W4420" s="20"/>
    </row>
    <row r="4421" spans="17:23" x14ac:dyDescent="0.2">
      <c r="Q4421" s="11"/>
      <c r="V4421" s="20"/>
      <c r="W4421" s="20"/>
    </row>
    <row r="4422" spans="17:23" x14ac:dyDescent="0.2">
      <c r="Q4422" s="11"/>
      <c r="V4422" s="20"/>
      <c r="W4422" s="20"/>
    </row>
    <row r="4423" spans="17:23" x14ac:dyDescent="0.2">
      <c r="Q4423" s="11"/>
      <c r="V4423" s="20"/>
      <c r="W4423" s="20"/>
    </row>
    <row r="4424" spans="17:23" x14ac:dyDescent="0.2">
      <c r="Q4424" s="11"/>
      <c r="V4424" s="20"/>
      <c r="W4424" s="20"/>
    </row>
    <row r="4425" spans="17:23" x14ac:dyDescent="0.2">
      <c r="Q4425" s="11"/>
      <c r="V4425" s="20"/>
      <c r="W4425" s="20"/>
    </row>
    <row r="4426" spans="17:23" x14ac:dyDescent="0.2">
      <c r="Q4426" s="11"/>
      <c r="V4426" s="20"/>
      <c r="W4426" s="20"/>
    </row>
    <row r="4427" spans="17:23" x14ac:dyDescent="0.2">
      <c r="Q4427" s="11"/>
      <c r="V4427" s="20"/>
      <c r="W4427" s="20"/>
    </row>
    <row r="4428" spans="17:23" x14ac:dyDescent="0.2">
      <c r="Q4428" s="11"/>
      <c r="V4428" s="20"/>
      <c r="W4428" s="20"/>
    </row>
    <row r="4429" spans="17:23" x14ac:dyDescent="0.2">
      <c r="Q4429" s="11"/>
      <c r="V4429" s="20"/>
      <c r="W4429" s="20"/>
    </row>
    <row r="4430" spans="17:23" x14ac:dyDescent="0.2">
      <c r="Q4430" s="11"/>
      <c r="V4430" s="20"/>
      <c r="W4430" s="20"/>
    </row>
    <row r="4431" spans="17:23" x14ac:dyDescent="0.2">
      <c r="Q4431" s="11"/>
      <c r="V4431" s="20"/>
      <c r="W4431" s="20"/>
    </row>
    <row r="4432" spans="17:23" x14ac:dyDescent="0.2">
      <c r="Q4432" s="11"/>
      <c r="V4432" s="20"/>
      <c r="W4432" s="20"/>
    </row>
    <row r="4433" spans="17:23" x14ac:dyDescent="0.2">
      <c r="Q4433" s="11"/>
      <c r="V4433" s="20"/>
      <c r="W4433" s="20"/>
    </row>
    <row r="4434" spans="17:23" x14ac:dyDescent="0.2">
      <c r="Q4434" s="11"/>
      <c r="V4434" s="20"/>
      <c r="W4434" s="20"/>
    </row>
    <row r="4435" spans="17:23" x14ac:dyDescent="0.2">
      <c r="Q4435" s="11"/>
      <c r="V4435" s="20"/>
      <c r="W4435" s="20"/>
    </row>
    <row r="4436" spans="17:23" x14ac:dyDescent="0.2">
      <c r="Q4436" s="11"/>
      <c r="V4436" s="20"/>
      <c r="W4436" s="20"/>
    </row>
    <row r="4437" spans="17:23" x14ac:dyDescent="0.2">
      <c r="Q4437" s="11"/>
      <c r="V4437" s="20"/>
      <c r="W4437" s="20"/>
    </row>
    <row r="4438" spans="17:23" x14ac:dyDescent="0.2">
      <c r="Q4438" s="11"/>
      <c r="V4438" s="20"/>
      <c r="W4438" s="20"/>
    </row>
    <row r="4439" spans="17:23" x14ac:dyDescent="0.2">
      <c r="Q4439" s="11"/>
      <c r="V4439" s="20"/>
      <c r="W4439" s="20"/>
    </row>
    <row r="4440" spans="17:23" x14ac:dyDescent="0.2">
      <c r="Q4440" s="11"/>
      <c r="V4440" s="20"/>
      <c r="W4440" s="20"/>
    </row>
    <row r="4441" spans="17:23" x14ac:dyDescent="0.2">
      <c r="Q4441" s="11"/>
      <c r="V4441" s="20"/>
      <c r="W4441" s="20"/>
    </row>
    <row r="4442" spans="17:23" x14ac:dyDescent="0.2">
      <c r="Q4442" s="11"/>
      <c r="V4442" s="20"/>
      <c r="W4442" s="20"/>
    </row>
    <row r="4443" spans="17:23" x14ac:dyDescent="0.2">
      <c r="Q4443" s="11"/>
      <c r="V4443" s="20"/>
      <c r="W4443" s="20"/>
    </row>
    <row r="4444" spans="17:23" x14ac:dyDescent="0.2">
      <c r="Q4444" s="11"/>
      <c r="V4444" s="20"/>
      <c r="W4444" s="20"/>
    </row>
    <row r="4445" spans="17:23" x14ac:dyDescent="0.2">
      <c r="Q4445" s="11"/>
      <c r="V4445" s="20"/>
      <c r="W4445" s="20"/>
    </row>
    <row r="4446" spans="17:23" x14ac:dyDescent="0.2">
      <c r="Q4446" s="11"/>
      <c r="V4446" s="20"/>
      <c r="W4446" s="20"/>
    </row>
    <row r="4447" spans="17:23" x14ac:dyDescent="0.2">
      <c r="Q4447" s="11"/>
      <c r="V4447" s="20"/>
      <c r="W4447" s="20"/>
    </row>
    <row r="4448" spans="17:23" x14ac:dyDescent="0.2">
      <c r="Q4448" s="11"/>
      <c r="V4448" s="20"/>
      <c r="W4448" s="20"/>
    </row>
    <row r="4449" spans="17:23" x14ac:dyDescent="0.2">
      <c r="Q4449" s="11"/>
      <c r="V4449" s="20"/>
      <c r="W4449" s="20"/>
    </row>
    <row r="4450" spans="17:23" x14ac:dyDescent="0.2">
      <c r="Q4450" s="11"/>
      <c r="V4450" s="20"/>
      <c r="W4450" s="20"/>
    </row>
    <row r="4451" spans="17:23" x14ac:dyDescent="0.2">
      <c r="Q4451" s="11"/>
      <c r="V4451" s="20"/>
      <c r="W4451" s="20"/>
    </row>
    <row r="4452" spans="17:23" x14ac:dyDescent="0.2">
      <c r="Q4452" s="11"/>
      <c r="V4452" s="20"/>
      <c r="W4452" s="20"/>
    </row>
    <row r="4453" spans="17:23" x14ac:dyDescent="0.2">
      <c r="Q4453" s="11"/>
      <c r="V4453" s="20"/>
      <c r="W4453" s="20"/>
    </row>
    <row r="4454" spans="17:23" x14ac:dyDescent="0.2">
      <c r="Q4454" s="11"/>
      <c r="V4454" s="20"/>
      <c r="W4454" s="20"/>
    </row>
    <row r="4455" spans="17:23" x14ac:dyDescent="0.2">
      <c r="Q4455" s="11"/>
      <c r="V4455" s="20"/>
      <c r="W4455" s="20"/>
    </row>
    <row r="4456" spans="17:23" x14ac:dyDescent="0.2">
      <c r="Q4456" s="11"/>
      <c r="V4456" s="20"/>
      <c r="W4456" s="20"/>
    </row>
    <row r="4457" spans="17:23" x14ac:dyDescent="0.2">
      <c r="Q4457" s="11"/>
      <c r="V4457" s="20"/>
      <c r="W4457" s="20"/>
    </row>
    <row r="4458" spans="17:23" x14ac:dyDescent="0.2">
      <c r="Q4458" s="11"/>
      <c r="V4458" s="20"/>
      <c r="W4458" s="20"/>
    </row>
    <row r="4459" spans="17:23" x14ac:dyDescent="0.2">
      <c r="Q4459" s="11"/>
      <c r="V4459" s="20"/>
      <c r="W4459" s="20"/>
    </row>
    <row r="4460" spans="17:23" x14ac:dyDescent="0.2">
      <c r="Q4460" s="11"/>
      <c r="V4460" s="20"/>
      <c r="W4460" s="20"/>
    </row>
    <row r="4461" spans="17:23" x14ac:dyDescent="0.2">
      <c r="Q4461" s="11"/>
      <c r="V4461" s="20"/>
      <c r="W4461" s="20"/>
    </row>
    <row r="4462" spans="17:23" x14ac:dyDescent="0.2">
      <c r="Q4462" s="11"/>
      <c r="V4462" s="20"/>
      <c r="W4462" s="20"/>
    </row>
    <row r="4463" spans="17:23" x14ac:dyDescent="0.2">
      <c r="Q4463" s="11"/>
      <c r="V4463" s="20"/>
      <c r="W4463" s="20"/>
    </row>
    <row r="4464" spans="17:23" x14ac:dyDescent="0.2">
      <c r="Q4464" s="11"/>
      <c r="V4464" s="20"/>
      <c r="W4464" s="20"/>
    </row>
    <row r="4465" spans="17:23" x14ac:dyDescent="0.2">
      <c r="Q4465" s="11"/>
      <c r="V4465" s="20"/>
      <c r="W4465" s="20"/>
    </row>
    <row r="4466" spans="17:23" x14ac:dyDescent="0.2">
      <c r="Q4466" s="11"/>
      <c r="V4466" s="20"/>
      <c r="W4466" s="20"/>
    </row>
    <row r="4467" spans="17:23" x14ac:dyDescent="0.2">
      <c r="Q4467" s="11"/>
      <c r="V4467" s="20"/>
      <c r="W4467" s="20"/>
    </row>
    <row r="4468" spans="17:23" x14ac:dyDescent="0.2">
      <c r="Q4468" s="11"/>
      <c r="V4468" s="20"/>
      <c r="W4468" s="20"/>
    </row>
    <row r="4469" spans="17:23" x14ac:dyDescent="0.2">
      <c r="Q4469" s="11"/>
      <c r="V4469" s="20"/>
      <c r="W4469" s="20"/>
    </row>
    <row r="4470" spans="17:23" x14ac:dyDescent="0.2">
      <c r="Q4470" s="11"/>
      <c r="V4470" s="20"/>
      <c r="W4470" s="20"/>
    </row>
    <row r="4471" spans="17:23" x14ac:dyDescent="0.2">
      <c r="Q4471" s="11"/>
      <c r="V4471" s="20"/>
      <c r="W4471" s="20"/>
    </row>
    <row r="4472" spans="17:23" x14ac:dyDescent="0.2">
      <c r="Q4472" s="11"/>
      <c r="V4472" s="20"/>
      <c r="W4472" s="20"/>
    </row>
    <row r="4473" spans="17:23" x14ac:dyDescent="0.2">
      <c r="Q4473" s="11"/>
      <c r="V4473" s="20"/>
      <c r="W4473" s="20"/>
    </row>
    <row r="4474" spans="17:23" x14ac:dyDescent="0.2">
      <c r="Q4474" s="11"/>
      <c r="V4474" s="20"/>
      <c r="W4474" s="20"/>
    </row>
    <row r="4475" spans="17:23" x14ac:dyDescent="0.2">
      <c r="Q4475" s="11"/>
      <c r="V4475" s="20"/>
      <c r="W4475" s="20"/>
    </row>
    <row r="4476" spans="17:23" x14ac:dyDescent="0.2">
      <c r="Q4476" s="11"/>
      <c r="V4476" s="20"/>
      <c r="W4476" s="20"/>
    </row>
    <row r="4477" spans="17:23" x14ac:dyDescent="0.2">
      <c r="Q4477" s="11"/>
      <c r="V4477" s="20"/>
      <c r="W4477" s="20"/>
    </row>
    <row r="4478" spans="17:23" x14ac:dyDescent="0.2">
      <c r="Q4478" s="11"/>
      <c r="V4478" s="20"/>
      <c r="W4478" s="20"/>
    </row>
    <row r="4479" spans="17:23" x14ac:dyDescent="0.2">
      <c r="Q4479" s="11"/>
      <c r="V4479" s="20"/>
      <c r="W4479" s="20"/>
    </row>
    <row r="4480" spans="17:23" x14ac:dyDescent="0.2">
      <c r="Q4480" s="11"/>
      <c r="V4480" s="20"/>
      <c r="W4480" s="20"/>
    </row>
    <row r="4481" spans="15:23" x14ac:dyDescent="0.2">
      <c r="Q4481" s="11"/>
      <c r="V4481" s="20"/>
      <c r="W4481" s="20"/>
    </row>
    <row r="4482" spans="15:23" x14ac:dyDescent="0.2">
      <c r="Q4482" s="11"/>
      <c r="V4482" s="20"/>
      <c r="W4482" s="20"/>
    </row>
    <row r="4483" spans="15:23" x14ac:dyDescent="0.2">
      <c r="O4483" s="11"/>
      <c r="V4483" s="20"/>
      <c r="W4483" s="20"/>
    </row>
    <row r="4484" spans="15:23" x14ac:dyDescent="0.2">
      <c r="O4484" s="11"/>
      <c r="V4484" s="20"/>
      <c r="W4484" s="20"/>
    </row>
    <row r="4485" spans="15:23" x14ac:dyDescent="0.2">
      <c r="O4485" s="11"/>
      <c r="V4485" s="20"/>
      <c r="W4485" s="20"/>
    </row>
    <row r="4486" spans="15:23" x14ac:dyDescent="0.2">
      <c r="O4486" s="11"/>
      <c r="V4486" s="20"/>
      <c r="W4486" s="20"/>
    </row>
    <row r="4487" spans="15:23" x14ac:dyDescent="0.2">
      <c r="O4487" s="11"/>
      <c r="V4487" s="20"/>
      <c r="W4487" s="20"/>
    </row>
    <row r="4488" spans="15:23" x14ac:dyDescent="0.2">
      <c r="O4488" s="11"/>
      <c r="V4488" s="20"/>
      <c r="W4488" s="20"/>
    </row>
    <row r="4489" spans="15:23" x14ac:dyDescent="0.2">
      <c r="O4489" s="11"/>
      <c r="V4489" s="20"/>
      <c r="W4489" s="20"/>
    </row>
    <row r="4490" spans="15:23" x14ac:dyDescent="0.2">
      <c r="O4490" s="11"/>
      <c r="V4490" s="20"/>
      <c r="W4490" s="20"/>
    </row>
    <row r="4491" spans="15:23" x14ac:dyDescent="0.2">
      <c r="O4491" s="11"/>
      <c r="V4491" s="20"/>
      <c r="W4491" s="20"/>
    </row>
    <row r="4492" spans="15:23" x14ac:dyDescent="0.2">
      <c r="O4492" s="11"/>
      <c r="V4492" s="20"/>
      <c r="W4492" s="20"/>
    </row>
    <row r="4493" spans="15:23" x14ac:dyDescent="0.2">
      <c r="O4493" s="11"/>
      <c r="V4493" s="20"/>
      <c r="W4493" s="20"/>
    </row>
    <row r="4494" spans="15:23" x14ac:dyDescent="0.2">
      <c r="O4494" s="11"/>
      <c r="V4494" s="20"/>
      <c r="W4494" s="20"/>
    </row>
    <row r="4495" spans="15:23" x14ac:dyDescent="0.2">
      <c r="O4495" s="11"/>
      <c r="V4495" s="20"/>
      <c r="W4495" s="20"/>
    </row>
    <row r="4496" spans="15:23" x14ac:dyDescent="0.2">
      <c r="O4496" s="11"/>
      <c r="V4496" s="20"/>
      <c r="W4496" s="20"/>
    </row>
    <row r="4497" spans="15:23" x14ac:dyDescent="0.2">
      <c r="O4497" s="11"/>
      <c r="V4497" s="20"/>
      <c r="W4497" s="20"/>
    </row>
    <row r="4498" spans="15:23" x14ac:dyDescent="0.2">
      <c r="O4498" s="11"/>
      <c r="V4498" s="20"/>
      <c r="W4498" s="20"/>
    </row>
    <row r="4499" spans="15:23" x14ac:dyDescent="0.2">
      <c r="O4499" s="11"/>
      <c r="V4499" s="20"/>
      <c r="W4499" s="20"/>
    </row>
    <row r="4500" spans="15:23" x14ac:dyDescent="0.2">
      <c r="O4500" s="11"/>
      <c r="V4500" s="20"/>
      <c r="W4500" s="20"/>
    </row>
    <row r="4501" spans="15:23" x14ac:dyDescent="0.2">
      <c r="O4501" s="11"/>
      <c r="V4501" s="20"/>
      <c r="W4501" s="20"/>
    </row>
    <row r="4502" spans="15:23" x14ac:dyDescent="0.2">
      <c r="O4502" s="11"/>
      <c r="V4502" s="20"/>
      <c r="W4502" s="20"/>
    </row>
    <row r="4503" spans="15:23" x14ac:dyDescent="0.2">
      <c r="O4503" s="11"/>
      <c r="V4503" s="20"/>
      <c r="W4503" s="20"/>
    </row>
    <row r="4504" spans="15:23" x14ac:dyDescent="0.2">
      <c r="O4504" s="11"/>
      <c r="V4504" s="20"/>
      <c r="W4504" s="20"/>
    </row>
    <row r="4505" spans="15:23" x14ac:dyDescent="0.2">
      <c r="O4505" s="11"/>
      <c r="V4505" s="20"/>
      <c r="W4505" s="20"/>
    </row>
    <row r="4506" spans="15:23" x14ac:dyDescent="0.2">
      <c r="O4506" s="11"/>
      <c r="V4506" s="20"/>
      <c r="W4506" s="20"/>
    </row>
    <row r="4507" spans="15:23" x14ac:dyDescent="0.2">
      <c r="O4507" s="11"/>
      <c r="V4507" s="20"/>
      <c r="W4507" s="20"/>
    </row>
    <row r="4508" spans="15:23" x14ac:dyDescent="0.2">
      <c r="O4508" s="11"/>
      <c r="V4508" s="20"/>
      <c r="W4508" s="20"/>
    </row>
    <row r="4509" spans="15:23" x14ac:dyDescent="0.2">
      <c r="O4509" s="11"/>
      <c r="V4509" s="20"/>
      <c r="W4509" s="20"/>
    </row>
    <row r="4510" spans="15:23" x14ac:dyDescent="0.2">
      <c r="O4510" s="11"/>
      <c r="V4510" s="20"/>
      <c r="W4510" s="20"/>
    </row>
    <row r="4511" spans="15:23" x14ac:dyDescent="0.2">
      <c r="O4511" s="11"/>
      <c r="Q4511" s="11"/>
      <c r="V4511" s="20"/>
      <c r="W4511" s="20"/>
    </row>
    <row r="4512" spans="15:23" x14ac:dyDescent="0.2">
      <c r="O4512" s="11"/>
      <c r="Q4512" s="11"/>
      <c r="V4512" s="20"/>
      <c r="W4512" s="20"/>
    </row>
    <row r="4513" spans="15:23" x14ac:dyDescent="0.2">
      <c r="O4513" s="11"/>
      <c r="Q4513" s="11"/>
      <c r="V4513" s="20"/>
      <c r="W4513" s="20"/>
    </row>
    <row r="4514" spans="15:23" x14ac:dyDescent="0.2">
      <c r="O4514" s="11"/>
      <c r="Q4514" s="11"/>
      <c r="V4514" s="20"/>
      <c r="W4514" s="20"/>
    </row>
    <row r="4515" spans="15:23" x14ac:dyDescent="0.2">
      <c r="O4515" s="11"/>
      <c r="Q4515" s="11"/>
      <c r="V4515" s="20"/>
      <c r="W4515" s="20"/>
    </row>
    <row r="4516" spans="15:23" x14ac:dyDescent="0.2">
      <c r="O4516" s="11"/>
      <c r="Q4516" s="11"/>
      <c r="V4516" s="20"/>
      <c r="W4516" s="20"/>
    </row>
    <row r="4517" spans="15:23" x14ac:dyDescent="0.2">
      <c r="O4517" s="11"/>
      <c r="Q4517" s="11"/>
      <c r="V4517" s="20"/>
      <c r="W4517" s="20"/>
    </row>
    <row r="4518" spans="15:23" x14ac:dyDescent="0.2">
      <c r="O4518" s="11"/>
      <c r="Q4518" s="11"/>
      <c r="V4518" s="20"/>
      <c r="W4518" s="20"/>
    </row>
    <row r="4519" spans="15:23" x14ac:dyDescent="0.2">
      <c r="O4519" s="11"/>
      <c r="Q4519" s="11"/>
      <c r="V4519" s="20"/>
      <c r="W4519" s="20"/>
    </row>
    <row r="4520" spans="15:23" x14ac:dyDescent="0.2">
      <c r="O4520" s="11"/>
      <c r="Q4520" s="11"/>
      <c r="V4520" s="20"/>
      <c r="W4520" s="20"/>
    </row>
    <row r="4521" spans="15:23" x14ac:dyDescent="0.2">
      <c r="O4521" s="11"/>
      <c r="Q4521" s="11"/>
      <c r="V4521" s="20"/>
      <c r="W4521" s="20"/>
    </row>
    <row r="4522" spans="15:23" x14ac:dyDescent="0.2">
      <c r="O4522" s="11"/>
      <c r="Q4522" s="11"/>
      <c r="V4522" s="20"/>
      <c r="W4522" s="20"/>
    </row>
    <row r="4523" spans="15:23" x14ac:dyDescent="0.2">
      <c r="O4523" s="11"/>
      <c r="Q4523" s="11"/>
      <c r="V4523" s="20"/>
      <c r="W4523" s="20"/>
    </row>
    <row r="4524" spans="15:23" x14ac:dyDescent="0.2">
      <c r="O4524" s="11"/>
      <c r="Q4524" s="11"/>
      <c r="V4524" s="20"/>
      <c r="W4524" s="20"/>
    </row>
    <row r="4525" spans="15:23" x14ac:dyDescent="0.2">
      <c r="O4525" s="11"/>
      <c r="Q4525" s="11"/>
      <c r="V4525" s="20"/>
      <c r="W4525" s="20"/>
    </row>
    <row r="4526" spans="15:23" x14ac:dyDescent="0.2">
      <c r="O4526" s="11"/>
      <c r="Q4526" s="11"/>
      <c r="V4526" s="20"/>
      <c r="W4526" s="20"/>
    </row>
    <row r="4527" spans="15:23" x14ac:dyDescent="0.2">
      <c r="O4527" s="11"/>
      <c r="Q4527" s="11"/>
      <c r="V4527" s="20"/>
      <c r="W4527" s="20"/>
    </row>
    <row r="4528" spans="15:23" x14ac:dyDescent="0.2">
      <c r="O4528" s="11"/>
      <c r="Q4528" s="11"/>
      <c r="V4528" s="20"/>
      <c r="W4528" s="20"/>
    </row>
    <row r="4529" spans="15:23" x14ac:dyDescent="0.2">
      <c r="O4529" s="11"/>
      <c r="Q4529" s="11"/>
      <c r="V4529" s="20"/>
      <c r="W4529" s="20"/>
    </row>
    <row r="4530" spans="15:23" x14ac:dyDescent="0.2">
      <c r="O4530" s="11"/>
      <c r="Q4530" s="11"/>
      <c r="V4530" s="20"/>
      <c r="W4530" s="20"/>
    </row>
    <row r="4531" spans="15:23" x14ac:dyDescent="0.2">
      <c r="O4531" s="11"/>
      <c r="Q4531" s="11"/>
      <c r="V4531" s="20"/>
      <c r="W4531" s="20"/>
    </row>
    <row r="4532" spans="15:23" x14ac:dyDescent="0.2">
      <c r="O4532" s="11"/>
      <c r="Q4532" s="11"/>
      <c r="V4532" s="20"/>
      <c r="W4532" s="20"/>
    </row>
    <row r="4533" spans="15:23" x14ac:dyDescent="0.2">
      <c r="O4533" s="11"/>
      <c r="Q4533" s="11"/>
      <c r="V4533" s="20"/>
      <c r="W4533" s="20"/>
    </row>
    <row r="4534" spans="15:23" x14ac:dyDescent="0.2">
      <c r="O4534" s="11"/>
      <c r="Q4534" s="11"/>
      <c r="V4534" s="20"/>
      <c r="W4534" s="20"/>
    </row>
    <row r="4535" spans="15:23" x14ac:dyDescent="0.2">
      <c r="O4535" s="11"/>
      <c r="Q4535" s="11"/>
      <c r="V4535" s="20"/>
      <c r="W4535" s="20"/>
    </row>
    <row r="4536" spans="15:23" x14ac:dyDescent="0.2">
      <c r="O4536" s="11"/>
      <c r="Q4536" s="11"/>
      <c r="V4536" s="20"/>
      <c r="W4536" s="20"/>
    </row>
    <row r="4537" spans="15:23" x14ac:dyDescent="0.2">
      <c r="O4537" s="11"/>
      <c r="Q4537" s="11"/>
      <c r="V4537" s="20"/>
      <c r="W4537" s="20"/>
    </row>
    <row r="4538" spans="15:23" x14ac:dyDescent="0.2">
      <c r="O4538" s="11"/>
      <c r="Q4538" s="11"/>
      <c r="V4538" s="20"/>
      <c r="W4538" s="20"/>
    </row>
    <row r="4539" spans="15:23" x14ac:dyDescent="0.2">
      <c r="O4539" s="11"/>
      <c r="Q4539" s="11"/>
      <c r="V4539" s="20"/>
      <c r="W4539" s="20"/>
    </row>
    <row r="4540" spans="15:23" x14ac:dyDescent="0.2">
      <c r="O4540" s="11"/>
      <c r="Q4540" s="11"/>
      <c r="V4540" s="20"/>
      <c r="W4540" s="20"/>
    </row>
    <row r="4541" spans="15:23" x14ac:dyDescent="0.2">
      <c r="O4541" s="11"/>
      <c r="Q4541" s="11"/>
      <c r="V4541" s="20"/>
      <c r="W4541" s="20"/>
    </row>
    <row r="4542" spans="15:23" x14ac:dyDescent="0.2">
      <c r="O4542" s="11"/>
      <c r="Q4542" s="11"/>
      <c r="V4542" s="20"/>
      <c r="W4542" s="20"/>
    </row>
    <row r="4543" spans="15:23" x14ac:dyDescent="0.2">
      <c r="O4543" s="11"/>
      <c r="Q4543" s="11"/>
      <c r="V4543" s="20"/>
      <c r="W4543" s="20"/>
    </row>
    <row r="4544" spans="15:23" x14ac:dyDescent="0.2">
      <c r="O4544" s="11"/>
      <c r="Q4544" s="11"/>
      <c r="V4544" s="20"/>
      <c r="W4544" s="20"/>
    </row>
    <row r="4545" spans="15:23" x14ac:dyDescent="0.2">
      <c r="O4545" s="11"/>
      <c r="Q4545" s="11"/>
      <c r="V4545" s="20"/>
      <c r="W4545" s="20"/>
    </row>
    <row r="4546" spans="15:23" x14ac:dyDescent="0.2">
      <c r="O4546" s="11"/>
      <c r="Q4546" s="11"/>
      <c r="V4546" s="20"/>
      <c r="W4546" s="20"/>
    </row>
    <row r="4547" spans="15:23" x14ac:dyDescent="0.2">
      <c r="O4547" s="11"/>
      <c r="Q4547" s="11"/>
      <c r="V4547" s="20"/>
      <c r="W4547" s="20"/>
    </row>
    <row r="4548" spans="15:23" x14ac:dyDescent="0.2">
      <c r="O4548" s="11"/>
      <c r="Q4548" s="11"/>
      <c r="V4548" s="20"/>
      <c r="W4548" s="20"/>
    </row>
    <row r="4549" spans="15:23" x14ac:dyDescent="0.2">
      <c r="O4549" s="11"/>
      <c r="Q4549" s="11"/>
      <c r="V4549" s="20"/>
      <c r="W4549" s="20"/>
    </row>
    <row r="4550" spans="15:23" x14ac:dyDescent="0.2">
      <c r="O4550" s="11"/>
      <c r="Q4550" s="11"/>
      <c r="V4550" s="20"/>
      <c r="W4550" s="20"/>
    </row>
    <row r="4551" spans="15:23" x14ac:dyDescent="0.2">
      <c r="O4551" s="11"/>
      <c r="Q4551" s="11"/>
      <c r="V4551" s="20"/>
      <c r="W4551" s="20"/>
    </row>
    <row r="4552" spans="15:23" x14ac:dyDescent="0.2">
      <c r="O4552" s="11"/>
      <c r="Q4552" s="11"/>
      <c r="V4552" s="20"/>
      <c r="W4552" s="20"/>
    </row>
    <row r="4553" spans="15:23" x14ac:dyDescent="0.2">
      <c r="O4553" s="11"/>
      <c r="Q4553" s="11"/>
      <c r="V4553" s="20"/>
      <c r="W4553" s="20"/>
    </row>
    <row r="4554" spans="15:23" x14ac:dyDescent="0.2">
      <c r="O4554" s="11"/>
      <c r="Q4554" s="11"/>
      <c r="V4554" s="20"/>
      <c r="W4554" s="20"/>
    </row>
    <row r="4555" spans="15:23" x14ac:dyDescent="0.2">
      <c r="O4555" s="11"/>
      <c r="Q4555" s="11"/>
      <c r="V4555" s="20"/>
      <c r="W4555" s="20"/>
    </row>
    <row r="4556" spans="15:23" x14ac:dyDescent="0.2">
      <c r="O4556" s="11"/>
      <c r="Q4556" s="11"/>
      <c r="V4556" s="20"/>
      <c r="W4556" s="20"/>
    </row>
    <row r="4557" spans="15:23" x14ac:dyDescent="0.2">
      <c r="O4557" s="11"/>
      <c r="Q4557" s="11"/>
      <c r="V4557" s="20"/>
      <c r="W4557" s="20"/>
    </row>
    <row r="4558" spans="15:23" x14ac:dyDescent="0.2">
      <c r="O4558" s="11"/>
      <c r="Q4558" s="11"/>
      <c r="V4558" s="20"/>
      <c r="W4558" s="20"/>
    </row>
    <row r="4559" spans="15:23" x14ac:dyDescent="0.2">
      <c r="O4559" s="11"/>
      <c r="Q4559" s="11"/>
      <c r="V4559" s="20"/>
      <c r="W4559" s="20"/>
    </row>
    <row r="4560" spans="15:23" x14ac:dyDescent="0.2">
      <c r="O4560" s="11"/>
      <c r="Q4560" s="11"/>
      <c r="V4560" s="20"/>
      <c r="W4560" s="20"/>
    </row>
    <row r="4561" spans="15:23" x14ac:dyDescent="0.2">
      <c r="O4561" s="11"/>
      <c r="Q4561" s="11"/>
      <c r="V4561" s="20"/>
      <c r="W4561" s="20"/>
    </row>
    <row r="4562" spans="15:23" x14ac:dyDescent="0.2">
      <c r="O4562" s="11"/>
      <c r="Q4562" s="11"/>
      <c r="V4562" s="20"/>
      <c r="W4562" s="20"/>
    </row>
    <row r="4563" spans="15:23" x14ac:dyDescent="0.2">
      <c r="O4563" s="11"/>
      <c r="Q4563" s="11"/>
      <c r="V4563" s="20"/>
      <c r="W4563" s="20"/>
    </row>
    <row r="4564" spans="15:23" x14ac:dyDescent="0.2">
      <c r="O4564" s="11"/>
      <c r="Q4564" s="11"/>
      <c r="V4564" s="20"/>
      <c r="W4564" s="20"/>
    </row>
    <row r="4565" spans="15:23" x14ac:dyDescent="0.2">
      <c r="O4565" s="11"/>
      <c r="Q4565" s="11"/>
      <c r="V4565" s="20"/>
      <c r="W4565" s="20"/>
    </row>
    <row r="4566" spans="15:23" x14ac:dyDescent="0.2">
      <c r="O4566" s="11"/>
      <c r="Q4566" s="11"/>
      <c r="V4566" s="20"/>
      <c r="W4566" s="20"/>
    </row>
    <row r="4567" spans="15:23" x14ac:dyDescent="0.2">
      <c r="O4567" s="11"/>
      <c r="Q4567" s="11"/>
      <c r="V4567" s="20"/>
      <c r="W4567" s="20"/>
    </row>
    <row r="4568" spans="15:23" x14ac:dyDescent="0.2">
      <c r="O4568" s="11"/>
      <c r="Q4568" s="11"/>
      <c r="V4568" s="20"/>
      <c r="W4568" s="20"/>
    </row>
    <row r="4569" spans="15:23" x14ac:dyDescent="0.2">
      <c r="O4569" s="11"/>
      <c r="Q4569" s="11"/>
      <c r="V4569" s="20"/>
      <c r="W4569" s="20"/>
    </row>
    <row r="4570" spans="15:23" x14ac:dyDescent="0.2">
      <c r="O4570" s="11"/>
      <c r="Q4570" s="11"/>
      <c r="V4570" s="20"/>
      <c r="W4570" s="20"/>
    </row>
    <row r="4571" spans="15:23" x14ac:dyDescent="0.2">
      <c r="O4571" s="11"/>
      <c r="Q4571" s="11"/>
      <c r="V4571" s="20"/>
      <c r="W4571" s="20"/>
    </row>
    <row r="4572" spans="15:23" x14ac:dyDescent="0.2">
      <c r="O4572" s="11"/>
      <c r="Q4572" s="11"/>
      <c r="V4572" s="20"/>
      <c r="W4572" s="20"/>
    </row>
    <row r="4573" spans="15:23" x14ac:dyDescent="0.2">
      <c r="O4573" s="11"/>
      <c r="Q4573" s="11"/>
      <c r="V4573" s="20"/>
      <c r="W4573" s="20"/>
    </row>
    <row r="4574" spans="15:23" x14ac:dyDescent="0.2">
      <c r="O4574" s="11"/>
      <c r="Q4574" s="11"/>
      <c r="V4574" s="20"/>
      <c r="W4574" s="20"/>
    </row>
    <row r="4575" spans="15:23" x14ac:dyDescent="0.2">
      <c r="O4575" s="11"/>
      <c r="Q4575" s="11"/>
      <c r="V4575" s="20"/>
      <c r="W4575" s="20"/>
    </row>
    <row r="4576" spans="15:23" x14ac:dyDescent="0.2">
      <c r="O4576" s="11"/>
      <c r="Q4576" s="11"/>
      <c r="V4576" s="20"/>
      <c r="W4576" s="20"/>
    </row>
    <row r="4577" spans="15:23" x14ac:dyDescent="0.2">
      <c r="O4577" s="11"/>
      <c r="Q4577" s="11"/>
      <c r="V4577" s="20"/>
      <c r="W4577" s="20"/>
    </row>
    <row r="4578" spans="15:23" x14ac:dyDescent="0.2">
      <c r="O4578" s="11"/>
      <c r="Q4578" s="11"/>
      <c r="V4578" s="20"/>
      <c r="W4578" s="20"/>
    </row>
    <row r="4579" spans="15:23" x14ac:dyDescent="0.2">
      <c r="O4579" s="11"/>
      <c r="Q4579" s="11"/>
      <c r="V4579" s="20"/>
      <c r="W4579" s="20"/>
    </row>
    <row r="4580" spans="15:23" x14ac:dyDescent="0.2">
      <c r="O4580" s="11"/>
      <c r="Q4580" s="11"/>
      <c r="V4580" s="20"/>
      <c r="W4580" s="20"/>
    </row>
    <row r="4581" spans="15:23" x14ac:dyDescent="0.2">
      <c r="O4581" s="11"/>
      <c r="Q4581" s="11"/>
      <c r="V4581" s="20"/>
      <c r="W4581" s="20"/>
    </row>
    <row r="4582" spans="15:23" x14ac:dyDescent="0.2">
      <c r="O4582" s="11"/>
      <c r="Q4582" s="11"/>
      <c r="V4582" s="20"/>
      <c r="W4582" s="20"/>
    </row>
    <row r="4583" spans="15:23" x14ac:dyDescent="0.2">
      <c r="O4583" s="11"/>
      <c r="Q4583" s="11"/>
      <c r="V4583" s="20"/>
      <c r="W4583" s="20"/>
    </row>
    <row r="4584" spans="15:23" x14ac:dyDescent="0.2">
      <c r="O4584" s="11"/>
      <c r="Q4584" s="11"/>
      <c r="V4584" s="20"/>
      <c r="W4584" s="20"/>
    </row>
    <row r="4585" spans="15:23" x14ac:dyDescent="0.2">
      <c r="O4585" s="11"/>
      <c r="Q4585" s="11"/>
      <c r="V4585" s="20"/>
      <c r="W4585" s="20"/>
    </row>
    <row r="4586" spans="15:23" x14ac:dyDescent="0.2">
      <c r="O4586" s="11"/>
      <c r="Q4586" s="11"/>
      <c r="V4586" s="20"/>
      <c r="W4586" s="20"/>
    </row>
    <row r="4587" spans="15:23" x14ac:dyDescent="0.2">
      <c r="O4587" s="11"/>
      <c r="Q4587" s="11"/>
      <c r="V4587" s="20"/>
      <c r="W4587" s="20"/>
    </row>
    <row r="4588" spans="15:23" x14ac:dyDescent="0.2">
      <c r="O4588" s="11"/>
      <c r="Q4588" s="11"/>
      <c r="V4588" s="20"/>
      <c r="W4588" s="20"/>
    </row>
    <row r="4589" spans="15:23" x14ac:dyDescent="0.2">
      <c r="O4589" s="11"/>
      <c r="Q4589" s="11"/>
      <c r="V4589" s="20"/>
      <c r="W4589" s="20"/>
    </row>
    <row r="4590" spans="15:23" x14ac:dyDescent="0.2">
      <c r="O4590" s="11"/>
      <c r="Q4590" s="11"/>
      <c r="V4590" s="20"/>
      <c r="W4590" s="20"/>
    </row>
    <row r="4591" spans="15:23" x14ac:dyDescent="0.2">
      <c r="O4591" s="11"/>
      <c r="Q4591" s="11"/>
      <c r="V4591" s="20"/>
      <c r="W4591" s="20"/>
    </row>
    <row r="4592" spans="15:23" x14ac:dyDescent="0.2">
      <c r="O4592" s="11"/>
      <c r="Q4592" s="11"/>
      <c r="V4592" s="20"/>
      <c r="W4592" s="20"/>
    </row>
    <row r="4593" spans="15:23" x14ac:dyDescent="0.2">
      <c r="O4593" s="11"/>
      <c r="Q4593" s="11"/>
      <c r="V4593" s="20"/>
      <c r="W4593" s="20"/>
    </row>
    <row r="4594" spans="15:23" x14ac:dyDescent="0.2">
      <c r="O4594" s="11"/>
      <c r="Q4594" s="11"/>
      <c r="V4594" s="20"/>
      <c r="W4594" s="20"/>
    </row>
    <row r="4595" spans="15:23" x14ac:dyDescent="0.2">
      <c r="O4595" s="11"/>
      <c r="V4595" s="20"/>
      <c r="W4595" s="20"/>
    </row>
    <row r="4596" spans="15:23" x14ac:dyDescent="0.2">
      <c r="O4596" s="11"/>
      <c r="V4596" s="20"/>
      <c r="W4596" s="20"/>
    </row>
    <row r="4597" spans="15:23" x14ac:dyDescent="0.2">
      <c r="O4597" s="11"/>
      <c r="V4597" s="20"/>
      <c r="W4597" s="20"/>
    </row>
    <row r="4598" spans="15:23" x14ac:dyDescent="0.2">
      <c r="O4598" s="11"/>
      <c r="V4598" s="20"/>
      <c r="W4598" s="20"/>
    </row>
    <row r="4599" spans="15:23" x14ac:dyDescent="0.2">
      <c r="O4599" s="11"/>
      <c r="V4599" s="20"/>
      <c r="W4599" s="20"/>
    </row>
    <row r="4600" spans="15:23" x14ac:dyDescent="0.2">
      <c r="O4600" s="11"/>
      <c r="V4600" s="20"/>
      <c r="W4600" s="20"/>
    </row>
    <row r="4601" spans="15:23" x14ac:dyDescent="0.2">
      <c r="O4601" s="11"/>
      <c r="V4601" s="20"/>
      <c r="W4601" s="20"/>
    </row>
    <row r="4602" spans="15:23" x14ac:dyDescent="0.2">
      <c r="O4602" s="11"/>
      <c r="V4602" s="20"/>
      <c r="W4602" s="20"/>
    </row>
    <row r="4603" spans="15:23" x14ac:dyDescent="0.2">
      <c r="O4603" s="11"/>
      <c r="V4603" s="20"/>
      <c r="W4603" s="20"/>
    </row>
    <row r="4604" spans="15:23" x14ac:dyDescent="0.2">
      <c r="O4604" s="11"/>
      <c r="V4604" s="20"/>
      <c r="W4604" s="20"/>
    </row>
    <row r="4605" spans="15:23" x14ac:dyDescent="0.2">
      <c r="O4605" s="11"/>
      <c r="V4605" s="20"/>
      <c r="W4605" s="20"/>
    </row>
    <row r="4606" spans="15:23" x14ac:dyDescent="0.2">
      <c r="O4606" s="11"/>
      <c r="V4606" s="20"/>
      <c r="W4606" s="20"/>
    </row>
    <row r="4607" spans="15:23" x14ac:dyDescent="0.2">
      <c r="O4607" s="11"/>
      <c r="V4607" s="20"/>
      <c r="W4607" s="20"/>
    </row>
    <row r="4608" spans="15:23" x14ac:dyDescent="0.2">
      <c r="O4608" s="11"/>
      <c r="V4608" s="20"/>
      <c r="W4608" s="20"/>
    </row>
    <row r="4609" spans="15:23" x14ac:dyDescent="0.2">
      <c r="O4609" s="11"/>
      <c r="V4609" s="20"/>
      <c r="W4609" s="20"/>
    </row>
    <row r="4610" spans="15:23" x14ac:dyDescent="0.2">
      <c r="O4610" s="11"/>
      <c r="V4610" s="20"/>
      <c r="W4610" s="20"/>
    </row>
    <row r="4611" spans="15:23" x14ac:dyDescent="0.2">
      <c r="O4611" s="11"/>
      <c r="V4611" s="20"/>
      <c r="W4611" s="20"/>
    </row>
    <row r="4612" spans="15:23" x14ac:dyDescent="0.2">
      <c r="O4612" s="11"/>
      <c r="V4612" s="20"/>
      <c r="W4612" s="20"/>
    </row>
    <row r="4613" spans="15:23" x14ac:dyDescent="0.2">
      <c r="O4613" s="11"/>
      <c r="V4613" s="20"/>
      <c r="W4613" s="20"/>
    </row>
    <row r="4614" spans="15:23" x14ac:dyDescent="0.2">
      <c r="O4614" s="11"/>
      <c r="V4614" s="20"/>
      <c r="W4614" s="20"/>
    </row>
    <row r="4615" spans="15:23" x14ac:dyDescent="0.2">
      <c r="O4615" s="11"/>
      <c r="V4615" s="20"/>
      <c r="W4615" s="20"/>
    </row>
    <row r="4616" spans="15:23" x14ac:dyDescent="0.2">
      <c r="O4616" s="11"/>
      <c r="V4616" s="20"/>
      <c r="W4616" s="20"/>
    </row>
    <row r="4617" spans="15:23" x14ac:dyDescent="0.2">
      <c r="O4617" s="11"/>
      <c r="V4617" s="20"/>
      <c r="W4617" s="20"/>
    </row>
    <row r="4618" spans="15:23" x14ac:dyDescent="0.2">
      <c r="O4618" s="11"/>
      <c r="V4618" s="20"/>
      <c r="W4618" s="20"/>
    </row>
    <row r="4619" spans="15:23" x14ac:dyDescent="0.2">
      <c r="O4619" s="11"/>
      <c r="V4619" s="20"/>
      <c r="W4619" s="20"/>
    </row>
    <row r="4620" spans="15:23" x14ac:dyDescent="0.2">
      <c r="O4620" s="11"/>
      <c r="V4620" s="20"/>
      <c r="W4620" s="20"/>
    </row>
    <row r="4621" spans="15:23" x14ac:dyDescent="0.2">
      <c r="O4621" s="11"/>
      <c r="V4621" s="20"/>
      <c r="W4621" s="20"/>
    </row>
    <row r="4622" spans="15:23" x14ac:dyDescent="0.2">
      <c r="O4622" s="11"/>
      <c r="V4622" s="20"/>
      <c r="W4622" s="20"/>
    </row>
    <row r="4623" spans="15:23" x14ac:dyDescent="0.2">
      <c r="O4623" s="11"/>
      <c r="Q4623" s="11"/>
      <c r="V4623" s="20"/>
      <c r="W4623" s="20"/>
    </row>
    <row r="4624" spans="15:23" x14ac:dyDescent="0.2">
      <c r="O4624" s="11"/>
      <c r="Q4624" s="11"/>
      <c r="V4624" s="20"/>
      <c r="W4624" s="20"/>
    </row>
    <row r="4625" spans="15:23" x14ac:dyDescent="0.2">
      <c r="O4625" s="11"/>
      <c r="Q4625" s="11"/>
      <c r="V4625" s="20"/>
      <c r="W4625" s="20"/>
    </row>
    <row r="4626" spans="15:23" x14ac:dyDescent="0.2">
      <c r="O4626" s="11"/>
      <c r="Q4626" s="11"/>
      <c r="V4626" s="20"/>
      <c r="W4626" s="20"/>
    </row>
    <row r="4627" spans="15:23" x14ac:dyDescent="0.2">
      <c r="O4627" s="11"/>
      <c r="Q4627" s="11"/>
      <c r="V4627" s="20"/>
      <c r="W4627" s="20"/>
    </row>
    <row r="4628" spans="15:23" x14ac:dyDescent="0.2">
      <c r="O4628" s="11"/>
      <c r="Q4628" s="11"/>
      <c r="V4628" s="20"/>
      <c r="W4628" s="20"/>
    </row>
    <row r="4629" spans="15:23" x14ac:dyDescent="0.2">
      <c r="O4629" s="11"/>
      <c r="Q4629" s="11"/>
      <c r="V4629" s="20"/>
      <c r="W4629" s="20"/>
    </row>
    <row r="4630" spans="15:23" x14ac:dyDescent="0.2">
      <c r="O4630" s="11"/>
      <c r="Q4630" s="11"/>
      <c r="V4630" s="20"/>
      <c r="W4630" s="20"/>
    </row>
    <row r="4631" spans="15:23" x14ac:dyDescent="0.2">
      <c r="O4631" s="11"/>
      <c r="Q4631" s="11"/>
      <c r="V4631" s="20"/>
      <c r="W4631" s="20"/>
    </row>
    <row r="4632" spans="15:23" x14ac:dyDescent="0.2">
      <c r="O4632" s="11"/>
      <c r="Q4632" s="11"/>
      <c r="V4632" s="20"/>
      <c r="W4632" s="20"/>
    </row>
    <row r="4633" spans="15:23" x14ac:dyDescent="0.2">
      <c r="O4633" s="11"/>
      <c r="Q4633" s="11"/>
      <c r="V4633" s="20"/>
      <c r="W4633" s="20"/>
    </row>
    <row r="4634" spans="15:23" x14ac:dyDescent="0.2">
      <c r="O4634" s="11"/>
      <c r="Q4634" s="11"/>
      <c r="V4634" s="20"/>
      <c r="W4634" s="20"/>
    </row>
    <row r="4635" spans="15:23" x14ac:dyDescent="0.2">
      <c r="O4635" s="11"/>
      <c r="Q4635" s="11"/>
      <c r="V4635" s="20"/>
      <c r="W4635" s="20"/>
    </row>
    <row r="4636" spans="15:23" x14ac:dyDescent="0.2">
      <c r="O4636" s="11"/>
      <c r="Q4636" s="11"/>
      <c r="V4636" s="20"/>
      <c r="W4636" s="20"/>
    </row>
    <row r="4637" spans="15:23" x14ac:dyDescent="0.2">
      <c r="O4637" s="11"/>
      <c r="Q4637" s="11"/>
      <c r="V4637" s="20"/>
      <c r="W4637" s="20"/>
    </row>
    <row r="4638" spans="15:23" x14ac:dyDescent="0.2">
      <c r="O4638" s="11"/>
      <c r="Q4638" s="11"/>
      <c r="V4638" s="20"/>
      <c r="W4638" s="20"/>
    </row>
    <row r="4639" spans="15:23" x14ac:dyDescent="0.2">
      <c r="O4639" s="11"/>
      <c r="Q4639" s="11"/>
      <c r="V4639" s="20"/>
      <c r="W4639" s="20"/>
    </row>
    <row r="4640" spans="15:23" x14ac:dyDescent="0.2">
      <c r="O4640" s="11"/>
      <c r="Q4640" s="11"/>
      <c r="V4640" s="20"/>
      <c r="W4640" s="20"/>
    </row>
    <row r="4641" spans="15:23" x14ac:dyDescent="0.2">
      <c r="O4641" s="11"/>
      <c r="Q4641" s="11"/>
      <c r="V4641" s="20"/>
      <c r="W4641" s="20"/>
    </row>
    <row r="4642" spans="15:23" x14ac:dyDescent="0.2">
      <c r="O4642" s="11"/>
      <c r="Q4642" s="11"/>
      <c r="V4642" s="20"/>
      <c r="W4642" s="20"/>
    </row>
    <row r="4643" spans="15:23" x14ac:dyDescent="0.2">
      <c r="O4643" s="11"/>
      <c r="Q4643" s="11"/>
      <c r="V4643" s="20"/>
      <c r="W4643" s="20"/>
    </row>
    <row r="4644" spans="15:23" x14ac:dyDescent="0.2">
      <c r="O4644" s="11"/>
      <c r="Q4644" s="11"/>
      <c r="V4644" s="20"/>
      <c r="W4644" s="20"/>
    </row>
    <row r="4645" spans="15:23" x14ac:dyDescent="0.2">
      <c r="O4645" s="11"/>
      <c r="Q4645" s="11"/>
      <c r="V4645" s="20"/>
      <c r="W4645" s="20"/>
    </row>
    <row r="4646" spans="15:23" x14ac:dyDescent="0.2">
      <c r="O4646" s="11"/>
      <c r="Q4646" s="11"/>
      <c r="V4646" s="20"/>
      <c r="W4646" s="20"/>
    </row>
    <row r="4647" spans="15:23" x14ac:dyDescent="0.2">
      <c r="O4647" s="11"/>
      <c r="Q4647" s="11"/>
      <c r="V4647" s="20"/>
      <c r="W4647" s="20"/>
    </row>
    <row r="4648" spans="15:23" x14ac:dyDescent="0.2">
      <c r="O4648" s="11"/>
      <c r="Q4648" s="11"/>
      <c r="V4648" s="20"/>
      <c r="W4648" s="20"/>
    </row>
    <row r="4649" spans="15:23" x14ac:dyDescent="0.2">
      <c r="O4649" s="11"/>
      <c r="Q4649" s="11"/>
      <c r="V4649" s="20"/>
      <c r="W4649" s="20"/>
    </row>
    <row r="4650" spans="15:23" x14ac:dyDescent="0.2">
      <c r="O4650" s="11"/>
      <c r="Q4650" s="11"/>
      <c r="V4650" s="20"/>
      <c r="W4650" s="20"/>
    </row>
    <row r="4651" spans="15:23" x14ac:dyDescent="0.2">
      <c r="O4651" s="11"/>
      <c r="Q4651" s="11"/>
      <c r="V4651" s="20"/>
      <c r="W4651" s="20"/>
    </row>
    <row r="4652" spans="15:23" x14ac:dyDescent="0.2">
      <c r="O4652" s="11"/>
      <c r="Q4652" s="11"/>
      <c r="V4652" s="20"/>
      <c r="W4652" s="20"/>
    </row>
    <row r="4653" spans="15:23" x14ac:dyDescent="0.2">
      <c r="O4653" s="11"/>
      <c r="Q4653" s="11"/>
      <c r="V4653" s="20"/>
      <c r="W4653" s="20"/>
    </row>
    <row r="4654" spans="15:23" x14ac:dyDescent="0.2">
      <c r="O4654" s="11"/>
      <c r="Q4654" s="11"/>
      <c r="V4654" s="20"/>
      <c r="W4654" s="20"/>
    </row>
    <row r="4655" spans="15:23" x14ac:dyDescent="0.2">
      <c r="O4655" s="11"/>
      <c r="Q4655" s="11"/>
      <c r="V4655" s="20"/>
      <c r="W4655" s="20"/>
    </row>
    <row r="4656" spans="15:23" x14ac:dyDescent="0.2">
      <c r="O4656" s="11"/>
      <c r="Q4656" s="11"/>
      <c r="V4656" s="20"/>
      <c r="W4656" s="20"/>
    </row>
    <row r="4657" spans="15:23" x14ac:dyDescent="0.2">
      <c r="O4657" s="11"/>
      <c r="Q4657" s="11"/>
      <c r="V4657" s="20"/>
      <c r="W4657" s="20"/>
    </row>
    <row r="4658" spans="15:23" x14ac:dyDescent="0.2">
      <c r="O4658" s="11"/>
      <c r="Q4658" s="11"/>
      <c r="V4658" s="20"/>
      <c r="W4658" s="20"/>
    </row>
    <row r="4659" spans="15:23" x14ac:dyDescent="0.2">
      <c r="O4659" s="11"/>
      <c r="Q4659" s="11"/>
      <c r="V4659" s="20"/>
      <c r="W4659" s="20"/>
    </row>
    <row r="4660" spans="15:23" x14ac:dyDescent="0.2">
      <c r="O4660" s="11"/>
      <c r="Q4660" s="11"/>
      <c r="V4660" s="20"/>
      <c r="W4660" s="20"/>
    </row>
    <row r="4661" spans="15:23" x14ac:dyDescent="0.2">
      <c r="O4661" s="11"/>
      <c r="Q4661" s="11"/>
      <c r="V4661" s="20"/>
      <c r="W4661" s="20"/>
    </row>
    <row r="4662" spans="15:23" x14ac:dyDescent="0.2">
      <c r="O4662" s="11"/>
      <c r="Q4662" s="11"/>
      <c r="V4662" s="20"/>
      <c r="W4662" s="20"/>
    </row>
    <row r="4663" spans="15:23" x14ac:dyDescent="0.2">
      <c r="O4663" s="11"/>
      <c r="Q4663" s="11"/>
      <c r="V4663" s="20"/>
      <c r="W4663" s="20"/>
    </row>
    <row r="4664" spans="15:23" x14ac:dyDescent="0.2">
      <c r="O4664" s="11"/>
      <c r="Q4664" s="11"/>
      <c r="V4664" s="20"/>
      <c r="W4664" s="20"/>
    </row>
    <row r="4665" spans="15:23" x14ac:dyDescent="0.2">
      <c r="O4665" s="11"/>
      <c r="Q4665" s="11"/>
      <c r="V4665" s="20"/>
      <c r="W4665" s="20"/>
    </row>
    <row r="4666" spans="15:23" x14ac:dyDescent="0.2">
      <c r="O4666" s="11"/>
      <c r="Q4666" s="11"/>
      <c r="V4666" s="20"/>
      <c r="W4666" s="20"/>
    </row>
    <row r="4667" spans="15:23" x14ac:dyDescent="0.2">
      <c r="O4667" s="11"/>
      <c r="Q4667" s="11"/>
      <c r="V4667" s="20"/>
      <c r="W4667" s="20"/>
    </row>
    <row r="4668" spans="15:23" x14ac:dyDescent="0.2">
      <c r="O4668" s="11"/>
      <c r="Q4668" s="11"/>
      <c r="V4668" s="20"/>
      <c r="W4668" s="20"/>
    </row>
    <row r="4669" spans="15:23" x14ac:dyDescent="0.2">
      <c r="O4669" s="11"/>
      <c r="Q4669" s="11"/>
      <c r="V4669" s="20"/>
      <c r="W4669" s="20"/>
    </row>
    <row r="4670" spans="15:23" x14ac:dyDescent="0.2">
      <c r="O4670" s="11"/>
      <c r="Q4670" s="11"/>
      <c r="V4670" s="20"/>
      <c r="W4670" s="20"/>
    </row>
    <row r="4671" spans="15:23" x14ac:dyDescent="0.2">
      <c r="O4671" s="11"/>
      <c r="Q4671" s="11"/>
      <c r="V4671" s="20"/>
      <c r="W4671" s="20"/>
    </row>
    <row r="4672" spans="15:23" x14ac:dyDescent="0.2">
      <c r="O4672" s="11"/>
      <c r="Q4672" s="11"/>
      <c r="V4672" s="20"/>
      <c r="W4672" s="20"/>
    </row>
    <row r="4673" spans="15:23" x14ac:dyDescent="0.2">
      <c r="O4673" s="11"/>
      <c r="Q4673" s="11"/>
      <c r="V4673" s="20"/>
      <c r="W4673" s="20"/>
    </row>
    <row r="4674" spans="15:23" x14ac:dyDescent="0.2">
      <c r="O4674" s="11"/>
      <c r="Q4674" s="11"/>
      <c r="V4674" s="20"/>
      <c r="W4674" s="20"/>
    </row>
    <row r="4675" spans="15:23" x14ac:dyDescent="0.2">
      <c r="O4675" s="11"/>
      <c r="Q4675" s="11"/>
      <c r="V4675" s="20"/>
      <c r="W4675" s="20"/>
    </row>
    <row r="4676" spans="15:23" x14ac:dyDescent="0.2">
      <c r="O4676" s="11"/>
      <c r="Q4676" s="11"/>
      <c r="V4676" s="20"/>
      <c r="W4676" s="20"/>
    </row>
    <row r="4677" spans="15:23" x14ac:dyDescent="0.2">
      <c r="O4677" s="11"/>
      <c r="Q4677" s="11"/>
      <c r="V4677" s="20"/>
      <c r="W4677" s="20"/>
    </row>
    <row r="4678" spans="15:23" x14ac:dyDescent="0.2">
      <c r="O4678" s="11"/>
      <c r="Q4678" s="11"/>
      <c r="V4678" s="20"/>
      <c r="W4678" s="20"/>
    </row>
    <row r="4679" spans="15:23" x14ac:dyDescent="0.2">
      <c r="O4679" s="11"/>
      <c r="Q4679" s="11"/>
      <c r="V4679" s="20"/>
      <c r="W4679" s="20"/>
    </row>
    <row r="4680" spans="15:23" x14ac:dyDescent="0.2">
      <c r="O4680" s="11"/>
      <c r="Q4680" s="11"/>
      <c r="V4680" s="20"/>
      <c r="W4680" s="20"/>
    </row>
    <row r="4681" spans="15:23" x14ac:dyDescent="0.2">
      <c r="O4681" s="11"/>
      <c r="Q4681" s="11"/>
      <c r="V4681" s="20"/>
      <c r="W4681" s="20"/>
    </row>
    <row r="4682" spans="15:23" x14ac:dyDescent="0.2">
      <c r="O4682" s="11"/>
      <c r="Q4682" s="11"/>
      <c r="V4682" s="20"/>
      <c r="W4682" s="20"/>
    </row>
    <row r="4683" spans="15:23" x14ac:dyDescent="0.2">
      <c r="O4683" s="11"/>
      <c r="Q4683" s="11"/>
      <c r="V4683" s="20"/>
      <c r="W4683" s="20"/>
    </row>
    <row r="4684" spans="15:23" x14ac:dyDescent="0.2">
      <c r="O4684" s="11"/>
      <c r="Q4684" s="11"/>
      <c r="V4684" s="20"/>
      <c r="W4684" s="20"/>
    </row>
    <row r="4685" spans="15:23" x14ac:dyDescent="0.2">
      <c r="O4685" s="11"/>
      <c r="Q4685" s="11"/>
      <c r="V4685" s="20"/>
      <c r="W4685" s="20"/>
    </row>
    <row r="4686" spans="15:23" x14ac:dyDescent="0.2">
      <c r="O4686" s="11"/>
      <c r="Q4686" s="11"/>
      <c r="V4686" s="20"/>
      <c r="W4686" s="20"/>
    </row>
    <row r="4687" spans="15:23" x14ac:dyDescent="0.2">
      <c r="O4687" s="11"/>
      <c r="Q4687" s="11"/>
      <c r="V4687" s="20"/>
      <c r="W4687" s="20"/>
    </row>
    <row r="4688" spans="15:23" x14ac:dyDescent="0.2">
      <c r="O4688" s="11"/>
      <c r="Q4688" s="11"/>
      <c r="V4688" s="20"/>
      <c r="W4688" s="20"/>
    </row>
    <row r="4689" spans="15:23" x14ac:dyDescent="0.2">
      <c r="O4689" s="11"/>
      <c r="Q4689" s="11"/>
      <c r="V4689" s="20"/>
      <c r="W4689" s="20"/>
    </row>
    <row r="4690" spans="15:23" x14ac:dyDescent="0.2">
      <c r="O4690" s="11"/>
      <c r="Q4690" s="11"/>
      <c r="V4690" s="20"/>
      <c r="W4690" s="20"/>
    </row>
    <row r="4691" spans="15:23" x14ac:dyDescent="0.2">
      <c r="O4691" s="11"/>
      <c r="Q4691" s="11"/>
      <c r="V4691" s="20"/>
      <c r="W4691" s="20"/>
    </row>
    <row r="4692" spans="15:23" x14ac:dyDescent="0.2">
      <c r="O4692" s="11"/>
      <c r="Q4692" s="11"/>
      <c r="V4692" s="20"/>
      <c r="W4692" s="20"/>
    </row>
    <row r="4693" spans="15:23" x14ac:dyDescent="0.2">
      <c r="O4693" s="11"/>
      <c r="Q4693" s="11"/>
      <c r="V4693" s="20"/>
      <c r="W4693" s="20"/>
    </row>
    <row r="4694" spans="15:23" x14ac:dyDescent="0.2">
      <c r="O4694" s="11"/>
      <c r="Q4694" s="11"/>
      <c r="V4694" s="20"/>
      <c r="W4694" s="20"/>
    </row>
    <row r="4695" spans="15:23" x14ac:dyDescent="0.2">
      <c r="O4695" s="11"/>
      <c r="Q4695" s="11"/>
      <c r="V4695" s="20"/>
      <c r="W4695" s="20"/>
    </row>
    <row r="4696" spans="15:23" x14ac:dyDescent="0.2">
      <c r="O4696" s="11"/>
      <c r="Q4696" s="11"/>
      <c r="V4696" s="20"/>
      <c r="W4696" s="20"/>
    </row>
    <row r="4697" spans="15:23" x14ac:dyDescent="0.2">
      <c r="O4697" s="11"/>
      <c r="Q4697" s="11"/>
      <c r="V4697" s="20"/>
      <c r="W4697" s="20"/>
    </row>
    <row r="4698" spans="15:23" x14ac:dyDescent="0.2">
      <c r="O4698" s="11"/>
      <c r="Q4698" s="11"/>
      <c r="V4698" s="20"/>
      <c r="W4698" s="20"/>
    </row>
    <row r="4699" spans="15:23" x14ac:dyDescent="0.2">
      <c r="O4699" s="11"/>
      <c r="Q4699" s="11"/>
      <c r="V4699" s="20"/>
      <c r="W4699" s="20"/>
    </row>
    <row r="4700" spans="15:23" x14ac:dyDescent="0.2">
      <c r="O4700" s="11"/>
      <c r="Q4700" s="11"/>
      <c r="V4700" s="20"/>
      <c r="W4700" s="20"/>
    </row>
    <row r="4701" spans="15:23" x14ac:dyDescent="0.2">
      <c r="O4701" s="11"/>
      <c r="Q4701" s="11"/>
      <c r="V4701" s="20"/>
      <c r="W4701" s="20"/>
    </row>
    <row r="4702" spans="15:23" x14ac:dyDescent="0.2">
      <c r="O4702" s="11"/>
      <c r="Q4702" s="11"/>
      <c r="V4702" s="20"/>
      <c r="W4702" s="20"/>
    </row>
    <row r="4703" spans="15:23" x14ac:dyDescent="0.2">
      <c r="O4703" s="11"/>
      <c r="Q4703" s="11"/>
      <c r="V4703" s="20"/>
      <c r="W4703" s="20"/>
    </row>
    <row r="4704" spans="15:23" x14ac:dyDescent="0.2">
      <c r="O4704" s="11"/>
      <c r="Q4704" s="11"/>
      <c r="V4704" s="20"/>
      <c r="W4704" s="20"/>
    </row>
    <row r="4705" spans="15:23" x14ac:dyDescent="0.2">
      <c r="O4705" s="11"/>
      <c r="Q4705" s="11"/>
      <c r="V4705" s="20"/>
      <c r="W4705" s="20"/>
    </row>
    <row r="4706" spans="15:23" x14ac:dyDescent="0.2">
      <c r="O4706" s="11"/>
      <c r="Q4706" s="11"/>
      <c r="V4706" s="20"/>
      <c r="W4706" s="20"/>
    </row>
    <row r="4707" spans="15:23" x14ac:dyDescent="0.2">
      <c r="O4707" s="11"/>
      <c r="V4707" s="20"/>
      <c r="W4707" s="20"/>
    </row>
    <row r="4708" spans="15:23" x14ac:dyDescent="0.2">
      <c r="O4708" s="11"/>
      <c r="V4708" s="20"/>
      <c r="W4708" s="20"/>
    </row>
    <row r="4709" spans="15:23" x14ac:dyDescent="0.2">
      <c r="O4709" s="11"/>
      <c r="V4709" s="20"/>
      <c r="W4709" s="20"/>
    </row>
    <row r="4710" spans="15:23" x14ac:dyDescent="0.2">
      <c r="O4710" s="11"/>
      <c r="V4710" s="20"/>
      <c r="W4710" s="20"/>
    </row>
    <row r="4711" spans="15:23" x14ac:dyDescent="0.2">
      <c r="O4711" s="11"/>
      <c r="V4711" s="20"/>
      <c r="W4711" s="20"/>
    </row>
    <row r="4712" spans="15:23" x14ac:dyDescent="0.2">
      <c r="O4712" s="11"/>
      <c r="V4712" s="20"/>
      <c r="W4712" s="20"/>
    </row>
    <row r="4713" spans="15:23" x14ac:dyDescent="0.2">
      <c r="O4713" s="11"/>
      <c r="V4713" s="20"/>
      <c r="W4713" s="20"/>
    </row>
    <row r="4714" spans="15:23" x14ac:dyDescent="0.2">
      <c r="O4714" s="11"/>
      <c r="V4714" s="20"/>
      <c r="W4714" s="20"/>
    </row>
    <row r="4715" spans="15:23" x14ac:dyDescent="0.2">
      <c r="O4715" s="11"/>
      <c r="V4715" s="20"/>
      <c r="W4715" s="20"/>
    </row>
    <row r="4716" spans="15:23" x14ac:dyDescent="0.2">
      <c r="O4716" s="11"/>
      <c r="V4716" s="20"/>
      <c r="W4716" s="20"/>
    </row>
    <row r="4717" spans="15:23" x14ac:dyDescent="0.2">
      <c r="O4717" s="11"/>
      <c r="V4717" s="20"/>
      <c r="W4717" s="20"/>
    </row>
    <row r="4718" spans="15:23" x14ac:dyDescent="0.2">
      <c r="O4718" s="11"/>
      <c r="V4718" s="20"/>
      <c r="W4718" s="20"/>
    </row>
    <row r="4719" spans="15:23" x14ac:dyDescent="0.2">
      <c r="O4719" s="11"/>
      <c r="V4719" s="20"/>
      <c r="W4719" s="20"/>
    </row>
    <row r="4720" spans="15:23" x14ac:dyDescent="0.2">
      <c r="O4720" s="11"/>
      <c r="V4720" s="20"/>
      <c r="W4720" s="20"/>
    </row>
    <row r="4721" spans="15:23" x14ac:dyDescent="0.2">
      <c r="O4721" s="11"/>
      <c r="V4721" s="20"/>
      <c r="W4721" s="20"/>
    </row>
    <row r="4722" spans="15:23" x14ac:dyDescent="0.2">
      <c r="O4722" s="11"/>
      <c r="V4722" s="20"/>
      <c r="W4722" s="20"/>
    </row>
    <row r="4723" spans="15:23" x14ac:dyDescent="0.2">
      <c r="O4723" s="11"/>
      <c r="V4723" s="20"/>
      <c r="W4723" s="20"/>
    </row>
    <row r="4724" spans="15:23" x14ac:dyDescent="0.2">
      <c r="O4724" s="11"/>
      <c r="V4724" s="20"/>
      <c r="W4724" s="20"/>
    </row>
    <row r="4725" spans="15:23" x14ac:dyDescent="0.2">
      <c r="O4725" s="11"/>
      <c r="V4725" s="20"/>
      <c r="W4725" s="20"/>
    </row>
    <row r="4726" spans="15:23" x14ac:dyDescent="0.2">
      <c r="O4726" s="11"/>
      <c r="V4726" s="20"/>
      <c r="W4726" s="20"/>
    </row>
    <row r="4727" spans="15:23" x14ac:dyDescent="0.2">
      <c r="O4727" s="11"/>
      <c r="V4727" s="20"/>
      <c r="W4727" s="20"/>
    </row>
    <row r="4728" spans="15:23" x14ac:dyDescent="0.2">
      <c r="O4728" s="11"/>
      <c r="V4728" s="20"/>
      <c r="W4728" s="20"/>
    </row>
    <row r="4729" spans="15:23" x14ac:dyDescent="0.2">
      <c r="O4729" s="11"/>
      <c r="V4729" s="20"/>
      <c r="W4729" s="20"/>
    </row>
    <row r="4730" spans="15:23" x14ac:dyDescent="0.2">
      <c r="O4730" s="11"/>
      <c r="V4730" s="20"/>
      <c r="W4730" s="20"/>
    </row>
    <row r="4731" spans="15:23" x14ac:dyDescent="0.2">
      <c r="O4731" s="11"/>
      <c r="V4731" s="20"/>
      <c r="W4731" s="20"/>
    </row>
    <row r="4732" spans="15:23" x14ac:dyDescent="0.2">
      <c r="O4732" s="11"/>
      <c r="V4732" s="20"/>
      <c r="W4732" s="20"/>
    </row>
    <row r="4733" spans="15:23" x14ac:dyDescent="0.2">
      <c r="O4733" s="11"/>
      <c r="V4733" s="20"/>
      <c r="W4733" s="20"/>
    </row>
    <row r="4734" spans="15:23" x14ac:dyDescent="0.2">
      <c r="O4734" s="11"/>
      <c r="V4734" s="20"/>
      <c r="W4734" s="20"/>
    </row>
    <row r="4735" spans="15:23" x14ac:dyDescent="0.2">
      <c r="O4735" s="11"/>
      <c r="Q4735" s="11"/>
      <c r="V4735" s="20"/>
      <c r="W4735" s="20"/>
    </row>
    <row r="4736" spans="15:23" x14ac:dyDescent="0.2">
      <c r="O4736" s="11"/>
      <c r="Q4736" s="11"/>
      <c r="V4736" s="20"/>
      <c r="W4736" s="20"/>
    </row>
    <row r="4737" spans="15:23" x14ac:dyDescent="0.2">
      <c r="O4737" s="11"/>
      <c r="Q4737" s="11"/>
      <c r="V4737" s="20"/>
      <c r="W4737" s="20"/>
    </row>
    <row r="4738" spans="15:23" x14ac:dyDescent="0.2">
      <c r="O4738" s="11"/>
      <c r="Q4738" s="11"/>
      <c r="V4738" s="20"/>
      <c r="W4738" s="20"/>
    </row>
    <row r="4739" spans="15:23" x14ac:dyDescent="0.2">
      <c r="O4739" s="11"/>
      <c r="Q4739" s="11"/>
      <c r="V4739" s="20"/>
      <c r="W4739" s="20"/>
    </row>
    <row r="4740" spans="15:23" x14ac:dyDescent="0.2">
      <c r="O4740" s="11"/>
      <c r="Q4740" s="11"/>
      <c r="V4740" s="20"/>
      <c r="W4740" s="20"/>
    </row>
    <row r="4741" spans="15:23" x14ac:dyDescent="0.2">
      <c r="O4741" s="11"/>
      <c r="Q4741" s="11"/>
      <c r="V4741" s="20"/>
      <c r="W4741" s="20"/>
    </row>
    <row r="4742" spans="15:23" x14ac:dyDescent="0.2">
      <c r="O4742" s="11"/>
      <c r="Q4742" s="11"/>
      <c r="V4742" s="20"/>
      <c r="W4742" s="20"/>
    </row>
    <row r="4743" spans="15:23" x14ac:dyDescent="0.2">
      <c r="O4743" s="11"/>
      <c r="Q4743" s="11"/>
      <c r="V4743" s="20"/>
      <c r="W4743" s="20"/>
    </row>
    <row r="4744" spans="15:23" x14ac:dyDescent="0.2">
      <c r="O4744" s="11"/>
      <c r="Q4744" s="11"/>
      <c r="V4744" s="20"/>
      <c r="W4744" s="20"/>
    </row>
    <row r="4745" spans="15:23" x14ac:dyDescent="0.2">
      <c r="O4745" s="11"/>
      <c r="Q4745" s="11"/>
      <c r="V4745" s="20"/>
      <c r="W4745" s="20"/>
    </row>
    <row r="4746" spans="15:23" x14ac:dyDescent="0.2">
      <c r="O4746" s="11"/>
      <c r="Q4746" s="11"/>
      <c r="V4746" s="20"/>
      <c r="W4746" s="20"/>
    </row>
    <row r="4747" spans="15:23" x14ac:dyDescent="0.2">
      <c r="O4747" s="11"/>
      <c r="Q4747" s="11"/>
      <c r="V4747" s="20"/>
      <c r="W4747" s="20"/>
    </row>
    <row r="4748" spans="15:23" x14ac:dyDescent="0.2">
      <c r="O4748" s="11"/>
      <c r="Q4748" s="11"/>
      <c r="V4748" s="20"/>
      <c r="W4748" s="20"/>
    </row>
    <row r="4749" spans="15:23" x14ac:dyDescent="0.2">
      <c r="O4749" s="11"/>
      <c r="Q4749" s="11"/>
      <c r="V4749" s="20"/>
      <c r="W4749" s="20"/>
    </row>
    <row r="4750" spans="15:23" x14ac:dyDescent="0.2">
      <c r="O4750" s="11"/>
      <c r="Q4750" s="11"/>
      <c r="V4750" s="20"/>
      <c r="W4750" s="20"/>
    </row>
    <row r="4751" spans="15:23" x14ac:dyDescent="0.2">
      <c r="O4751" s="11"/>
      <c r="Q4751" s="11"/>
      <c r="V4751" s="20"/>
      <c r="W4751" s="20"/>
    </row>
    <row r="4752" spans="15:23" x14ac:dyDescent="0.2">
      <c r="O4752" s="11"/>
      <c r="Q4752" s="11"/>
      <c r="V4752" s="20"/>
      <c r="W4752" s="20"/>
    </row>
    <row r="4753" spans="15:23" x14ac:dyDescent="0.2">
      <c r="O4753" s="11"/>
      <c r="Q4753" s="11"/>
      <c r="V4753" s="20"/>
      <c r="W4753" s="20"/>
    </row>
    <row r="4754" spans="15:23" x14ac:dyDescent="0.2">
      <c r="O4754" s="11"/>
      <c r="Q4754" s="11"/>
      <c r="V4754" s="20"/>
      <c r="W4754" s="20"/>
    </row>
    <row r="4755" spans="15:23" x14ac:dyDescent="0.2">
      <c r="O4755" s="11"/>
      <c r="Q4755" s="11"/>
      <c r="V4755" s="20"/>
      <c r="W4755" s="20"/>
    </row>
    <row r="4756" spans="15:23" x14ac:dyDescent="0.2">
      <c r="O4756" s="11"/>
      <c r="Q4756" s="11"/>
      <c r="V4756" s="20"/>
      <c r="W4756" s="20"/>
    </row>
    <row r="4757" spans="15:23" x14ac:dyDescent="0.2">
      <c r="O4757" s="11"/>
      <c r="Q4757" s="11"/>
      <c r="V4757" s="20"/>
      <c r="W4757" s="20"/>
    </row>
    <row r="4758" spans="15:23" x14ac:dyDescent="0.2">
      <c r="O4758" s="11"/>
      <c r="Q4758" s="11"/>
      <c r="V4758" s="20"/>
      <c r="W4758" s="20"/>
    </row>
    <row r="4759" spans="15:23" x14ac:dyDescent="0.2">
      <c r="O4759" s="11"/>
      <c r="Q4759" s="11"/>
      <c r="V4759" s="20"/>
      <c r="W4759" s="20"/>
    </row>
    <row r="4760" spans="15:23" x14ac:dyDescent="0.2">
      <c r="O4760" s="11"/>
      <c r="Q4760" s="11"/>
      <c r="V4760" s="20"/>
      <c r="W4760" s="20"/>
    </row>
    <row r="4761" spans="15:23" x14ac:dyDescent="0.2">
      <c r="O4761" s="11"/>
      <c r="Q4761" s="11"/>
      <c r="V4761" s="20"/>
      <c r="W4761" s="20"/>
    </row>
    <row r="4762" spans="15:23" x14ac:dyDescent="0.2">
      <c r="O4762" s="11"/>
      <c r="Q4762" s="11"/>
      <c r="V4762" s="20"/>
      <c r="W4762" s="20"/>
    </row>
    <row r="4763" spans="15:23" x14ac:dyDescent="0.2">
      <c r="O4763" s="11"/>
      <c r="Q4763" s="11"/>
      <c r="V4763" s="20"/>
      <c r="W4763" s="20"/>
    </row>
    <row r="4764" spans="15:23" x14ac:dyDescent="0.2">
      <c r="O4764" s="11"/>
      <c r="Q4764" s="11"/>
      <c r="V4764" s="20"/>
      <c r="W4764" s="20"/>
    </row>
    <row r="4765" spans="15:23" x14ac:dyDescent="0.2">
      <c r="O4765" s="11"/>
      <c r="Q4765" s="11"/>
      <c r="V4765" s="20"/>
      <c r="W4765" s="20"/>
    </row>
    <row r="4766" spans="15:23" x14ac:dyDescent="0.2">
      <c r="O4766" s="11"/>
      <c r="Q4766" s="11"/>
      <c r="V4766" s="20"/>
      <c r="W4766" s="20"/>
    </row>
    <row r="4767" spans="15:23" x14ac:dyDescent="0.2">
      <c r="O4767" s="11"/>
      <c r="Q4767" s="11"/>
      <c r="V4767" s="20"/>
      <c r="W4767" s="20"/>
    </row>
    <row r="4768" spans="15:23" x14ac:dyDescent="0.2">
      <c r="O4768" s="11"/>
      <c r="Q4768" s="11"/>
      <c r="V4768" s="20"/>
      <c r="W4768" s="20"/>
    </row>
    <row r="4769" spans="15:23" x14ac:dyDescent="0.2">
      <c r="O4769" s="11"/>
      <c r="Q4769" s="11"/>
      <c r="V4769" s="20"/>
      <c r="W4769" s="20"/>
    </row>
    <row r="4770" spans="15:23" x14ac:dyDescent="0.2">
      <c r="O4770" s="11"/>
      <c r="Q4770" s="11"/>
      <c r="V4770" s="20"/>
      <c r="W4770" s="20"/>
    </row>
    <row r="4771" spans="15:23" x14ac:dyDescent="0.2">
      <c r="O4771" s="11"/>
      <c r="Q4771" s="11"/>
      <c r="V4771" s="20"/>
      <c r="W4771" s="20"/>
    </row>
    <row r="4772" spans="15:23" x14ac:dyDescent="0.2">
      <c r="O4772" s="11"/>
      <c r="Q4772" s="11"/>
      <c r="V4772" s="20"/>
      <c r="W4772" s="20"/>
    </row>
    <row r="4773" spans="15:23" x14ac:dyDescent="0.2">
      <c r="O4773" s="11"/>
      <c r="Q4773" s="11"/>
      <c r="V4773" s="20"/>
      <c r="W4773" s="20"/>
    </row>
    <row r="4774" spans="15:23" x14ac:dyDescent="0.2">
      <c r="O4774" s="11"/>
      <c r="Q4774" s="11"/>
      <c r="V4774" s="20"/>
      <c r="W4774" s="20"/>
    </row>
    <row r="4775" spans="15:23" x14ac:dyDescent="0.2">
      <c r="O4775" s="11"/>
      <c r="Q4775" s="11"/>
      <c r="V4775" s="20"/>
      <c r="W4775" s="20"/>
    </row>
    <row r="4776" spans="15:23" x14ac:dyDescent="0.2">
      <c r="O4776" s="11"/>
      <c r="Q4776" s="11"/>
      <c r="V4776" s="20"/>
      <c r="W4776" s="20"/>
    </row>
    <row r="4777" spans="15:23" x14ac:dyDescent="0.2">
      <c r="O4777" s="11"/>
      <c r="Q4777" s="11"/>
      <c r="V4777" s="20"/>
      <c r="W4777" s="20"/>
    </row>
    <row r="4778" spans="15:23" x14ac:dyDescent="0.2">
      <c r="O4778" s="11"/>
      <c r="Q4778" s="11"/>
      <c r="V4778" s="20"/>
      <c r="W4778" s="20"/>
    </row>
    <row r="4779" spans="15:23" x14ac:dyDescent="0.2">
      <c r="O4779" s="11"/>
      <c r="Q4779" s="11"/>
      <c r="V4779" s="20"/>
      <c r="W4779" s="20"/>
    </row>
    <row r="4780" spans="15:23" x14ac:dyDescent="0.2">
      <c r="O4780" s="11"/>
      <c r="Q4780" s="11"/>
      <c r="V4780" s="20"/>
      <c r="W4780" s="20"/>
    </row>
    <row r="4781" spans="15:23" x14ac:dyDescent="0.2">
      <c r="O4781" s="11"/>
      <c r="Q4781" s="11"/>
      <c r="V4781" s="20"/>
      <c r="W4781" s="20"/>
    </row>
    <row r="4782" spans="15:23" x14ac:dyDescent="0.2">
      <c r="O4782" s="11"/>
      <c r="Q4782" s="11"/>
      <c r="V4782" s="20"/>
      <c r="W4782" s="20"/>
    </row>
    <row r="4783" spans="15:23" x14ac:dyDescent="0.2">
      <c r="O4783" s="11"/>
      <c r="Q4783" s="11"/>
      <c r="V4783" s="20"/>
      <c r="W4783" s="20"/>
    </row>
    <row r="4784" spans="15:23" x14ac:dyDescent="0.2">
      <c r="O4784" s="11"/>
      <c r="Q4784" s="11"/>
      <c r="V4784" s="20"/>
      <c r="W4784" s="20"/>
    </row>
    <row r="4785" spans="15:23" x14ac:dyDescent="0.2">
      <c r="O4785" s="11"/>
      <c r="Q4785" s="11"/>
      <c r="V4785" s="20"/>
      <c r="W4785" s="20"/>
    </row>
    <row r="4786" spans="15:23" x14ac:dyDescent="0.2">
      <c r="O4786" s="11"/>
      <c r="Q4786" s="11"/>
      <c r="V4786" s="20"/>
      <c r="W4786" s="20"/>
    </row>
    <row r="4787" spans="15:23" x14ac:dyDescent="0.2">
      <c r="O4787" s="11"/>
      <c r="Q4787" s="11"/>
      <c r="V4787" s="20"/>
      <c r="W4787" s="20"/>
    </row>
    <row r="4788" spans="15:23" x14ac:dyDescent="0.2">
      <c r="O4788" s="11"/>
      <c r="Q4788" s="11"/>
      <c r="V4788" s="20"/>
      <c r="W4788" s="20"/>
    </row>
    <row r="4789" spans="15:23" x14ac:dyDescent="0.2">
      <c r="O4789" s="11"/>
      <c r="Q4789" s="11"/>
      <c r="V4789" s="20"/>
      <c r="W4789" s="20"/>
    </row>
    <row r="4790" spans="15:23" x14ac:dyDescent="0.2">
      <c r="O4790" s="11"/>
      <c r="Q4790" s="11"/>
      <c r="V4790" s="20"/>
      <c r="W4790" s="20"/>
    </row>
    <row r="4791" spans="15:23" x14ac:dyDescent="0.2">
      <c r="O4791" s="11"/>
      <c r="Q4791" s="11"/>
      <c r="V4791" s="20"/>
      <c r="W4791" s="20"/>
    </row>
    <row r="4792" spans="15:23" x14ac:dyDescent="0.2">
      <c r="O4792" s="11"/>
      <c r="Q4792" s="11"/>
      <c r="V4792" s="20"/>
      <c r="W4792" s="20"/>
    </row>
    <row r="4793" spans="15:23" x14ac:dyDescent="0.2">
      <c r="O4793" s="11"/>
      <c r="Q4793" s="11"/>
      <c r="V4793" s="20"/>
      <c r="W4793" s="20"/>
    </row>
    <row r="4794" spans="15:23" x14ac:dyDescent="0.2">
      <c r="O4794" s="11"/>
      <c r="Q4794" s="11"/>
      <c r="V4794" s="20"/>
      <c r="W4794" s="20"/>
    </row>
    <row r="4795" spans="15:23" x14ac:dyDescent="0.2">
      <c r="O4795" s="11"/>
      <c r="Q4795" s="11"/>
      <c r="V4795" s="20"/>
      <c r="W4795" s="20"/>
    </row>
    <row r="4796" spans="15:23" x14ac:dyDescent="0.2">
      <c r="O4796" s="11"/>
      <c r="Q4796" s="11"/>
      <c r="V4796" s="20"/>
      <c r="W4796" s="20"/>
    </row>
    <row r="4797" spans="15:23" x14ac:dyDescent="0.2">
      <c r="O4797" s="11"/>
      <c r="Q4797" s="11"/>
      <c r="V4797" s="20"/>
      <c r="W4797" s="20"/>
    </row>
    <row r="4798" spans="15:23" x14ac:dyDescent="0.2">
      <c r="O4798" s="11"/>
      <c r="Q4798" s="11"/>
      <c r="V4798" s="20"/>
      <c r="W4798" s="20"/>
    </row>
    <row r="4799" spans="15:23" x14ac:dyDescent="0.2">
      <c r="O4799" s="11"/>
      <c r="Q4799" s="11"/>
      <c r="V4799" s="20"/>
      <c r="W4799" s="20"/>
    </row>
    <row r="4800" spans="15:23" x14ac:dyDescent="0.2">
      <c r="O4800" s="11"/>
      <c r="Q4800" s="11"/>
      <c r="V4800" s="20"/>
      <c r="W4800" s="20"/>
    </row>
    <row r="4801" spans="15:23" x14ac:dyDescent="0.2">
      <c r="O4801" s="11"/>
      <c r="Q4801" s="11"/>
      <c r="V4801" s="20"/>
      <c r="W4801" s="20"/>
    </row>
    <row r="4802" spans="15:23" x14ac:dyDescent="0.2">
      <c r="O4802" s="11"/>
      <c r="Q4802" s="11"/>
      <c r="V4802" s="20"/>
      <c r="W4802" s="20"/>
    </row>
    <row r="4803" spans="15:23" x14ac:dyDescent="0.2">
      <c r="O4803" s="11"/>
      <c r="Q4803" s="11"/>
      <c r="V4803" s="20"/>
      <c r="W4803" s="20"/>
    </row>
    <row r="4804" spans="15:23" x14ac:dyDescent="0.2">
      <c r="O4804" s="11"/>
      <c r="Q4804" s="11"/>
      <c r="V4804" s="20"/>
      <c r="W4804" s="20"/>
    </row>
    <row r="4805" spans="15:23" x14ac:dyDescent="0.2">
      <c r="O4805" s="11"/>
      <c r="Q4805" s="11"/>
      <c r="V4805" s="20"/>
      <c r="W4805" s="20"/>
    </row>
    <row r="4806" spans="15:23" x14ac:dyDescent="0.2">
      <c r="O4806" s="11"/>
      <c r="Q4806" s="11"/>
      <c r="V4806" s="20"/>
      <c r="W4806" s="20"/>
    </row>
    <row r="4807" spans="15:23" x14ac:dyDescent="0.2">
      <c r="O4807" s="11"/>
      <c r="Q4807" s="11"/>
      <c r="V4807" s="20"/>
      <c r="W4807" s="20"/>
    </row>
    <row r="4808" spans="15:23" x14ac:dyDescent="0.2">
      <c r="O4808" s="11"/>
      <c r="Q4808" s="11"/>
      <c r="V4808" s="20"/>
      <c r="W4808" s="20"/>
    </row>
    <row r="4809" spans="15:23" x14ac:dyDescent="0.2">
      <c r="O4809" s="11"/>
      <c r="Q4809" s="11"/>
      <c r="V4809" s="20"/>
      <c r="W4809" s="20"/>
    </row>
    <row r="4810" spans="15:23" x14ac:dyDescent="0.2">
      <c r="O4810" s="11"/>
      <c r="Q4810" s="11"/>
      <c r="V4810" s="20"/>
      <c r="W4810" s="20"/>
    </row>
    <row r="4811" spans="15:23" x14ac:dyDescent="0.2">
      <c r="O4811" s="11"/>
      <c r="Q4811" s="11"/>
      <c r="V4811" s="20"/>
      <c r="W4811" s="20"/>
    </row>
    <row r="4812" spans="15:23" x14ac:dyDescent="0.2">
      <c r="O4812" s="11"/>
      <c r="Q4812" s="11"/>
      <c r="V4812" s="20"/>
      <c r="W4812" s="20"/>
    </row>
    <row r="4813" spans="15:23" x14ac:dyDescent="0.2">
      <c r="O4813" s="11"/>
      <c r="Q4813" s="11"/>
      <c r="V4813" s="20"/>
      <c r="W4813" s="20"/>
    </row>
    <row r="4814" spans="15:23" x14ac:dyDescent="0.2">
      <c r="O4814" s="11"/>
      <c r="Q4814" s="11"/>
      <c r="V4814" s="20"/>
      <c r="W4814" s="20"/>
    </row>
    <row r="4815" spans="15:23" x14ac:dyDescent="0.2">
      <c r="O4815" s="11"/>
      <c r="Q4815" s="11"/>
      <c r="V4815" s="20"/>
      <c r="W4815" s="20"/>
    </row>
    <row r="4816" spans="15:23" x14ac:dyDescent="0.2">
      <c r="O4816" s="11"/>
      <c r="Q4816" s="11"/>
      <c r="V4816" s="20"/>
      <c r="W4816" s="20"/>
    </row>
    <row r="4817" spans="15:23" x14ac:dyDescent="0.2">
      <c r="O4817" s="11"/>
      <c r="Q4817" s="11"/>
      <c r="V4817" s="20"/>
      <c r="W4817" s="20"/>
    </row>
    <row r="4818" spans="15:23" x14ac:dyDescent="0.2">
      <c r="O4818" s="11"/>
      <c r="Q4818" s="11"/>
      <c r="V4818" s="20"/>
      <c r="W4818" s="20"/>
    </row>
    <row r="4819" spans="15:23" x14ac:dyDescent="0.2">
      <c r="O4819" s="11"/>
      <c r="V4819" s="20"/>
      <c r="W4819" s="20"/>
    </row>
    <row r="4820" spans="15:23" x14ac:dyDescent="0.2">
      <c r="O4820" s="11"/>
      <c r="V4820" s="20"/>
      <c r="W4820" s="20"/>
    </row>
    <row r="4821" spans="15:23" x14ac:dyDescent="0.2">
      <c r="O4821" s="11"/>
      <c r="V4821" s="20"/>
      <c r="W4821" s="20"/>
    </row>
    <row r="4822" spans="15:23" x14ac:dyDescent="0.2">
      <c r="O4822" s="11"/>
      <c r="V4822" s="20"/>
      <c r="W4822" s="20"/>
    </row>
    <row r="4823" spans="15:23" x14ac:dyDescent="0.2">
      <c r="O4823" s="11"/>
      <c r="V4823" s="20"/>
      <c r="W4823" s="20"/>
    </row>
    <row r="4824" spans="15:23" x14ac:dyDescent="0.2">
      <c r="O4824" s="11"/>
      <c r="V4824" s="20"/>
      <c r="W4824" s="20"/>
    </row>
    <row r="4825" spans="15:23" x14ac:dyDescent="0.2">
      <c r="O4825" s="11"/>
      <c r="V4825" s="20"/>
      <c r="W4825" s="20"/>
    </row>
    <row r="4826" spans="15:23" x14ac:dyDescent="0.2">
      <c r="O4826" s="11"/>
      <c r="V4826" s="20"/>
      <c r="W4826" s="20"/>
    </row>
    <row r="4827" spans="15:23" x14ac:dyDescent="0.2">
      <c r="O4827" s="11"/>
      <c r="V4827" s="20"/>
      <c r="W4827" s="20"/>
    </row>
    <row r="4828" spans="15:23" x14ac:dyDescent="0.2">
      <c r="O4828" s="11"/>
      <c r="V4828" s="20"/>
      <c r="W4828" s="20"/>
    </row>
    <row r="4829" spans="15:23" x14ac:dyDescent="0.2">
      <c r="O4829" s="11"/>
      <c r="V4829" s="20"/>
      <c r="W4829" s="20"/>
    </row>
    <row r="4830" spans="15:23" x14ac:dyDescent="0.2">
      <c r="O4830" s="11"/>
      <c r="V4830" s="20"/>
      <c r="W4830" s="20"/>
    </row>
    <row r="4831" spans="15:23" x14ac:dyDescent="0.2">
      <c r="O4831" s="11"/>
      <c r="V4831" s="20"/>
      <c r="W4831" s="20"/>
    </row>
    <row r="4832" spans="15:23" x14ac:dyDescent="0.2">
      <c r="O4832" s="11"/>
      <c r="V4832" s="20"/>
      <c r="W4832" s="20"/>
    </row>
    <row r="4833" spans="15:23" x14ac:dyDescent="0.2">
      <c r="O4833" s="11"/>
      <c r="V4833" s="20"/>
      <c r="W4833" s="20"/>
    </row>
    <row r="4834" spans="15:23" x14ac:dyDescent="0.2">
      <c r="O4834" s="11"/>
      <c r="V4834" s="20"/>
      <c r="W4834" s="20"/>
    </row>
    <row r="4835" spans="15:23" x14ac:dyDescent="0.2">
      <c r="O4835" s="11"/>
      <c r="V4835" s="20"/>
      <c r="W4835" s="20"/>
    </row>
    <row r="4836" spans="15:23" x14ac:dyDescent="0.2">
      <c r="O4836" s="11"/>
      <c r="V4836" s="20"/>
      <c r="W4836" s="20"/>
    </row>
    <row r="4837" spans="15:23" x14ac:dyDescent="0.2">
      <c r="O4837" s="11"/>
      <c r="V4837" s="20"/>
      <c r="W4837" s="20"/>
    </row>
    <row r="4838" spans="15:23" x14ac:dyDescent="0.2">
      <c r="O4838" s="11"/>
      <c r="V4838" s="20"/>
      <c r="W4838" s="20"/>
    </row>
    <row r="4839" spans="15:23" x14ac:dyDescent="0.2">
      <c r="O4839" s="11"/>
      <c r="V4839" s="20"/>
      <c r="W4839" s="20"/>
    </row>
    <row r="4840" spans="15:23" x14ac:dyDescent="0.2">
      <c r="O4840" s="11"/>
      <c r="V4840" s="20"/>
      <c r="W4840" s="20"/>
    </row>
    <row r="4841" spans="15:23" x14ac:dyDescent="0.2">
      <c r="O4841" s="11"/>
      <c r="V4841" s="20"/>
      <c r="W4841" s="20"/>
    </row>
    <row r="4842" spans="15:23" x14ac:dyDescent="0.2">
      <c r="O4842" s="11"/>
      <c r="V4842" s="20"/>
      <c r="W4842" s="20"/>
    </row>
    <row r="4843" spans="15:23" x14ac:dyDescent="0.2">
      <c r="O4843" s="11"/>
      <c r="V4843" s="20"/>
      <c r="W4843" s="20"/>
    </row>
    <row r="4844" spans="15:23" x14ac:dyDescent="0.2">
      <c r="O4844" s="11"/>
      <c r="V4844" s="20"/>
      <c r="W4844" s="20"/>
    </row>
    <row r="4845" spans="15:23" x14ac:dyDescent="0.2">
      <c r="O4845" s="11"/>
      <c r="V4845" s="20"/>
      <c r="W4845" s="20"/>
    </row>
    <row r="4846" spans="15:23" x14ac:dyDescent="0.2">
      <c r="O4846" s="11"/>
      <c r="V4846" s="20"/>
      <c r="W4846" s="20"/>
    </row>
    <row r="4847" spans="15:23" x14ac:dyDescent="0.2">
      <c r="O4847" s="11"/>
      <c r="Q4847" s="11"/>
      <c r="V4847" s="20"/>
      <c r="W4847" s="20"/>
    </row>
    <row r="4848" spans="15:23" x14ac:dyDescent="0.2">
      <c r="O4848" s="11"/>
      <c r="Q4848" s="11"/>
      <c r="V4848" s="20"/>
      <c r="W4848" s="20"/>
    </row>
    <row r="4849" spans="15:23" x14ac:dyDescent="0.2">
      <c r="O4849" s="11"/>
      <c r="Q4849" s="11"/>
      <c r="V4849" s="20"/>
      <c r="W4849" s="20"/>
    </row>
    <row r="4850" spans="15:23" x14ac:dyDescent="0.2">
      <c r="O4850" s="11"/>
      <c r="Q4850" s="11"/>
      <c r="V4850" s="20"/>
      <c r="W4850" s="20"/>
    </row>
    <row r="4851" spans="15:23" x14ac:dyDescent="0.2">
      <c r="O4851" s="11"/>
      <c r="Q4851" s="11"/>
      <c r="V4851" s="20"/>
      <c r="W4851" s="20"/>
    </row>
    <row r="4852" spans="15:23" x14ac:dyDescent="0.2">
      <c r="O4852" s="11"/>
      <c r="Q4852" s="11"/>
      <c r="V4852" s="20"/>
      <c r="W4852" s="20"/>
    </row>
    <row r="4853" spans="15:23" x14ac:dyDescent="0.2">
      <c r="O4853" s="11"/>
      <c r="Q4853" s="11"/>
      <c r="V4853" s="20"/>
      <c r="W4853" s="20"/>
    </row>
    <row r="4854" spans="15:23" x14ac:dyDescent="0.2">
      <c r="O4854" s="11"/>
      <c r="Q4854" s="11"/>
      <c r="V4854" s="20"/>
      <c r="W4854" s="20"/>
    </row>
    <row r="4855" spans="15:23" x14ac:dyDescent="0.2">
      <c r="O4855" s="11"/>
      <c r="Q4855" s="11"/>
      <c r="V4855" s="20"/>
      <c r="W4855" s="20"/>
    </row>
    <row r="4856" spans="15:23" x14ac:dyDescent="0.2">
      <c r="O4856" s="11"/>
      <c r="Q4856" s="11"/>
      <c r="V4856" s="20"/>
      <c r="W4856" s="20"/>
    </row>
    <row r="4857" spans="15:23" x14ac:dyDescent="0.2">
      <c r="O4857" s="11"/>
      <c r="Q4857" s="11"/>
      <c r="V4857" s="20"/>
      <c r="W4857" s="20"/>
    </row>
    <row r="4858" spans="15:23" x14ac:dyDescent="0.2">
      <c r="O4858" s="11"/>
      <c r="Q4858" s="11"/>
      <c r="V4858" s="20"/>
      <c r="W4858" s="20"/>
    </row>
    <row r="4859" spans="15:23" x14ac:dyDescent="0.2">
      <c r="O4859" s="11"/>
      <c r="Q4859" s="11"/>
      <c r="V4859" s="20"/>
      <c r="W4859" s="20"/>
    </row>
    <row r="4860" spans="15:23" x14ac:dyDescent="0.2">
      <c r="O4860" s="11"/>
      <c r="Q4860" s="11"/>
      <c r="V4860" s="20"/>
      <c r="W4860" s="20"/>
    </row>
    <row r="4861" spans="15:23" x14ac:dyDescent="0.2">
      <c r="O4861" s="11"/>
      <c r="Q4861" s="11"/>
      <c r="V4861" s="20"/>
      <c r="W4861" s="20"/>
    </row>
    <row r="4862" spans="15:23" x14ac:dyDescent="0.2">
      <c r="O4862" s="11"/>
      <c r="Q4862" s="11"/>
      <c r="V4862" s="20"/>
      <c r="W4862" s="20"/>
    </row>
    <row r="4863" spans="15:23" x14ac:dyDescent="0.2">
      <c r="O4863" s="11"/>
      <c r="Q4863" s="11"/>
      <c r="V4863" s="20"/>
      <c r="W4863" s="20"/>
    </row>
    <row r="4864" spans="15:23" x14ac:dyDescent="0.2">
      <c r="O4864" s="11"/>
      <c r="Q4864" s="11"/>
      <c r="V4864" s="20"/>
      <c r="W4864" s="20"/>
    </row>
    <row r="4865" spans="15:23" x14ac:dyDescent="0.2">
      <c r="O4865" s="11"/>
      <c r="Q4865" s="11"/>
      <c r="V4865" s="20"/>
      <c r="W4865" s="20"/>
    </row>
    <row r="4866" spans="15:23" x14ac:dyDescent="0.2">
      <c r="O4866" s="11"/>
      <c r="Q4866" s="11"/>
      <c r="V4866" s="20"/>
      <c r="W4866" s="20"/>
    </row>
    <row r="4867" spans="15:23" x14ac:dyDescent="0.2">
      <c r="O4867" s="11"/>
      <c r="Q4867" s="11"/>
      <c r="V4867" s="20"/>
      <c r="W4867" s="20"/>
    </row>
    <row r="4868" spans="15:23" x14ac:dyDescent="0.2">
      <c r="O4868" s="11"/>
      <c r="Q4868" s="11"/>
      <c r="V4868" s="20"/>
      <c r="W4868" s="20"/>
    </row>
    <row r="4869" spans="15:23" x14ac:dyDescent="0.2">
      <c r="O4869" s="11"/>
      <c r="Q4869" s="11"/>
      <c r="V4869" s="20"/>
      <c r="W4869" s="20"/>
    </row>
    <row r="4870" spans="15:23" x14ac:dyDescent="0.2">
      <c r="O4870" s="11"/>
      <c r="Q4870" s="11"/>
      <c r="V4870" s="20"/>
      <c r="W4870" s="20"/>
    </row>
    <row r="4871" spans="15:23" x14ac:dyDescent="0.2">
      <c r="O4871" s="11"/>
      <c r="Q4871" s="11"/>
      <c r="V4871" s="20"/>
      <c r="W4871" s="20"/>
    </row>
    <row r="4872" spans="15:23" x14ac:dyDescent="0.2">
      <c r="O4872" s="11"/>
      <c r="Q4872" s="11"/>
      <c r="V4872" s="20"/>
      <c r="W4872" s="20"/>
    </row>
    <row r="4873" spans="15:23" x14ac:dyDescent="0.2">
      <c r="O4873" s="11"/>
      <c r="Q4873" s="11"/>
      <c r="V4873" s="20"/>
      <c r="W4873" s="20"/>
    </row>
    <row r="4874" spans="15:23" x14ac:dyDescent="0.2">
      <c r="O4874" s="11"/>
      <c r="Q4874" s="11"/>
      <c r="V4874" s="20"/>
      <c r="W4874" s="20"/>
    </row>
    <row r="4875" spans="15:23" x14ac:dyDescent="0.2">
      <c r="O4875" s="11"/>
      <c r="Q4875" s="11"/>
      <c r="V4875" s="20"/>
      <c r="W4875" s="20"/>
    </row>
    <row r="4876" spans="15:23" x14ac:dyDescent="0.2">
      <c r="O4876" s="11"/>
      <c r="Q4876" s="11"/>
      <c r="V4876" s="20"/>
      <c r="W4876" s="20"/>
    </row>
    <row r="4877" spans="15:23" x14ac:dyDescent="0.2">
      <c r="O4877" s="11"/>
      <c r="Q4877" s="11"/>
      <c r="V4877" s="20"/>
      <c r="W4877" s="20"/>
    </row>
    <row r="4878" spans="15:23" x14ac:dyDescent="0.2">
      <c r="O4878" s="11"/>
      <c r="Q4878" s="11"/>
      <c r="V4878" s="20"/>
      <c r="W4878" s="20"/>
    </row>
    <row r="4879" spans="15:23" x14ac:dyDescent="0.2">
      <c r="O4879" s="11"/>
      <c r="Q4879" s="11"/>
      <c r="V4879" s="20"/>
      <c r="W4879" s="20"/>
    </row>
    <row r="4880" spans="15:23" x14ac:dyDescent="0.2">
      <c r="O4880" s="11"/>
      <c r="Q4880" s="11"/>
      <c r="V4880" s="20"/>
      <c r="W4880" s="20"/>
    </row>
    <row r="4881" spans="15:23" x14ac:dyDescent="0.2">
      <c r="O4881" s="11"/>
      <c r="Q4881" s="11"/>
      <c r="V4881" s="20"/>
      <c r="W4881" s="20"/>
    </row>
    <row r="4882" spans="15:23" x14ac:dyDescent="0.2">
      <c r="O4882" s="11"/>
      <c r="Q4882" s="11"/>
      <c r="V4882" s="20"/>
      <c r="W4882" s="20"/>
    </row>
    <row r="4883" spans="15:23" x14ac:dyDescent="0.2">
      <c r="O4883" s="11"/>
      <c r="Q4883" s="11"/>
      <c r="V4883" s="20"/>
      <c r="W4883" s="20"/>
    </row>
    <row r="4884" spans="15:23" x14ac:dyDescent="0.2">
      <c r="O4884" s="11"/>
      <c r="Q4884" s="11"/>
      <c r="V4884" s="20"/>
      <c r="W4884" s="20"/>
    </row>
    <row r="4885" spans="15:23" x14ac:dyDescent="0.2">
      <c r="O4885" s="11"/>
      <c r="Q4885" s="11"/>
      <c r="V4885" s="20"/>
      <c r="W4885" s="20"/>
    </row>
    <row r="4886" spans="15:23" x14ac:dyDescent="0.2">
      <c r="O4886" s="11"/>
      <c r="Q4886" s="11"/>
      <c r="V4886" s="20"/>
      <c r="W4886" s="20"/>
    </row>
    <row r="4887" spans="15:23" x14ac:dyDescent="0.2">
      <c r="O4887" s="11"/>
      <c r="Q4887" s="11"/>
      <c r="V4887" s="20"/>
      <c r="W4887" s="20"/>
    </row>
    <row r="4888" spans="15:23" x14ac:dyDescent="0.2">
      <c r="O4888" s="11"/>
      <c r="Q4888" s="11"/>
      <c r="V4888" s="20"/>
      <c r="W4888" s="20"/>
    </row>
    <row r="4889" spans="15:23" x14ac:dyDescent="0.2">
      <c r="O4889" s="11"/>
      <c r="Q4889" s="11"/>
      <c r="V4889" s="20"/>
      <c r="W4889" s="20"/>
    </row>
    <row r="4890" spans="15:23" x14ac:dyDescent="0.2">
      <c r="O4890" s="11"/>
      <c r="Q4890" s="11"/>
      <c r="V4890" s="20"/>
      <c r="W4890" s="20"/>
    </row>
    <row r="4891" spans="15:23" x14ac:dyDescent="0.2">
      <c r="O4891" s="11"/>
      <c r="Q4891" s="11"/>
      <c r="V4891" s="20"/>
      <c r="W4891" s="20"/>
    </row>
    <row r="4892" spans="15:23" x14ac:dyDescent="0.2">
      <c r="O4892" s="11"/>
      <c r="Q4892" s="11"/>
      <c r="V4892" s="20"/>
      <c r="W4892" s="20"/>
    </row>
    <row r="4893" spans="15:23" x14ac:dyDescent="0.2">
      <c r="O4893" s="11"/>
      <c r="Q4893" s="11"/>
      <c r="V4893" s="20"/>
      <c r="W4893" s="20"/>
    </row>
    <row r="4894" spans="15:23" x14ac:dyDescent="0.2">
      <c r="O4894" s="11"/>
      <c r="Q4894" s="11"/>
      <c r="V4894" s="20"/>
      <c r="W4894" s="20"/>
    </row>
    <row r="4895" spans="15:23" x14ac:dyDescent="0.2">
      <c r="O4895" s="11"/>
      <c r="Q4895" s="11"/>
      <c r="V4895" s="20"/>
      <c r="W4895" s="20"/>
    </row>
    <row r="4896" spans="15:23" x14ac:dyDescent="0.2">
      <c r="O4896" s="11"/>
      <c r="Q4896" s="11"/>
      <c r="V4896" s="20"/>
      <c r="W4896" s="20"/>
    </row>
    <row r="4897" spans="15:23" x14ac:dyDescent="0.2">
      <c r="O4897" s="11"/>
      <c r="Q4897" s="11"/>
      <c r="V4897" s="20"/>
      <c r="W4897" s="20"/>
    </row>
    <row r="4898" spans="15:23" x14ac:dyDescent="0.2">
      <c r="O4898" s="11"/>
      <c r="Q4898" s="11"/>
      <c r="V4898" s="20"/>
      <c r="W4898" s="20"/>
    </row>
    <row r="4899" spans="15:23" x14ac:dyDescent="0.2">
      <c r="O4899" s="11"/>
      <c r="Q4899" s="11"/>
      <c r="V4899" s="20"/>
      <c r="W4899" s="20"/>
    </row>
    <row r="4900" spans="15:23" x14ac:dyDescent="0.2">
      <c r="O4900" s="11"/>
      <c r="Q4900" s="11"/>
      <c r="V4900" s="20"/>
      <c r="W4900" s="20"/>
    </row>
    <row r="4901" spans="15:23" x14ac:dyDescent="0.2">
      <c r="O4901" s="11"/>
      <c r="Q4901" s="11"/>
      <c r="V4901" s="20"/>
      <c r="W4901" s="20"/>
    </row>
    <row r="4902" spans="15:23" x14ac:dyDescent="0.2">
      <c r="O4902" s="11"/>
      <c r="Q4902" s="11"/>
      <c r="V4902" s="20"/>
      <c r="W4902" s="20"/>
    </row>
    <row r="4903" spans="15:23" x14ac:dyDescent="0.2">
      <c r="O4903" s="11"/>
      <c r="Q4903" s="11"/>
      <c r="V4903" s="20"/>
      <c r="W4903" s="20"/>
    </row>
    <row r="4904" spans="15:23" x14ac:dyDescent="0.2">
      <c r="O4904" s="11"/>
      <c r="Q4904" s="11"/>
      <c r="V4904" s="20"/>
      <c r="W4904" s="20"/>
    </row>
    <row r="4905" spans="15:23" x14ac:dyDescent="0.2">
      <c r="O4905" s="11"/>
      <c r="Q4905" s="11"/>
      <c r="V4905" s="20"/>
      <c r="W4905" s="20"/>
    </row>
    <row r="4906" spans="15:23" x14ac:dyDescent="0.2">
      <c r="O4906" s="11"/>
      <c r="Q4906" s="11"/>
      <c r="V4906" s="20"/>
      <c r="W4906" s="20"/>
    </row>
    <row r="4907" spans="15:23" x14ac:dyDescent="0.2">
      <c r="O4907" s="11"/>
      <c r="Q4907" s="11"/>
      <c r="V4907" s="20"/>
      <c r="W4907" s="20"/>
    </row>
    <row r="4908" spans="15:23" x14ac:dyDescent="0.2">
      <c r="O4908" s="11"/>
      <c r="Q4908" s="11"/>
      <c r="V4908" s="20"/>
      <c r="W4908" s="20"/>
    </row>
    <row r="4909" spans="15:23" x14ac:dyDescent="0.2">
      <c r="O4909" s="11"/>
      <c r="Q4909" s="11"/>
      <c r="V4909" s="20"/>
      <c r="W4909" s="20"/>
    </row>
    <row r="4910" spans="15:23" x14ac:dyDescent="0.2">
      <c r="O4910" s="11"/>
      <c r="Q4910" s="11"/>
      <c r="V4910" s="20"/>
      <c r="W4910" s="20"/>
    </row>
    <row r="4911" spans="15:23" x14ac:dyDescent="0.2">
      <c r="O4911" s="11"/>
      <c r="Q4911" s="11"/>
      <c r="V4911" s="20"/>
      <c r="W4911" s="20"/>
    </row>
    <row r="4912" spans="15:23" x14ac:dyDescent="0.2">
      <c r="O4912" s="11"/>
      <c r="Q4912" s="11"/>
      <c r="V4912" s="20"/>
      <c r="W4912" s="20"/>
    </row>
    <row r="4913" spans="15:23" x14ac:dyDescent="0.2">
      <c r="O4913" s="11"/>
      <c r="Q4913" s="11"/>
      <c r="V4913" s="20"/>
      <c r="W4913" s="20"/>
    </row>
    <row r="4914" spans="15:23" x14ac:dyDescent="0.2">
      <c r="O4914" s="11"/>
      <c r="Q4914" s="11"/>
      <c r="V4914" s="20"/>
      <c r="W4914" s="20"/>
    </row>
    <row r="4915" spans="15:23" x14ac:dyDescent="0.2">
      <c r="O4915" s="11"/>
      <c r="Q4915" s="11"/>
      <c r="V4915" s="20"/>
      <c r="W4915" s="20"/>
    </row>
    <row r="4916" spans="15:23" x14ac:dyDescent="0.2">
      <c r="O4916" s="11"/>
      <c r="Q4916" s="11"/>
      <c r="V4916" s="20"/>
      <c r="W4916" s="20"/>
    </row>
    <row r="4917" spans="15:23" x14ac:dyDescent="0.2">
      <c r="O4917" s="11"/>
      <c r="Q4917" s="11"/>
      <c r="V4917" s="20"/>
      <c r="W4917" s="20"/>
    </row>
    <row r="4918" spans="15:23" x14ac:dyDescent="0.2">
      <c r="O4918" s="11"/>
      <c r="Q4918" s="11"/>
      <c r="V4918" s="20"/>
      <c r="W4918" s="20"/>
    </row>
    <row r="4919" spans="15:23" x14ac:dyDescent="0.2">
      <c r="O4919" s="11"/>
      <c r="Q4919" s="11"/>
      <c r="V4919" s="20"/>
      <c r="W4919" s="20"/>
    </row>
    <row r="4920" spans="15:23" x14ac:dyDescent="0.2">
      <c r="O4920" s="11"/>
      <c r="Q4920" s="11"/>
      <c r="V4920" s="20"/>
      <c r="W4920" s="20"/>
    </row>
    <row r="4921" spans="15:23" x14ac:dyDescent="0.2">
      <c r="O4921" s="11"/>
      <c r="Q4921" s="11"/>
      <c r="V4921" s="20"/>
      <c r="W4921" s="20"/>
    </row>
    <row r="4922" spans="15:23" x14ac:dyDescent="0.2">
      <c r="O4922" s="11"/>
      <c r="Q4922" s="11"/>
      <c r="V4922" s="20"/>
      <c r="W4922" s="20"/>
    </row>
    <row r="4923" spans="15:23" x14ac:dyDescent="0.2">
      <c r="O4923" s="11"/>
      <c r="Q4923" s="11"/>
      <c r="V4923" s="20"/>
      <c r="W4923" s="20"/>
    </row>
    <row r="4924" spans="15:23" x14ac:dyDescent="0.2">
      <c r="O4924" s="11"/>
      <c r="Q4924" s="11"/>
      <c r="V4924" s="20"/>
      <c r="W4924" s="20"/>
    </row>
    <row r="4925" spans="15:23" x14ac:dyDescent="0.2">
      <c r="O4925" s="11"/>
      <c r="Q4925" s="11"/>
      <c r="V4925" s="20"/>
      <c r="W4925" s="20"/>
    </row>
    <row r="4926" spans="15:23" x14ac:dyDescent="0.2">
      <c r="O4926" s="11"/>
      <c r="Q4926" s="11"/>
      <c r="V4926" s="20"/>
      <c r="W4926" s="20"/>
    </row>
    <row r="4927" spans="15:23" x14ac:dyDescent="0.2">
      <c r="O4927" s="11"/>
      <c r="Q4927" s="11"/>
      <c r="V4927" s="20"/>
      <c r="W4927" s="20"/>
    </row>
    <row r="4928" spans="15:23" x14ac:dyDescent="0.2">
      <c r="O4928" s="11"/>
      <c r="Q4928" s="11"/>
      <c r="V4928" s="20"/>
      <c r="W4928" s="20"/>
    </row>
    <row r="4929" spans="15:23" x14ac:dyDescent="0.2">
      <c r="O4929" s="11"/>
      <c r="Q4929" s="11"/>
      <c r="V4929" s="20"/>
      <c r="W4929" s="20"/>
    </row>
    <row r="4930" spans="15:23" x14ac:dyDescent="0.2">
      <c r="O4930" s="11"/>
      <c r="Q4930" s="11"/>
      <c r="V4930" s="20"/>
      <c r="W4930" s="20"/>
    </row>
    <row r="4931" spans="15:23" x14ac:dyDescent="0.2">
      <c r="O4931" s="11"/>
      <c r="V4931" s="20"/>
      <c r="W4931" s="20"/>
    </row>
    <row r="4932" spans="15:23" x14ac:dyDescent="0.2">
      <c r="O4932" s="11"/>
      <c r="V4932" s="20"/>
      <c r="W4932" s="20"/>
    </row>
    <row r="4933" spans="15:23" x14ac:dyDescent="0.2">
      <c r="O4933" s="11"/>
      <c r="V4933" s="20"/>
      <c r="W4933" s="20"/>
    </row>
    <row r="4934" spans="15:23" x14ac:dyDescent="0.2">
      <c r="O4934" s="11"/>
      <c r="V4934" s="20"/>
      <c r="W4934" s="20"/>
    </row>
    <row r="4935" spans="15:23" x14ac:dyDescent="0.2">
      <c r="O4935" s="11"/>
      <c r="V4935" s="20"/>
      <c r="W4935" s="20"/>
    </row>
    <row r="4936" spans="15:23" x14ac:dyDescent="0.2">
      <c r="O4936" s="11"/>
      <c r="V4936" s="20"/>
      <c r="W4936" s="20"/>
    </row>
    <row r="4937" spans="15:23" x14ac:dyDescent="0.2">
      <c r="O4937" s="11"/>
      <c r="V4937" s="20"/>
      <c r="W4937" s="20"/>
    </row>
    <row r="4938" spans="15:23" x14ac:dyDescent="0.2">
      <c r="O4938" s="11"/>
      <c r="V4938" s="20"/>
      <c r="W4938" s="20"/>
    </row>
    <row r="4939" spans="15:23" x14ac:dyDescent="0.2">
      <c r="O4939" s="11"/>
      <c r="V4939" s="20"/>
      <c r="W4939" s="20"/>
    </row>
    <row r="4940" spans="15:23" x14ac:dyDescent="0.2">
      <c r="O4940" s="11"/>
      <c r="V4940" s="20"/>
      <c r="W4940" s="20"/>
    </row>
    <row r="4941" spans="15:23" x14ac:dyDescent="0.2">
      <c r="O4941" s="11"/>
      <c r="V4941" s="20"/>
      <c r="W4941" s="20"/>
    </row>
    <row r="4942" spans="15:23" x14ac:dyDescent="0.2">
      <c r="O4942" s="11"/>
      <c r="V4942" s="20"/>
      <c r="W4942" s="20"/>
    </row>
    <row r="4943" spans="15:23" x14ac:dyDescent="0.2">
      <c r="O4943" s="11"/>
      <c r="V4943" s="20"/>
      <c r="W4943" s="20"/>
    </row>
    <row r="4944" spans="15:23" x14ac:dyDescent="0.2">
      <c r="O4944" s="11"/>
      <c r="V4944" s="20"/>
      <c r="W4944" s="20"/>
    </row>
    <row r="4945" spans="15:23" x14ac:dyDescent="0.2">
      <c r="O4945" s="11"/>
      <c r="V4945" s="20"/>
      <c r="W4945" s="20"/>
    </row>
    <row r="4946" spans="15:23" x14ac:dyDescent="0.2">
      <c r="O4946" s="11"/>
      <c r="V4946" s="20"/>
      <c r="W4946" s="20"/>
    </row>
    <row r="4947" spans="15:23" x14ac:dyDescent="0.2">
      <c r="O4947" s="11"/>
      <c r="V4947" s="20"/>
      <c r="W4947" s="20"/>
    </row>
    <row r="4948" spans="15:23" x14ac:dyDescent="0.2">
      <c r="O4948" s="11"/>
      <c r="V4948" s="20"/>
      <c r="W4948" s="20"/>
    </row>
    <row r="4949" spans="15:23" x14ac:dyDescent="0.2">
      <c r="O4949" s="11"/>
      <c r="V4949" s="20"/>
      <c r="W4949" s="20"/>
    </row>
    <row r="4950" spans="15:23" x14ac:dyDescent="0.2">
      <c r="O4950" s="11"/>
      <c r="V4950" s="20"/>
      <c r="W4950" s="20"/>
    </row>
    <row r="4951" spans="15:23" x14ac:dyDescent="0.2">
      <c r="O4951" s="11"/>
      <c r="V4951" s="20"/>
      <c r="W4951" s="20"/>
    </row>
    <row r="4952" spans="15:23" x14ac:dyDescent="0.2">
      <c r="O4952" s="11"/>
      <c r="V4952" s="20"/>
      <c r="W4952" s="20"/>
    </row>
    <row r="4953" spans="15:23" x14ac:dyDescent="0.2">
      <c r="O4953" s="11"/>
      <c r="V4953" s="20"/>
      <c r="W4953" s="20"/>
    </row>
    <row r="4954" spans="15:23" x14ac:dyDescent="0.2">
      <c r="O4954" s="11"/>
      <c r="V4954" s="20"/>
      <c r="W4954" s="20"/>
    </row>
    <row r="4955" spans="15:23" x14ac:dyDescent="0.2">
      <c r="O4955" s="11"/>
      <c r="V4955" s="20"/>
      <c r="W4955" s="20"/>
    </row>
    <row r="4956" spans="15:23" x14ac:dyDescent="0.2">
      <c r="O4956" s="11"/>
      <c r="V4956" s="20"/>
      <c r="W4956" s="20"/>
    </row>
    <row r="4957" spans="15:23" x14ac:dyDescent="0.2">
      <c r="O4957" s="11"/>
      <c r="V4957" s="20"/>
      <c r="W4957" s="20"/>
    </row>
    <row r="4958" spans="15:23" x14ac:dyDescent="0.2">
      <c r="O4958" s="11"/>
      <c r="V4958" s="20"/>
      <c r="W4958" s="20"/>
    </row>
    <row r="4959" spans="15:23" x14ac:dyDescent="0.2">
      <c r="O4959" s="11"/>
      <c r="Q4959" s="11"/>
      <c r="V4959" s="20"/>
      <c r="W4959" s="20"/>
    </row>
    <row r="4960" spans="15:23" x14ac:dyDescent="0.2">
      <c r="O4960" s="11"/>
      <c r="Q4960" s="11"/>
      <c r="V4960" s="20"/>
      <c r="W4960" s="20"/>
    </row>
    <row r="4961" spans="15:23" x14ac:dyDescent="0.2">
      <c r="O4961" s="11"/>
      <c r="Q4961" s="11"/>
      <c r="V4961" s="20"/>
      <c r="W4961" s="20"/>
    </row>
    <row r="4962" spans="15:23" x14ac:dyDescent="0.2">
      <c r="O4962" s="11"/>
      <c r="Q4962" s="11"/>
      <c r="V4962" s="20"/>
      <c r="W4962" s="20"/>
    </row>
    <row r="4963" spans="15:23" x14ac:dyDescent="0.2">
      <c r="O4963" s="11"/>
      <c r="Q4963" s="11"/>
      <c r="V4963" s="20"/>
      <c r="W4963" s="20"/>
    </row>
    <row r="4964" spans="15:23" x14ac:dyDescent="0.2">
      <c r="O4964" s="11"/>
      <c r="Q4964" s="11"/>
      <c r="V4964" s="20"/>
      <c r="W4964" s="20"/>
    </row>
    <row r="4965" spans="15:23" x14ac:dyDescent="0.2">
      <c r="O4965" s="11"/>
      <c r="Q4965" s="11"/>
      <c r="V4965" s="20"/>
      <c r="W4965" s="20"/>
    </row>
    <row r="4966" spans="15:23" x14ac:dyDescent="0.2">
      <c r="O4966" s="11"/>
      <c r="Q4966" s="11"/>
      <c r="V4966" s="20"/>
      <c r="W4966" s="20"/>
    </row>
    <row r="4967" spans="15:23" x14ac:dyDescent="0.2">
      <c r="O4967" s="11"/>
      <c r="Q4967" s="11"/>
      <c r="V4967" s="20"/>
      <c r="W4967" s="20"/>
    </row>
    <row r="4968" spans="15:23" x14ac:dyDescent="0.2">
      <c r="O4968" s="11"/>
      <c r="Q4968" s="11"/>
      <c r="V4968" s="20"/>
      <c r="W4968" s="20"/>
    </row>
    <row r="4969" spans="15:23" x14ac:dyDescent="0.2">
      <c r="O4969" s="11"/>
      <c r="Q4969" s="11"/>
      <c r="V4969" s="20"/>
      <c r="W4969" s="20"/>
    </row>
    <row r="4970" spans="15:23" x14ac:dyDescent="0.2">
      <c r="O4970" s="11"/>
      <c r="Q4970" s="11"/>
      <c r="V4970" s="20"/>
      <c r="W4970" s="20"/>
    </row>
    <row r="4971" spans="15:23" x14ac:dyDescent="0.2">
      <c r="O4971" s="11"/>
      <c r="Q4971" s="11"/>
      <c r="V4971" s="20"/>
      <c r="W4971" s="20"/>
    </row>
    <row r="4972" spans="15:23" x14ac:dyDescent="0.2">
      <c r="O4972" s="11"/>
      <c r="Q4972" s="11"/>
      <c r="V4972" s="20"/>
      <c r="W4972" s="20"/>
    </row>
    <row r="4973" spans="15:23" x14ac:dyDescent="0.2">
      <c r="O4973" s="11"/>
      <c r="Q4973" s="11"/>
      <c r="V4973" s="20"/>
      <c r="W4973" s="20"/>
    </row>
    <row r="4974" spans="15:23" x14ac:dyDescent="0.2">
      <c r="O4974" s="11"/>
      <c r="Q4974" s="11"/>
      <c r="V4974" s="20"/>
      <c r="W4974" s="20"/>
    </row>
    <row r="4975" spans="15:23" x14ac:dyDescent="0.2">
      <c r="O4975" s="11"/>
      <c r="Q4975" s="11"/>
      <c r="V4975" s="20"/>
      <c r="W4975" s="20"/>
    </row>
    <row r="4976" spans="15:23" x14ac:dyDescent="0.2">
      <c r="O4976" s="11"/>
      <c r="Q4976" s="11"/>
      <c r="V4976" s="20"/>
      <c r="W4976" s="20"/>
    </row>
    <row r="4977" spans="15:23" x14ac:dyDescent="0.2">
      <c r="O4977" s="11"/>
      <c r="Q4977" s="11"/>
      <c r="V4977" s="20"/>
      <c r="W4977" s="20"/>
    </row>
    <row r="4978" spans="15:23" x14ac:dyDescent="0.2">
      <c r="O4978" s="11"/>
      <c r="Q4978" s="11"/>
      <c r="V4978" s="20"/>
      <c r="W4978" s="20"/>
    </row>
    <row r="4979" spans="15:23" x14ac:dyDescent="0.2">
      <c r="O4979" s="11"/>
      <c r="Q4979" s="11"/>
      <c r="V4979" s="20"/>
      <c r="W4979" s="20"/>
    </row>
    <row r="4980" spans="15:23" x14ac:dyDescent="0.2">
      <c r="O4980" s="11"/>
      <c r="Q4980" s="11"/>
      <c r="V4980" s="20"/>
      <c r="W4980" s="20"/>
    </row>
    <row r="4981" spans="15:23" x14ac:dyDescent="0.2">
      <c r="O4981" s="11"/>
      <c r="Q4981" s="11"/>
      <c r="V4981" s="20"/>
      <c r="W4981" s="20"/>
    </row>
    <row r="4982" spans="15:23" x14ac:dyDescent="0.2">
      <c r="O4982" s="11"/>
      <c r="Q4982" s="11"/>
      <c r="V4982" s="20"/>
      <c r="W4982" s="20"/>
    </row>
    <row r="4983" spans="15:23" x14ac:dyDescent="0.2">
      <c r="O4983" s="11"/>
      <c r="Q4983" s="11"/>
      <c r="V4983" s="20"/>
      <c r="W4983" s="20"/>
    </row>
    <row r="4984" spans="15:23" x14ac:dyDescent="0.2">
      <c r="O4984" s="11"/>
      <c r="Q4984" s="11"/>
      <c r="V4984" s="20"/>
      <c r="W4984" s="20"/>
    </row>
    <row r="4985" spans="15:23" x14ac:dyDescent="0.2">
      <c r="O4985" s="11"/>
      <c r="Q4985" s="11"/>
      <c r="V4985" s="20"/>
      <c r="W4985" s="20"/>
    </row>
    <row r="4986" spans="15:23" x14ac:dyDescent="0.2">
      <c r="O4986" s="11"/>
      <c r="Q4986" s="11"/>
      <c r="V4986" s="20"/>
      <c r="W4986" s="20"/>
    </row>
    <row r="4987" spans="15:23" x14ac:dyDescent="0.2">
      <c r="O4987" s="11"/>
      <c r="Q4987" s="11"/>
      <c r="V4987" s="20"/>
      <c r="W4987" s="20"/>
    </row>
    <row r="4988" spans="15:23" x14ac:dyDescent="0.2">
      <c r="O4988" s="11"/>
      <c r="Q4988" s="11"/>
      <c r="V4988" s="20"/>
      <c r="W4988" s="20"/>
    </row>
    <row r="4989" spans="15:23" x14ac:dyDescent="0.2">
      <c r="O4989" s="11"/>
      <c r="Q4989" s="11"/>
      <c r="V4989" s="20"/>
      <c r="W4989" s="20"/>
    </row>
    <row r="4990" spans="15:23" x14ac:dyDescent="0.2">
      <c r="O4990" s="11"/>
      <c r="Q4990" s="11"/>
      <c r="V4990" s="20"/>
      <c r="W4990" s="20"/>
    </row>
    <row r="4991" spans="15:23" x14ac:dyDescent="0.2">
      <c r="O4991" s="11"/>
      <c r="Q4991" s="11"/>
      <c r="V4991" s="20"/>
      <c r="W4991" s="20"/>
    </row>
    <row r="4992" spans="15:23" x14ac:dyDescent="0.2">
      <c r="O4992" s="11"/>
      <c r="Q4992" s="11"/>
      <c r="V4992" s="20"/>
      <c r="W4992" s="20"/>
    </row>
    <row r="4993" spans="15:23" x14ac:dyDescent="0.2">
      <c r="O4993" s="11"/>
      <c r="Q4993" s="11"/>
      <c r="V4993" s="20"/>
      <c r="W4993" s="20"/>
    </row>
    <row r="4994" spans="15:23" x14ac:dyDescent="0.2">
      <c r="O4994" s="11"/>
      <c r="Q4994" s="11"/>
      <c r="V4994" s="20"/>
      <c r="W4994" s="20"/>
    </row>
    <row r="4995" spans="15:23" x14ac:dyDescent="0.2">
      <c r="O4995" s="11"/>
      <c r="Q4995" s="11"/>
      <c r="V4995" s="20"/>
      <c r="W4995" s="20"/>
    </row>
    <row r="4996" spans="15:23" x14ac:dyDescent="0.2">
      <c r="O4996" s="11"/>
      <c r="Q4996" s="11"/>
      <c r="V4996" s="20"/>
      <c r="W4996" s="20"/>
    </row>
    <row r="4997" spans="15:23" x14ac:dyDescent="0.2">
      <c r="O4997" s="11"/>
      <c r="Q4997" s="11"/>
      <c r="V4997" s="20"/>
      <c r="W4997" s="20"/>
    </row>
    <row r="4998" spans="15:23" x14ac:dyDescent="0.2">
      <c r="O4998" s="11"/>
      <c r="Q4998" s="11"/>
      <c r="V4998" s="20"/>
      <c r="W4998" s="20"/>
    </row>
    <row r="4999" spans="15:23" x14ac:dyDescent="0.2">
      <c r="O4999" s="11"/>
      <c r="Q4999" s="11"/>
      <c r="V4999" s="20"/>
      <c r="W4999" s="20"/>
    </row>
    <row r="5000" spans="15:23" x14ac:dyDescent="0.2">
      <c r="O5000" s="11"/>
      <c r="Q5000" s="11"/>
      <c r="V5000" s="20"/>
      <c r="W5000" s="20"/>
    </row>
    <row r="5001" spans="15:23" x14ac:dyDescent="0.2">
      <c r="O5001" s="11"/>
      <c r="Q5001" s="11"/>
      <c r="V5001" s="20"/>
      <c r="W5001" s="20"/>
    </row>
    <row r="5002" spans="15:23" x14ac:dyDescent="0.2">
      <c r="O5002" s="11"/>
      <c r="Q5002" s="11"/>
      <c r="V5002" s="20"/>
      <c r="W5002" s="20"/>
    </row>
    <row r="5003" spans="15:23" x14ac:dyDescent="0.2">
      <c r="O5003" s="11"/>
      <c r="Q5003" s="11"/>
      <c r="V5003" s="20"/>
      <c r="W5003" s="20"/>
    </row>
    <row r="5004" spans="15:23" x14ac:dyDescent="0.2">
      <c r="O5004" s="11"/>
      <c r="Q5004" s="11"/>
      <c r="V5004" s="20"/>
      <c r="W5004" s="20"/>
    </row>
    <row r="5005" spans="15:23" x14ac:dyDescent="0.2">
      <c r="O5005" s="11"/>
      <c r="Q5005" s="11"/>
      <c r="V5005" s="20"/>
      <c r="W5005" s="20"/>
    </row>
    <row r="5006" spans="15:23" x14ac:dyDescent="0.2">
      <c r="O5006" s="11"/>
      <c r="Q5006" s="11"/>
      <c r="V5006" s="20"/>
      <c r="W5006" s="20"/>
    </row>
    <row r="5007" spans="15:23" x14ac:dyDescent="0.2">
      <c r="O5007" s="11"/>
      <c r="Q5007" s="11"/>
      <c r="V5007" s="20"/>
      <c r="W5007" s="20"/>
    </row>
    <row r="5008" spans="15:23" x14ac:dyDescent="0.2">
      <c r="O5008" s="11"/>
      <c r="Q5008" s="11"/>
      <c r="V5008" s="20"/>
      <c r="W5008" s="20"/>
    </row>
    <row r="5009" spans="15:23" x14ac:dyDescent="0.2">
      <c r="O5009" s="11"/>
      <c r="Q5009" s="11"/>
      <c r="V5009" s="20"/>
      <c r="W5009" s="20"/>
    </row>
    <row r="5010" spans="15:23" x14ac:dyDescent="0.2">
      <c r="O5010" s="11"/>
      <c r="Q5010" s="11"/>
      <c r="V5010" s="20"/>
      <c r="W5010" s="20"/>
    </row>
    <row r="5011" spans="15:23" x14ac:dyDescent="0.2">
      <c r="O5011" s="11"/>
      <c r="Q5011" s="11"/>
      <c r="V5011" s="20"/>
      <c r="W5011" s="20"/>
    </row>
    <row r="5012" spans="15:23" x14ac:dyDescent="0.2">
      <c r="O5012" s="11"/>
      <c r="Q5012" s="11"/>
      <c r="V5012" s="20"/>
      <c r="W5012" s="20"/>
    </row>
    <row r="5013" spans="15:23" x14ac:dyDescent="0.2">
      <c r="O5013" s="11"/>
      <c r="Q5013" s="11"/>
      <c r="V5013" s="20"/>
      <c r="W5013" s="20"/>
    </row>
    <row r="5014" spans="15:23" x14ac:dyDescent="0.2">
      <c r="O5014" s="11"/>
      <c r="Q5014" s="11"/>
      <c r="V5014" s="20"/>
      <c r="W5014" s="20"/>
    </row>
    <row r="5015" spans="15:23" x14ac:dyDescent="0.2">
      <c r="O5015" s="11"/>
      <c r="Q5015" s="11"/>
      <c r="V5015" s="20"/>
      <c r="W5015" s="20"/>
    </row>
    <row r="5016" spans="15:23" x14ac:dyDescent="0.2">
      <c r="O5016" s="11"/>
      <c r="Q5016" s="11"/>
      <c r="V5016" s="20"/>
      <c r="W5016" s="20"/>
    </row>
    <row r="5017" spans="15:23" x14ac:dyDescent="0.2">
      <c r="O5017" s="11"/>
      <c r="Q5017" s="11"/>
      <c r="V5017" s="20"/>
      <c r="W5017" s="20"/>
    </row>
    <row r="5018" spans="15:23" x14ac:dyDescent="0.2">
      <c r="O5018" s="11"/>
      <c r="Q5018" s="11"/>
      <c r="V5018" s="20"/>
      <c r="W5018" s="20"/>
    </row>
    <row r="5019" spans="15:23" x14ac:dyDescent="0.2">
      <c r="O5019" s="11"/>
      <c r="Q5019" s="11"/>
      <c r="V5019" s="20"/>
      <c r="W5019" s="20"/>
    </row>
    <row r="5020" spans="15:23" x14ac:dyDescent="0.2">
      <c r="O5020" s="11"/>
      <c r="Q5020" s="11"/>
      <c r="V5020" s="20"/>
      <c r="W5020" s="20"/>
    </row>
    <row r="5021" spans="15:23" x14ac:dyDescent="0.2">
      <c r="O5021" s="11"/>
      <c r="Q5021" s="11"/>
      <c r="V5021" s="20"/>
      <c r="W5021" s="20"/>
    </row>
    <row r="5022" spans="15:23" x14ac:dyDescent="0.2">
      <c r="O5022" s="11"/>
      <c r="Q5022" s="11"/>
      <c r="V5022" s="20"/>
      <c r="W5022" s="20"/>
    </row>
    <row r="5023" spans="15:23" x14ac:dyDescent="0.2">
      <c r="O5023" s="11"/>
      <c r="Q5023" s="11"/>
      <c r="V5023" s="20"/>
      <c r="W5023" s="20"/>
    </row>
    <row r="5024" spans="15:23" x14ac:dyDescent="0.2">
      <c r="O5024" s="11"/>
      <c r="Q5024" s="11"/>
      <c r="V5024" s="20"/>
      <c r="W5024" s="20"/>
    </row>
    <row r="5025" spans="15:23" x14ac:dyDescent="0.2">
      <c r="O5025" s="11"/>
      <c r="Q5025" s="11"/>
      <c r="V5025" s="20"/>
      <c r="W5025" s="20"/>
    </row>
    <row r="5026" spans="15:23" x14ac:dyDescent="0.2">
      <c r="O5026" s="11"/>
      <c r="Q5026" s="11"/>
      <c r="V5026" s="20"/>
      <c r="W5026" s="20"/>
    </row>
    <row r="5027" spans="15:23" x14ac:dyDescent="0.2">
      <c r="O5027" s="11"/>
      <c r="Q5027" s="11"/>
      <c r="V5027" s="20"/>
      <c r="W5027" s="20"/>
    </row>
    <row r="5028" spans="15:23" x14ac:dyDescent="0.2">
      <c r="O5028" s="11"/>
      <c r="Q5028" s="11"/>
      <c r="V5028" s="20"/>
      <c r="W5028" s="20"/>
    </row>
    <row r="5029" spans="15:23" x14ac:dyDescent="0.2">
      <c r="O5029" s="11"/>
      <c r="Q5029" s="11"/>
      <c r="V5029" s="20"/>
      <c r="W5029" s="20"/>
    </row>
    <row r="5030" spans="15:23" x14ac:dyDescent="0.2">
      <c r="O5030" s="11"/>
      <c r="Q5030" s="11"/>
      <c r="V5030" s="20"/>
      <c r="W5030" s="20"/>
    </row>
    <row r="5031" spans="15:23" x14ac:dyDescent="0.2">
      <c r="O5031" s="11"/>
      <c r="Q5031" s="11"/>
      <c r="V5031" s="20"/>
      <c r="W5031" s="20"/>
    </row>
    <row r="5032" spans="15:23" x14ac:dyDescent="0.2">
      <c r="O5032" s="11"/>
      <c r="Q5032" s="11"/>
      <c r="V5032" s="20"/>
      <c r="W5032" s="20"/>
    </row>
    <row r="5033" spans="15:23" x14ac:dyDescent="0.2">
      <c r="O5033" s="11"/>
      <c r="Q5033" s="11"/>
      <c r="V5033" s="20"/>
      <c r="W5033" s="20"/>
    </row>
    <row r="5034" spans="15:23" x14ac:dyDescent="0.2">
      <c r="O5034" s="11"/>
      <c r="Q5034" s="11"/>
      <c r="V5034" s="20"/>
      <c r="W5034" s="20"/>
    </row>
    <row r="5035" spans="15:23" x14ac:dyDescent="0.2">
      <c r="O5035" s="11"/>
      <c r="Q5035" s="11"/>
      <c r="V5035" s="20"/>
      <c r="W5035" s="20"/>
    </row>
    <row r="5036" spans="15:23" x14ac:dyDescent="0.2">
      <c r="O5036" s="11"/>
      <c r="Q5036" s="11"/>
      <c r="V5036" s="20"/>
      <c r="W5036" s="20"/>
    </row>
    <row r="5037" spans="15:23" x14ac:dyDescent="0.2">
      <c r="O5037" s="11"/>
      <c r="Q5037" s="11"/>
      <c r="V5037" s="20"/>
      <c r="W5037" s="20"/>
    </row>
    <row r="5038" spans="15:23" x14ac:dyDescent="0.2">
      <c r="O5038" s="11"/>
      <c r="Q5038" s="11"/>
      <c r="V5038" s="20"/>
      <c r="W5038" s="20"/>
    </row>
    <row r="5039" spans="15:23" x14ac:dyDescent="0.2">
      <c r="O5039" s="11"/>
      <c r="Q5039" s="11"/>
      <c r="V5039" s="20"/>
      <c r="W5039" s="20"/>
    </row>
    <row r="5040" spans="15:23" x14ac:dyDescent="0.2">
      <c r="O5040" s="11"/>
      <c r="Q5040" s="11"/>
      <c r="V5040" s="20"/>
      <c r="W5040" s="20"/>
    </row>
    <row r="5041" spans="15:23" x14ac:dyDescent="0.2">
      <c r="O5041" s="11"/>
      <c r="Q5041" s="11"/>
      <c r="V5041" s="20"/>
      <c r="W5041" s="20"/>
    </row>
    <row r="5042" spans="15:23" x14ac:dyDescent="0.2">
      <c r="O5042" s="11"/>
      <c r="Q5042" s="11"/>
      <c r="V5042" s="20"/>
      <c r="W5042" s="20"/>
    </row>
    <row r="5043" spans="15:23" x14ac:dyDescent="0.2">
      <c r="O5043" s="11"/>
      <c r="V5043" s="20"/>
      <c r="W5043" s="20"/>
    </row>
    <row r="5044" spans="15:23" x14ac:dyDescent="0.2">
      <c r="O5044" s="11"/>
      <c r="V5044" s="20"/>
      <c r="W5044" s="20"/>
    </row>
    <row r="5045" spans="15:23" x14ac:dyDescent="0.2">
      <c r="O5045" s="11"/>
      <c r="V5045" s="20"/>
      <c r="W5045" s="20"/>
    </row>
    <row r="5046" spans="15:23" x14ac:dyDescent="0.2">
      <c r="O5046" s="11"/>
      <c r="V5046" s="20"/>
      <c r="W5046" s="20"/>
    </row>
    <row r="5047" spans="15:23" x14ac:dyDescent="0.2">
      <c r="O5047" s="11"/>
      <c r="V5047" s="20"/>
      <c r="W5047" s="20"/>
    </row>
    <row r="5048" spans="15:23" x14ac:dyDescent="0.2">
      <c r="O5048" s="11"/>
      <c r="V5048" s="20"/>
      <c r="W5048" s="20"/>
    </row>
    <row r="5049" spans="15:23" x14ac:dyDescent="0.2">
      <c r="O5049" s="11"/>
      <c r="V5049" s="20"/>
      <c r="W5049" s="20"/>
    </row>
    <row r="5050" spans="15:23" x14ac:dyDescent="0.2">
      <c r="O5050" s="11"/>
      <c r="V5050" s="20"/>
      <c r="W5050" s="20"/>
    </row>
    <row r="5051" spans="15:23" x14ac:dyDescent="0.2">
      <c r="O5051" s="11"/>
      <c r="V5051" s="20"/>
      <c r="W5051" s="20"/>
    </row>
    <row r="5052" spans="15:23" x14ac:dyDescent="0.2">
      <c r="O5052" s="11"/>
      <c r="V5052" s="20"/>
      <c r="W5052" s="20"/>
    </row>
    <row r="5053" spans="15:23" x14ac:dyDescent="0.2">
      <c r="O5053" s="11"/>
      <c r="V5053" s="20"/>
      <c r="W5053" s="20"/>
    </row>
    <row r="5054" spans="15:23" x14ac:dyDescent="0.2">
      <c r="O5054" s="11"/>
      <c r="V5054" s="20"/>
      <c r="W5054" s="20"/>
    </row>
    <row r="5055" spans="15:23" x14ac:dyDescent="0.2">
      <c r="O5055" s="11"/>
      <c r="V5055" s="20"/>
      <c r="W5055" s="20"/>
    </row>
    <row r="5056" spans="15:23" x14ac:dyDescent="0.2">
      <c r="O5056" s="11"/>
      <c r="V5056" s="20"/>
      <c r="W5056" s="20"/>
    </row>
    <row r="5057" spans="15:23" x14ac:dyDescent="0.2">
      <c r="O5057" s="11"/>
      <c r="V5057" s="20"/>
      <c r="W5057" s="20"/>
    </row>
    <row r="5058" spans="15:23" x14ac:dyDescent="0.2">
      <c r="O5058" s="11"/>
      <c r="V5058" s="20"/>
      <c r="W5058" s="20"/>
    </row>
    <row r="5059" spans="15:23" x14ac:dyDescent="0.2">
      <c r="O5059" s="11"/>
      <c r="V5059" s="20"/>
      <c r="W5059" s="20"/>
    </row>
    <row r="5060" spans="15:23" x14ac:dyDescent="0.2">
      <c r="O5060" s="11"/>
      <c r="V5060" s="20"/>
      <c r="W5060" s="20"/>
    </row>
    <row r="5061" spans="15:23" x14ac:dyDescent="0.2">
      <c r="O5061" s="11"/>
      <c r="V5061" s="20"/>
      <c r="W5061" s="20"/>
    </row>
    <row r="5062" spans="15:23" x14ac:dyDescent="0.2">
      <c r="O5062" s="11"/>
      <c r="V5062" s="20"/>
      <c r="W5062" s="20"/>
    </row>
    <row r="5063" spans="15:23" x14ac:dyDescent="0.2">
      <c r="O5063" s="11"/>
      <c r="V5063" s="20"/>
      <c r="W5063" s="20"/>
    </row>
    <row r="5064" spans="15:23" x14ac:dyDescent="0.2">
      <c r="O5064" s="11"/>
      <c r="V5064" s="20"/>
      <c r="W5064" s="20"/>
    </row>
    <row r="5065" spans="15:23" x14ac:dyDescent="0.2">
      <c r="O5065" s="11"/>
      <c r="V5065" s="20"/>
      <c r="W5065" s="20"/>
    </row>
    <row r="5066" spans="15:23" x14ac:dyDescent="0.2">
      <c r="O5066" s="11"/>
      <c r="V5066" s="20"/>
      <c r="W5066" s="20"/>
    </row>
    <row r="5067" spans="15:23" x14ac:dyDescent="0.2">
      <c r="O5067" s="11"/>
      <c r="V5067" s="20"/>
      <c r="W5067" s="20"/>
    </row>
    <row r="5068" spans="15:23" x14ac:dyDescent="0.2">
      <c r="O5068" s="11"/>
      <c r="V5068" s="20"/>
      <c r="W5068" s="20"/>
    </row>
    <row r="5069" spans="15:23" x14ac:dyDescent="0.2">
      <c r="O5069" s="11"/>
      <c r="V5069" s="20"/>
      <c r="W5069" s="20"/>
    </row>
    <row r="5070" spans="15:23" x14ac:dyDescent="0.2">
      <c r="O5070" s="11"/>
      <c r="V5070" s="20"/>
      <c r="W5070" s="20"/>
    </row>
    <row r="5071" spans="15:23" x14ac:dyDescent="0.2">
      <c r="O5071" s="11"/>
      <c r="Q5071" s="11"/>
      <c r="V5071" s="20"/>
      <c r="W5071" s="20"/>
    </row>
    <row r="5072" spans="15:23" x14ac:dyDescent="0.2">
      <c r="O5072" s="11"/>
      <c r="Q5072" s="11"/>
      <c r="V5072" s="20"/>
      <c r="W5072" s="20"/>
    </row>
    <row r="5073" spans="15:23" x14ac:dyDescent="0.2">
      <c r="O5073" s="11"/>
      <c r="Q5073" s="11"/>
      <c r="V5073" s="20"/>
      <c r="W5073" s="20"/>
    </row>
    <row r="5074" spans="15:23" x14ac:dyDescent="0.2">
      <c r="O5074" s="11"/>
      <c r="Q5074" s="11"/>
      <c r="V5074" s="20"/>
      <c r="W5074" s="20"/>
    </row>
    <row r="5075" spans="15:23" x14ac:dyDescent="0.2">
      <c r="O5075" s="11"/>
      <c r="Q5075" s="11"/>
      <c r="V5075" s="20"/>
      <c r="W5075" s="20"/>
    </row>
    <row r="5076" spans="15:23" x14ac:dyDescent="0.2">
      <c r="O5076" s="11"/>
      <c r="Q5076" s="11"/>
      <c r="V5076" s="20"/>
      <c r="W5076" s="20"/>
    </row>
    <row r="5077" spans="15:23" x14ac:dyDescent="0.2">
      <c r="O5077" s="11"/>
      <c r="Q5077" s="11"/>
      <c r="V5077" s="20"/>
      <c r="W5077" s="20"/>
    </row>
    <row r="5078" spans="15:23" x14ac:dyDescent="0.2">
      <c r="O5078" s="11"/>
      <c r="Q5078" s="11"/>
      <c r="V5078" s="20"/>
      <c r="W5078" s="20"/>
    </row>
    <row r="5079" spans="15:23" x14ac:dyDescent="0.2">
      <c r="O5079" s="11"/>
      <c r="Q5079" s="11"/>
      <c r="V5079" s="20"/>
      <c r="W5079" s="20"/>
    </row>
    <row r="5080" spans="15:23" x14ac:dyDescent="0.2">
      <c r="O5080" s="11"/>
      <c r="Q5080" s="11"/>
      <c r="V5080" s="20"/>
      <c r="W5080" s="20"/>
    </row>
    <row r="5081" spans="15:23" x14ac:dyDescent="0.2">
      <c r="O5081" s="11"/>
      <c r="Q5081" s="11"/>
      <c r="V5081" s="20"/>
      <c r="W5081" s="20"/>
    </row>
    <row r="5082" spans="15:23" x14ac:dyDescent="0.2">
      <c r="O5082" s="11"/>
      <c r="Q5082" s="11"/>
      <c r="V5082" s="20"/>
      <c r="W5082" s="20"/>
    </row>
    <row r="5083" spans="15:23" x14ac:dyDescent="0.2">
      <c r="O5083" s="11"/>
      <c r="Q5083" s="11"/>
      <c r="V5083" s="20"/>
      <c r="W5083" s="20"/>
    </row>
    <row r="5084" spans="15:23" x14ac:dyDescent="0.2">
      <c r="O5084" s="11"/>
      <c r="Q5084" s="11"/>
      <c r="V5084" s="20"/>
      <c r="W5084" s="20"/>
    </row>
    <row r="5085" spans="15:23" x14ac:dyDescent="0.2">
      <c r="O5085" s="11"/>
      <c r="Q5085" s="11"/>
      <c r="V5085" s="20"/>
      <c r="W5085" s="20"/>
    </row>
    <row r="5086" spans="15:23" x14ac:dyDescent="0.2">
      <c r="O5086" s="11"/>
      <c r="Q5086" s="11"/>
      <c r="V5086" s="20"/>
      <c r="W5086" s="20"/>
    </row>
    <row r="5087" spans="15:23" x14ac:dyDescent="0.2">
      <c r="O5087" s="11"/>
      <c r="Q5087" s="11"/>
      <c r="V5087" s="20"/>
      <c r="W5087" s="20"/>
    </row>
    <row r="5088" spans="15:23" x14ac:dyDescent="0.2">
      <c r="O5088" s="11"/>
      <c r="Q5088" s="11"/>
      <c r="V5088" s="20"/>
      <c r="W5088" s="20"/>
    </row>
    <row r="5089" spans="15:23" x14ac:dyDescent="0.2">
      <c r="O5089" s="11"/>
      <c r="Q5089" s="11"/>
      <c r="V5089" s="20"/>
      <c r="W5089" s="20"/>
    </row>
    <row r="5090" spans="15:23" x14ac:dyDescent="0.2">
      <c r="O5090" s="11"/>
      <c r="Q5090" s="11"/>
      <c r="V5090" s="20"/>
      <c r="W5090" s="20"/>
    </row>
    <row r="5091" spans="15:23" x14ac:dyDescent="0.2">
      <c r="O5091" s="11"/>
      <c r="Q5091" s="11"/>
      <c r="V5091" s="20"/>
      <c r="W5091" s="20"/>
    </row>
    <row r="5092" spans="15:23" x14ac:dyDescent="0.2">
      <c r="O5092" s="11"/>
      <c r="Q5092" s="11"/>
      <c r="V5092" s="20"/>
      <c r="W5092" s="20"/>
    </row>
    <row r="5093" spans="15:23" x14ac:dyDescent="0.2">
      <c r="O5093" s="11"/>
      <c r="Q5093" s="11"/>
      <c r="V5093" s="20"/>
      <c r="W5093" s="20"/>
    </row>
    <row r="5094" spans="15:23" x14ac:dyDescent="0.2">
      <c r="O5094" s="11"/>
      <c r="Q5094" s="11"/>
      <c r="V5094" s="20"/>
      <c r="W5094" s="20"/>
    </row>
    <row r="5095" spans="15:23" x14ac:dyDescent="0.2">
      <c r="O5095" s="11"/>
      <c r="Q5095" s="11"/>
      <c r="V5095" s="20"/>
      <c r="W5095" s="20"/>
    </row>
    <row r="5096" spans="15:23" x14ac:dyDescent="0.2">
      <c r="O5096" s="11"/>
      <c r="Q5096" s="11"/>
      <c r="V5096" s="20"/>
      <c r="W5096" s="20"/>
    </row>
    <row r="5097" spans="15:23" x14ac:dyDescent="0.2">
      <c r="O5097" s="11"/>
      <c r="Q5097" s="11"/>
      <c r="V5097" s="20"/>
      <c r="W5097" s="20"/>
    </row>
    <row r="5098" spans="15:23" x14ac:dyDescent="0.2">
      <c r="O5098" s="11"/>
      <c r="Q5098" s="11"/>
      <c r="V5098" s="20"/>
      <c r="W5098" s="20"/>
    </row>
    <row r="5099" spans="15:23" x14ac:dyDescent="0.2">
      <c r="O5099" s="11"/>
      <c r="Q5099" s="11"/>
      <c r="V5099" s="20"/>
      <c r="W5099" s="20"/>
    </row>
    <row r="5100" spans="15:23" x14ac:dyDescent="0.2">
      <c r="O5100" s="11"/>
      <c r="Q5100" s="11"/>
      <c r="V5100" s="20"/>
      <c r="W5100" s="20"/>
    </row>
    <row r="5101" spans="15:23" x14ac:dyDescent="0.2">
      <c r="O5101" s="11"/>
      <c r="Q5101" s="11"/>
      <c r="V5101" s="20"/>
      <c r="W5101" s="20"/>
    </row>
    <row r="5102" spans="15:23" x14ac:dyDescent="0.2">
      <c r="O5102" s="11"/>
      <c r="Q5102" s="11"/>
      <c r="V5102" s="20"/>
      <c r="W5102" s="20"/>
    </row>
    <row r="5103" spans="15:23" x14ac:dyDescent="0.2">
      <c r="O5103" s="11"/>
      <c r="Q5103" s="11"/>
      <c r="V5103" s="20"/>
      <c r="W5103" s="20"/>
    </row>
    <row r="5104" spans="15:23" x14ac:dyDescent="0.2">
      <c r="O5104" s="11"/>
      <c r="Q5104" s="11"/>
      <c r="V5104" s="20"/>
      <c r="W5104" s="20"/>
    </row>
    <row r="5105" spans="15:23" x14ac:dyDescent="0.2">
      <c r="O5105" s="11"/>
      <c r="Q5105" s="11"/>
      <c r="V5105" s="20"/>
      <c r="W5105" s="20"/>
    </row>
    <row r="5106" spans="15:23" x14ac:dyDescent="0.2">
      <c r="O5106" s="11"/>
      <c r="Q5106" s="11"/>
      <c r="V5106" s="20"/>
      <c r="W5106" s="20"/>
    </row>
    <row r="5107" spans="15:23" x14ac:dyDescent="0.2">
      <c r="O5107" s="11"/>
      <c r="Q5107" s="11"/>
      <c r="V5107" s="20"/>
      <c r="W5107" s="20"/>
    </row>
    <row r="5108" spans="15:23" x14ac:dyDescent="0.2">
      <c r="O5108" s="11"/>
      <c r="Q5108" s="11"/>
      <c r="V5108" s="20"/>
      <c r="W5108" s="20"/>
    </row>
    <row r="5109" spans="15:23" x14ac:dyDescent="0.2">
      <c r="O5109" s="11"/>
      <c r="Q5109" s="11"/>
      <c r="V5109" s="20"/>
      <c r="W5109" s="20"/>
    </row>
    <row r="5110" spans="15:23" x14ac:dyDescent="0.2">
      <c r="O5110" s="11"/>
      <c r="Q5110" s="11"/>
      <c r="V5110" s="20"/>
      <c r="W5110" s="20"/>
    </row>
    <row r="5111" spans="15:23" x14ac:dyDescent="0.2">
      <c r="O5111" s="11"/>
      <c r="Q5111" s="11"/>
      <c r="V5111" s="20"/>
      <c r="W5111" s="20"/>
    </row>
    <row r="5112" spans="15:23" x14ac:dyDescent="0.2">
      <c r="O5112" s="11"/>
      <c r="Q5112" s="11"/>
      <c r="V5112" s="20"/>
      <c r="W5112" s="20"/>
    </row>
    <row r="5113" spans="15:23" x14ac:dyDescent="0.2">
      <c r="O5113" s="11"/>
      <c r="Q5113" s="11"/>
      <c r="V5113" s="20"/>
      <c r="W5113" s="20"/>
    </row>
    <row r="5114" spans="15:23" x14ac:dyDescent="0.2">
      <c r="O5114" s="11"/>
      <c r="Q5114" s="11"/>
      <c r="V5114" s="20"/>
      <c r="W5114" s="20"/>
    </row>
    <row r="5115" spans="15:23" x14ac:dyDescent="0.2">
      <c r="O5115" s="11"/>
      <c r="Q5115" s="11"/>
      <c r="V5115" s="20"/>
      <c r="W5115" s="20"/>
    </row>
    <row r="5116" spans="15:23" x14ac:dyDescent="0.2">
      <c r="O5116" s="11"/>
      <c r="Q5116" s="11"/>
      <c r="V5116" s="20"/>
      <c r="W5116" s="20"/>
    </row>
    <row r="5117" spans="15:23" x14ac:dyDescent="0.2">
      <c r="O5117" s="11"/>
      <c r="Q5117" s="11"/>
      <c r="V5117" s="20"/>
      <c r="W5117" s="20"/>
    </row>
    <row r="5118" spans="15:23" x14ac:dyDescent="0.2">
      <c r="O5118" s="11"/>
      <c r="Q5118" s="11"/>
      <c r="V5118" s="20"/>
      <c r="W5118" s="20"/>
    </row>
    <row r="5119" spans="15:23" x14ac:dyDescent="0.2">
      <c r="O5119" s="11"/>
      <c r="Q5119" s="11"/>
      <c r="V5119" s="20"/>
      <c r="W5119" s="20"/>
    </row>
    <row r="5120" spans="15:23" x14ac:dyDescent="0.2">
      <c r="O5120" s="11"/>
      <c r="Q5120" s="11"/>
      <c r="V5120" s="20"/>
      <c r="W5120" s="20"/>
    </row>
    <row r="5121" spans="15:23" x14ac:dyDescent="0.2">
      <c r="O5121" s="11"/>
      <c r="Q5121" s="11"/>
      <c r="V5121" s="20"/>
      <c r="W5121" s="20"/>
    </row>
    <row r="5122" spans="15:23" x14ac:dyDescent="0.2">
      <c r="O5122" s="11"/>
      <c r="Q5122" s="11"/>
      <c r="V5122" s="20"/>
      <c r="W5122" s="20"/>
    </row>
    <row r="5123" spans="15:23" x14ac:dyDescent="0.2">
      <c r="O5123" s="11"/>
      <c r="Q5123" s="11"/>
      <c r="V5123" s="20"/>
      <c r="W5123" s="20"/>
    </row>
    <row r="5124" spans="15:23" x14ac:dyDescent="0.2">
      <c r="O5124" s="11"/>
      <c r="Q5124" s="11"/>
      <c r="V5124" s="20"/>
      <c r="W5124" s="20"/>
    </row>
    <row r="5125" spans="15:23" x14ac:dyDescent="0.2">
      <c r="O5125" s="11"/>
      <c r="Q5125" s="11"/>
      <c r="V5125" s="20"/>
      <c r="W5125" s="20"/>
    </row>
    <row r="5126" spans="15:23" x14ac:dyDescent="0.2">
      <c r="O5126" s="11"/>
      <c r="Q5126" s="11"/>
      <c r="V5126" s="20"/>
      <c r="W5126" s="20"/>
    </row>
    <row r="5127" spans="15:23" x14ac:dyDescent="0.2">
      <c r="O5127" s="11"/>
      <c r="Q5127" s="11"/>
      <c r="V5127" s="20"/>
      <c r="W5127" s="20"/>
    </row>
    <row r="5128" spans="15:23" x14ac:dyDescent="0.2">
      <c r="O5128" s="11"/>
      <c r="Q5128" s="11"/>
      <c r="V5128" s="20"/>
      <c r="W5128" s="20"/>
    </row>
    <row r="5129" spans="15:23" x14ac:dyDescent="0.2">
      <c r="O5129" s="11"/>
      <c r="Q5129" s="11"/>
      <c r="V5129" s="20"/>
      <c r="W5129" s="20"/>
    </row>
    <row r="5130" spans="15:23" x14ac:dyDescent="0.2">
      <c r="O5130" s="11"/>
      <c r="Q5130" s="11"/>
      <c r="V5130" s="20"/>
      <c r="W5130" s="20"/>
    </row>
    <row r="5131" spans="15:23" x14ac:dyDescent="0.2">
      <c r="O5131" s="11"/>
      <c r="Q5131" s="11"/>
      <c r="V5131" s="20"/>
      <c r="W5131" s="20"/>
    </row>
    <row r="5132" spans="15:23" x14ac:dyDescent="0.2">
      <c r="O5132" s="11"/>
      <c r="Q5132" s="11"/>
      <c r="V5132" s="20"/>
      <c r="W5132" s="20"/>
    </row>
    <row r="5133" spans="15:23" x14ac:dyDescent="0.2">
      <c r="O5133" s="11"/>
      <c r="Q5133" s="11"/>
      <c r="V5133" s="20"/>
      <c r="W5133" s="20"/>
    </row>
    <row r="5134" spans="15:23" x14ac:dyDescent="0.2">
      <c r="O5134" s="11"/>
      <c r="Q5134" s="11"/>
      <c r="V5134" s="20"/>
      <c r="W5134" s="20"/>
    </row>
    <row r="5135" spans="15:23" x14ac:dyDescent="0.2">
      <c r="O5135" s="11"/>
      <c r="Q5135" s="11"/>
      <c r="V5135" s="20"/>
      <c r="W5135" s="20"/>
    </row>
    <row r="5136" spans="15:23" x14ac:dyDescent="0.2">
      <c r="O5136" s="11"/>
      <c r="Q5136" s="11"/>
      <c r="V5136" s="20"/>
      <c r="W5136" s="20"/>
    </row>
    <row r="5137" spans="15:23" x14ac:dyDescent="0.2">
      <c r="O5137" s="11"/>
      <c r="Q5137" s="11"/>
      <c r="V5137" s="20"/>
      <c r="W5137" s="20"/>
    </row>
    <row r="5138" spans="15:23" x14ac:dyDescent="0.2">
      <c r="O5138" s="11"/>
      <c r="Q5138" s="11"/>
      <c r="V5138" s="20"/>
      <c r="W5138" s="20"/>
    </row>
    <row r="5139" spans="15:23" x14ac:dyDescent="0.2">
      <c r="O5139" s="11"/>
      <c r="Q5139" s="11"/>
      <c r="V5139" s="20"/>
      <c r="W5139" s="20"/>
    </row>
    <row r="5140" spans="15:23" x14ac:dyDescent="0.2">
      <c r="O5140" s="11"/>
      <c r="Q5140" s="11"/>
      <c r="V5140" s="20"/>
      <c r="W5140" s="20"/>
    </row>
    <row r="5141" spans="15:23" x14ac:dyDescent="0.2">
      <c r="O5141" s="11"/>
      <c r="Q5141" s="11"/>
      <c r="V5141" s="20"/>
      <c r="W5141" s="20"/>
    </row>
    <row r="5142" spans="15:23" x14ac:dyDescent="0.2">
      <c r="O5142" s="11"/>
      <c r="Q5142" s="11"/>
      <c r="V5142" s="20"/>
      <c r="W5142" s="20"/>
    </row>
    <row r="5143" spans="15:23" x14ac:dyDescent="0.2">
      <c r="O5143" s="11"/>
      <c r="Q5143" s="11"/>
      <c r="V5143" s="20"/>
      <c r="W5143" s="20"/>
    </row>
    <row r="5144" spans="15:23" x14ac:dyDescent="0.2">
      <c r="O5144" s="11"/>
      <c r="Q5144" s="11"/>
      <c r="V5144" s="20"/>
      <c r="W5144" s="20"/>
    </row>
    <row r="5145" spans="15:23" x14ac:dyDescent="0.2">
      <c r="O5145" s="11"/>
      <c r="Q5145" s="11"/>
      <c r="V5145" s="20"/>
      <c r="W5145" s="20"/>
    </row>
    <row r="5146" spans="15:23" x14ac:dyDescent="0.2">
      <c r="O5146" s="11"/>
      <c r="Q5146" s="11"/>
      <c r="V5146" s="20"/>
      <c r="W5146" s="20"/>
    </row>
    <row r="5147" spans="15:23" x14ac:dyDescent="0.2">
      <c r="O5147" s="11"/>
      <c r="Q5147" s="11"/>
      <c r="V5147" s="20"/>
      <c r="W5147" s="20"/>
    </row>
    <row r="5148" spans="15:23" x14ac:dyDescent="0.2">
      <c r="O5148" s="11"/>
      <c r="Q5148" s="11"/>
      <c r="V5148" s="20"/>
      <c r="W5148" s="20"/>
    </row>
    <row r="5149" spans="15:23" x14ac:dyDescent="0.2">
      <c r="O5149" s="11"/>
      <c r="Q5149" s="11"/>
      <c r="V5149" s="20"/>
      <c r="W5149" s="20"/>
    </row>
    <row r="5150" spans="15:23" x14ac:dyDescent="0.2">
      <c r="O5150" s="11"/>
      <c r="Q5150" s="11"/>
      <c r="V5150" s="20"/>
      <c r="W5150" s="20"/>
    </row>
    <row r="5151" spans="15:23" x14ac:dyDescent="0.2">
      <c r="O5151" s="11"/>
      <c r="Q5151" s="11"/>
      <c r="V5151" s="20"/>
      <c r="W5151" s="20"/>
    </row>
    <row r="5152" spans="15:23" x14ac:dyDescent="0.2">
      <c r="O5152" s="11"/>
      <c r="Q5152" s="11"/>
      <c r="V5152" s="20"/>
      <c r="W5152" s="20"/>
    </row>
    <row r="5153" spans="15:23" x14ac:dyDescent="0.2">
      <c r="O5153" s="11"/>
      <c r="Q5153" s="11"/>
      <c r="V5153" s="20"/>
      <c r="W5153" s="20"/>
    </row>
    <row r="5154" spans="15:23" x14ac:dyDescent="0.2">
      <c r="O5154" s="11"/>
      <c r="Q5154" s="11"/>
      <c r="V5154" s="20"/>
      <c r="W5154" s="20"/>
    </row>
    <row r="5155" spans="15:23" x14ac:dyDescent="0.2">
      <c r="O5155" s="11"/>
      <c r="V5155" s="20"/>
      <c r="W5155" s="20"/>
    </row>
    <row r="5156" spans="15:23" x14ac:dyDescent="0.2">
      <c r="O5156" s="11"/>
      <c r="V5156" s="20"/>
      <c r="W5156" s="20"/>
    </row>
    <row r="5157" spans="15:23" x14ac:dyDescent="0.2">
      <c r="O5157" s="11"/>
      <c r="V5157" s="20"/>
      <c r="W5157" s="20"/>
    </row>
    <row r="5158" spans="15:23" x14ac:dyDescent="0.2">
      <c r="O5158" s="11"/>
      <c r="V5158" s="20"/>
      <c r="W5158" s="20"/>
    </row>
    <row r="5159" spans="15:23" x14ac:dyDescent="0.2">
      <c r="O5159" s="11"/>
      <c r="V5159" s="20"/>
      <c r="W5159" s="20"/>
    </row>
    <row r="5160" spans="15:23" x14ac:dyDescent="0.2">
      <c r="O5160" s="11"/>
      <c r="V5160" s="20"/>
      <c r="W5160" s="20"/>
    </row>
    <row r="5161" spans="15:23" x14ac:dyDescent="0.2">
      <c r="O5161" s="11"/>
      <c r="V5161" s="20"/>
      <c r="W5161" s="20"/>
    </row>
    <row r="5162" spans="15:23" x14ac:dyDescent="0.2">
      <c r="O5162" s="11"/>
      <c r="V5162" s="20"/>
      <c r="W5162" s="20"/>
    </row>
    <row r="5163" spans="15:23" x14ac:dyDescent="0.2">
      <c r="O5163" s="11"/>
      <c r="V5163" s="20"/>
      <c r="W5163" s="20"/>
    </row>
    <row r="5164" spans="15:23" x14ac:dyDescent="0.2">
      <c r="O5164" s="11"/>
      <c r="V5164" s="20"/>
      <c r="W5164" s="20"/>
    </row>
    <row r="5165" spans="15:23" x14ac:dyDescent="0.2">
      <c r="O5165" s="11"/>
      <c r="V5165" s="20"/>
      <c r="W5165" s="20"/>
    </row>
    <row r="5166" spans="15:23" x14ac:dyDescent="0.2">
      <c r="O5166" s="11"/>
      <c r="V5166" s="20"/>
      <c r="W5166" s="20"/>
    </row>
    <row r="5167" spans="15:23" x14ac:dyDescent="0.2">
      <c r="O5167" s="11"/>
      <c r="V5167" s="20"/>
      <c r="W5167" s="20"/>
    </row>
    <row r="5168" spans="15:23" x14ac:dyDescent="0.2">
      <c r="O5168" s="11"/>
      <c r="V5168" s="20"/>
      <c r="W5168" s="20"/>
    </row>
    <row r="5169" spans="15:23" x14ac:dyDescent="0.2">
      <c r="O5169" s="11"/>
      <c r="V5169" s="20"/>
      <c r="W5169" s="20"/>
    </row>
    <row r="5170" spans="15:23" x14ac:dyDescent="0.2">
      <c r="O5170" s="11"/>
      <c r="V5170" s="20"/>
      <c r="W5170" s="20"/>
    </row>
    <row r="5171" spans="15:23" x14ac:dyDescent="0.2">
      <c r="O5171" s="11"/>
      <c r="V5171" s="20"/>
      <c r="W5171" s="20"/>
    </row>
    <row r="5172" spans="15:23" x14ac:dyDescent="0.2">
      <c r="O5172" s="11"/>
      <c r="V5172" s="20"/>
      <c r="W5172" s="20"/>
    </row>
    <row r="5173" spans="15:23" x14ac:dyDescent="0.2">
      <c r="O5173" s="11"/>
      <c r="V5173" s="20"/>
      <c r="W5173" s="20"/>
    </row>
    <row r="5174" spans="15:23" x14ac:dyDescent="0.2">
      <c r="O5174" s="11"/>
      <c r="V5174" s="20"/>
      <c r="W5174" s="20"/>
    </row>
    <row r="5175" spans="15:23" x14ac:dyDescent="0.2">
      <c r="O5175" s="11"/>
      <c r="V5175" s="20"/>
      <c r="W5175" s="20"/>
    </row>
    <row r="5176" spans="15:23" x14ac:dyDescent="0.2">
      <c r="O5176" s="11"/>
      <c r="V5176" s="20"/>
      <c r="W5176" s="20"/>
    </row>
    <row r="5177" spans="15:23" x14ac:dyDescent="0.2">
      <c r="O5177" s="11"/>
      <c r="V5177" s="20"/>
      <c r="W5177" s="20"/>
    </row>
    <row r="5178" spans="15:23" x14ac:dyDescent="0.2">
      <c r="O5178" s="11"/>
      <c r="V5178" s="20"/>
      <c r="W5178" s="20"/>
    </row>
    <row r="5179" spans="15:23" x14ac:dyDescent="0.2">
      <c r="O5179" s="11"/>
      <c r="V5179" s="20"/>
      <c r="W5179" s="20"/>
    </row>
    <row r="5180" spans="15:23" x14ac:dyDescent="0.2">
      <c r="O5180" s="11"/>
      <c r="V5180" s="20"/>
      <c r="W5180" s="20"/>
    </row>
    <row r="5181" spans="15:23" x14ac:dyDescent="0.2">
      <c r="O5181" s="11"/>
      <c r="V5181" s="20"/>
      <c r="W5181" s="20"/>
    </row>
    <row r="5182" spans="15:23" x14ac:dyDescent="0.2">
      <c r="O5182" s="11"/>
      <c r="V5182" s="20"/>
      <c r="W5182" s="20"/>
    </row>
    <row r="5183" spans="15:23" x14ac:dyDescent="0.2">
      <c r="O5183" s="11"/>
      <c r="Q5183" s="11"/>
      <c r="V5183" s="20"/>
      <c r="W5183" s="20"/>
    </row>
    <row r="5184" spans="15:23" x14ac:dyDescent="0.2">
      <c r="O5184" s="11"/>
      <c r="Q5184" s="11"/>
      <c r="V5184" s="20"/>
      <c r="W5184" s="20"/>
    </row>
    <row r="5185" spans="15:23" x14ac:dyDescent="0.2">
      <c r="O5185" s="11"/>
      <c r="Q5185" s="11"/>
      <c r="V5185" s="20"/>
      <c r="W5185" s="20"/>
    </row>
    <row r="5186" spans="15:23" x14ac:dyDescent="0.2">
      <c r="O5186" s="11"/>
      <c r="Q5186" s="11"/>
      <c r="V5186" s="20"/>
      <c r="W5186" s="20"/>
    </row>
    <row r="5187" spans="15:23" x14ac:dyDescent="0.2">
      <c r="O5187" s="11"/>
      <c r="Q5187" s="11"/>
      <c r="V5187" s="20"/>
      <c r="W5187" s="20"/>
    </row>
    <row r="5188" spans="15:23" x14ac:dyDescent="0.2">
      <c r="O5188" s="11"/>
      <c r="Q5188" s="11"/>
      <c r="V5188" s="20"/>
      <c r="W5188" s="20"/>
    </row>
    <row r="5189" spans="15:23" x14ac:dyDescent="0.2">
      <c r="O5189" s="11"/>
      <c r="Q5189" s="11"/>
      <c r="V5189" s="20"/>
      <c r="W5189" s="20"/>
    </row>
    <row r="5190" spans="15:23" x14ac:dyDescent="0.2">
      <c r="O5190" s="11"/>
      <c r="Q5190" s="11"/>
      <c r="V5190" s="20"/>
      <c r="W5190" s="20"/>
    </row>
    <row r="5191" spans="15:23" x14ac:dyDescent="0.2">
      <c r="O5191" s="11"/>
      <c r="Q5191" s="11"/>
      <c r="V5191" s="20"/>
      <c r="W5191" s="20"/>
    </row>
    <row r="5192" spans="15:23" x14ac:dyDescent="0.2">
      <c r="O5192" s="11"/>
      <c r="Q5192" s="11"/>
      <c r="V5192" s="20"/>
      <c r="W5192" s="20"/>
    </row>
    <row r="5193" spans="15:23" x14ac:dyDescent="0.2">
      <c r="O5193" s="11"/>
      <c r="Q5193" s="11"/>
      <c r="V5193" s="20"/>
      <c r="W5193" s="20"/>
    </row>
    <row r="5194" spans="15:23" x14ac:dyDescent="0.2">
      <c r="O5194" s="11"/>
      <c r="Q5194" s="11"/>
      <c r="V5194" s="20"/>
      <c r="W5194" s="20"/>
    </row>
    <row r="5195" spans="15:23" x14ac:dyDescent="0.2">
      <c r="O5195" s="11"/>
      <c r="Q5195" s="11"/>
      <c r="V5195" s="20"/>
      <c r="W5195" s="20"/>
    </row>
    <row r="5196" spans="15:23" x14ac:dyDescent="0.2">
      <c r="O5196" s="11"/>
      <c r="Q5196" s="11"/>
      <c r="V5196" s="20"/>
      <c r="W5196" s="20"/>
    </row>
    <row r="5197" spans="15:23" x14ac:dyDescent="0.2">
      <c r="O5197" s="11"/>
      <c r="Q5197" s="11"/>
      <c r="V5197" s="20"/>
      <c r="W5197" s="20"/>
    </row>
    <row r="5198" spans="15:23" x14ac:dyDescent="0.2">
      <c r="O5198" s="11"/>
      <c r="Q5198" s="11"/>
      <c r="V5198" s="20"/>
      <c r="W5198" s="20"/>
    </row>
    <row r="5199" spans="15:23" x14ac:dyDescent="0.2">
      <c r="O5199" s="11"/>
      <c r="Q5199" s="11"/>
      <c r="V5199" s="20"/>
      <c r="W5199" s="20"/>
    </row>
    <row r="5200" spans="15:23" x14ac:dyDescent="0.2">
      <c r="O5200" s="11"/>
      <c r="Q5200" s="11"/>
      <c r="V5200" s="20"/>
      <c r="W5200" s="20"/>
    </row>
    <row r="5201" spans="15:23" x14ac:dyDescent="0.2">
      <c r="O5201" s="11"/>
      <c r="Q5201" s="11"/>
      <c r="V5201" s="20"/>
      <c r="W5201" s="20"/>
    </row>
    <row r="5202" spans="15:23" x14ac:dyDescent="0.2">
      <c r="O5202" s="11"/>
      <c r="Q5202" s="11"/>
      <c r="V5202" s="20"/>
      <c r="W5202" s="20"/>
    </row>
    <row r="5203" spans="15:23" x14ac:dyDescent="0.2">
      <c r="O5203" s="11"/>
      <c r="Q5203" s="11"/>
      <c r="V5203" s="20"/>
      <c r="W5203" s="20"/>
    </row>
    <row r="5204" spans="15:23" x14ac:dyDescent="0.2">
      <c r="O5204" s="11"/>
      <c r="Q5204" s="11"/>
      <c r="V5204" s="20"/>
      <c r="W5204" s="20"/>
    </row>
    <row r="5205" spans="15:23" x14ac:dyDescent="0.2">
      <c r="O5205" s="11"/>
      <c r="Q5205" s="11"/>
      <c r="V5205" s="20"/>
      <c r="W5205" s="20"/>
    </row>
    <row r="5206" spans="15:23" x14ac:dyDescent="0.2">
      <c r="O5206" s="11"/>
      <c r="Q5206" s="11"/>
      <c r="V5206" s="20"/>
      <c r="W5206" s="20"/>
    </row>
    <row r="5207" spans="15:23" x14ac:dyDescent="0.2">
      <c r="O5207" s="11"/>
      <c r="Q5207" s="11"/>
      <c r="V5207" s="20"/>
      <c r="W5207" s="20"/>
    </row>
    <row r="5208" spans="15:23" x14ac:dyDescent="0.2">
      <c r="O5208" s="11"/>
      <c r="Q5208" s="11"/>
      <c r="V5208" s="20"/>
      <c r="W5208" s="20"/>
    </row>
    <row r="5209" spans="15:23" x14ac:dyDescent="0.2">
      <c r="O5209" s="11"/>
      <c r="Q5209" s="11"/>
      <c r="V5209" s="20"/>
      <c r="W5209" s="20"/>
    </row>
    <row r="5210" spans="15:23" x14ac:dyDescent="0.2">
      <c r="O5210" s="11"/>
      <c r="Q5210" s="11"/>
      <c r="V5210" s="20"/>
      <c r="W5210" s="20"/>
    </row>
    <row r="5211" spans="15:23" x14ac:dyDescent="0.2">
      <c r="O5211" s="11"/>
      <c r="Q5211" s="11"/>
      <c r="V5211" s="20"/>
      <c r="W5211" s="20"/>
    </row>
    <row r="5212" spans="15:23" x14ac:dyDescent="0.2">
      <c r="O5212" s="11"/>
      <c r="Q5212" s="11"/>
      <c r="V5212" s="20"/>
      <c r="W5212" s="20"/>
    </row>
    <row r="5213" spans="15:23" x14ac:dyDescent="0.2">
      <c r="O5213" s="11"/>
      <c r="Q5213" s="11"/>
      <c r="V5213" s="20"/>
      <c r="W5213" s="20"/>
    </row>
    <row r="5214" spans="15:23" x14ac:dyDescent="0.2">
      <c r="O5214" s="11"/>
      <c r="Q5214" s="11"/>
      <c r="V5214" s="20"/>
      <c r="W5214" s="20"/>
    </row>
    <row r="5215" spans="15:23" x14ac:dyDescent="0.2">
      <c r="O5215" s="11"/>
      <c r="Q5215" s="11"/>
      <c r="V5215" s="20"/>
      <c r="W5215" s="20"/>
    </row>
    <row r="5216" spans="15:23" x14ac:dyDescent="0.2">
      <c r="O5216" s="11"/>
      <c r="Q5216" s="11"/>
      <c r="V5216" s="20"/>
      <c r="W5216" s="20"/>
    </row>
    <row r="5217" spans="15:23" x14ac:dyDescent="0.2">
      <c r="O5217" s="11"/>
      <c r="Q5217" s="11"/>
      <c r="V5217" s="20"/>
      <c r="W5217" s="20"/>
    </row>
    <row r="5218" spans="15:23" x14ac:dyDescent="0.2">
      <c r="O5218" s="11"/>
      <c r="Q5218" s="11"/>
      <c r="V5218" s="20"/>
      <c r="W5218" s="20"/>
    </row>
    <row r="5219" spans="15:23" x14ac:dyDescent="0.2">
      <c r="O5219" s="11"/>
      <c r="Q5219" s="11"/>
      <c r="V5219" s="20"/>
      <c r="W5219" s="20"/>
    </row>
    <row r="5220" spans="15:23" x14ac:dyDescent="0.2">
      <c r="O5220" s="11"/>
      <c r="Q5220" s="11"/>
      <c r="V5220" s="20"/>
      <c r="W5220" s="20"/>
    </row>
    <row r="5221" spans="15:23" x14ac:dyDescent="0.2">
      <c r="O5221" s="11"/>
      <c r="Q5221" s="11"/>
      <c r="V5221" s="20"/>
      <c r="W5221" s="20"/>
    </row>
    <row r="5222" spans="15:23" x14ac:dyDescent="0.2">
      <c r="O5222" s="11"/>
      <c r="Q5222" s="11"/>
      <c r="V5222" s="20"/>
      <c r="W5222" s="20"/>
    </row>
    <row r="5223" spans="15:23" x14ac:dyDescent="0.2">
      <c r="O5223" s="11"/>
      <c r="Q5223" s="11"/>
      <c r="V5223" s="20"/>
      <c r="W5223" s="20"/>
    </row>
    <row r="5224" spans="15:23" x14ac:dyDescent="0.2">
      <c r="O5224" s="11"/>
      <c r="Q5224" s="11"/>
      <c r="V5224" s="20"/>
      <c r="W5224" s="20"/>
    </row>
    <row r="5225" spans="15:23" x14ac:dyDescent="0.2">
      <c r="O5225" s="11"/>
      <c r="Q5225" s="11"/>
      <c r="V5225" s="20"/>
      <c r="W5225" s="20"/>
    </row>
    <row r="5226" spans="15:23" x14ac:dyDescent="0.2">
      <c r="O5226" s="11"/>
      <c r="Q5226" s="11"/>
      <c r="V5226" s="20"/>
      <c r="W5226" s="20"/>
    </row>
    <row r="5227" spans="15:23" x14ac:dyDescent="0.2">
      <c r="O5227" s="11"/>
      <c r="Q5227" s="11"/>
      <c r="V5227" s="20"/>
      <c r="W5227" s="20"/>
    </row>
    <row r="5228" spans="15:23" x14ac:dyDescent="0.2">
      <c r="O5228" s="11"/>
      <c r="Q5228" s="11"/>
      <c r="V5228" s="20"/>
      <c r="W5228" s="20"/>
    </row>
    <row r="5229" spans="15:23" x14ac:dyDescent="0.2">
      <c r="O5229" s="11"/>
      <c r="Q5229" s="11"/>
      <c r="V5229" s="20"/>
      <c r="W5229" s="20"/>
    </row>
    <row r="5230" spans="15:23" x14ac:dyDescent="0.2">
      <c r="O5230" s="11"/>
      <c r="Q5230" s="11"/>
      <c r="V5230" s="20"/>
      <c r="W5230" s="20"/>
    </row>
    <row r="5231" spans="15:23" x14ac:dyDescent="0.2">
      <c r="O5231" s="11"/>
      <c r="Q5231" s="11"/>
      <c r="V5231" s="20"/>
      <c r="W5231" s="20"/>
    </row>
    <row r="5232" spans="15:23" x14ac:dyDescent="0.2">
      <c r="O5232" s="11"/>
      <c r="Q5232" s="11"/>
      <c r="V5232" s="20"/>
      <c r="W5232" s="20"/>
    </row>
    <row r="5233" spans="15:23" x14ac:dyDescent="0.2">
      <c r="O5233" s="11"/>
      <c r="Q5233" s="11"/>
      <c r="V5233" s="20"/>
      <c r="W5233" s="20"/>
    </row>
    <row r="5234" spans="15:23" x14ac:dyDescent="0.2">
      <c r="O5234" s="11"/>
      <c r="Q5234" s="11"/>
      <c r="V5234" s="20"/>
      <c r="W5234" s="20"/>
    </row>
    <row r="5235" spans="15:23" x14ac:dyDescent="0.2">
      <c r="O5235" s="11"/>
      <c r="Q5235" s="11"/>
      <c r="V5235" s="20"/>
      <c r="W5235" s="20"/>
    </row>
    <row r="5236" spans="15:23" x14ac:dyDescent="0.2">
      <c r="O5236" s="11"/>
      <c r="Q5236" s="11"/>
      <c r="V5236" s="20"/>
      <c r="W5236" s="20"/>
    </row>
    <row r="5237" spans="15:23" x14ac:dyDescent="0.2">
      <c r="O5237" s="11"/>
      <c r="Q5237" s="11"/>
      <c r="V5237" s="20"/>
      <c r="W5237" s="20"/>
    </row>
    <row r="5238" spans="15:23" x14ac:dyDescent="0.2">
      <c r="O5238" s="11"/>
      <c r="Q5238" s="11"/>
      <c r="V5238" s="20"/>
      <c r="W5238" s="20"/>
    </row>
    <row r="5239" spans="15:23" x14ac:dyDescent="0.2">
      <c r="O5239" s="11"/>
      <c r="Q5239" s="11"/>
      <c r="V5239" s="20"/>
      <c r="W5239" s="20"/>
    </row>
    <row r="5240" spans="15:23" x14ac:dyDescent="0.2">
      <c r="O5240" s="11"/>
      <c r="Q5240" s="11"/>
      <c r="V5240" s="20"/>
      <c r="W5240" s="20"/>
    </row>
    <row r="5241" spans="15:23" x14ac:dyDescent="0.2">
      <c r="O5241" s="11"/>
      <c r="Q5241" s="11"/>
      <c r="V5241" s="20"/>
      <c r="W5241" s="20"/>
    </row>
    <row r="5242" spans="15:23" x14ac:dyDescent="0.2">
      <c r="O5242" s="11"/>
      <c r="Q5242" s="11"/>
      <c r="V5242" s="20"/>
      <c r="W5242" s="20"/>
    </row>
    <row r="5243" spans="15:23" x14ac:dyDescent="0.2">
      <c r="O5243" s="11"/>
      <c r="Q5243" s="11"/>
      <c r="V5243" s="20"/>
      <c r="W5243" s="20"/>
    </row>
    <row r="5244" spans="15:23" x14ac:dyDescent="0.2">
      <c r="O5244" s="11"/>
      <c r="Q5244" s="11"/>
      <c r="V5244" s="20"/>
      <c r="W5244" s="20"/>
    </row>
    <row r="5245" spans="15:23" x14ac:dyDescent="0.2">
      <c r="O5245" s="11"/>
      <c r="Q5245" s="11"/>
      <c r="V5245" s="20"/>
      <c r="W5245" s="20"/>
    </row>
    <row r="5246" spans="15:23" x14ac:dyDescent="0.2">
      <c r="O5246" s="11"/>
      <c r="Q5246" s="11"/>
      <c r="V5246" s="20"/>
      <c r="W5246" s="20"/>
    </row>
    <row r="5247" spans="15:23" x14ac:dyDescent="0.2">
      <c r="O5247" s="11"/>
      <c r="Q5247" s="11"/>
      <c r="V5247" s="20"/>
      <c r="W5247" s="20"/>
    </row>
    <row r="5248" spans="15:23" x14ac:dyDescent="0.2">
      <c r="O5248" s="11"/>
      <c r="Q5248" s="11"/>
      <c r="V5248" s="20"/>
      <c r="W5248" s="20"/>
    </row>
    <row r="5249" spans="15:23" x14ac:dyDescent="0.2">
      <c r="O5249" s="11"/>
      <c r="Q5249" s="11"/>
      <c r="V5249" s="20"/>
      <c r="W5249" s="20"/>
    </row>
    <row r="5250" spans="15:23" x14ac:dyDescent="0.2">
      <c r="O5250" s="11"/>
      <c r="Q5250" s="11"/>
      <c r="V5250" s="20"/>
      <c r="W5250" s="20"/>
    </row>
    <row r="5251" spans="15:23" x14ac:dyDescent="0.2">
      <c r="O5251" s="11"/>
      <c r="Q5251" s="11"/>
      <c r="V5251" s="20"/>
      <c r="W5251" s="20"/>
    </row>
    <row r="5252" spans="15:23" x14ac:dyDescent="0.2">
      <c r="O5252" s="11"/>
      <c r="Q5252" s="11"/>
      <c r="V5252" s="20"/>
      <c r="W5252" s="20"/>
    </row>
    <row r="5253" spans="15:23" x14ac:dyDescent="0.2">
      <c r="O5253" s="11"/>
      <c r="Q5253" s="11"/>
      <c r="V5253" s="20"/>
      <c r="W5253" s="20"/>
    </row>
    <row r="5254" spans="15:23" x14ac:dyDescent="0.2">
      <c r="O5254" s="11"/>
      <c r="Q5254" s="11"/>
      <c r="V5254" s="20"/>
      <c r="W5254" s="20"/>
    </row>
    <row r="5255" spans="15:23" x14ac:dyDescent="0.2">
      <c r="O5255" s="11"/>
      <c r="Q5255" s="11"/>
      <c r="V5255" s="20"/>
      <c r="W5255" s="20"/>
    </row>
    <row r="5256" spans="15:23" x14ac:dyDescent="0.2">
      <c r="O5256" s="11"/>
      <c r="Q5256" s="11"/>
      <c r="V5256" s="20"/>
      <c r="W5256" s="20"/>
    </row>
    <row r="5257" spans="15:23" x14ac:dyDescent="0.2">
      <c r="O5257" s="11"/>
      <c r="Q5257" s="11"/>
      <c r="V5257" s="20"/>
      <c r="W5257" s="20"/>
    </row>
    <row r="5258" spans="15:23" x14ac:dyDescent="0.2">
      <c r="O5258" s="11"/>
      <c r="Q5258" s="11"/>
      <c r="V5258" s="20"/>
      <c r="W5258" s="20"/>
    </row>
    <row r="5259" spans="15:23" x14ac:dyDescent="0.2">
      <c r="O5259" s="11"/>
      <c r="Q5259" s="11"/>
      <c r="V5259" s="20"/>
      <c r="W5259" s="20"/>
    </row>
    <row r="5260" spans="15:23" x14ac:dyDescent="0.2">
      <c r="O5260" s="11"/>
      <c r="Q5260" s="11"/>
      <c r="V5260" s="20"/>
      <c r="W5260" s="20"/>
    </row>
    <row r="5261" spans="15:23" x14ac:dyDescent="0.2">
      <c r="O5261" s="11"/>
      <c r="Q5261" s="11"/>
      <c r="V5261" s="20"/>
      <c r="W5261" s="20"/>
    </row>
    <row r="5262" spans="15:23" x14ac:dyDescent="0.2">
      <c r="O5262" s="11"/>
      <c r="Q5262" s="11"/>
      <c r="V5262" s="20"/>
      <c r="W5262" s="20"/>
    </row>
    <row r="5263" spans="15:23" x14ac:dyDescent="0.2">
      <c r="O5263" s="11"/>
      <c r="Q5263" s="11"/>
      <c r="V5263" s="20"/>
      <c r="W5263" s="20"/>
    </row>
    <row r="5264" spans="15:23" x14ac:dyDescent="0.2">
      <c r="O5264" s="11"/>
      <c r="Q5264" s="11"/>
      <c r="V5264" s="20"/>
      <c r="W5264" s="20"/>
    </row>
    <row r="5265" spans="15:23" x14ac:dyDescent="0.2">
      <c r="O5265" s="11"/>
      <c r="Q5265" s="11"/>
      <c r="V5265" s="20"/>
      <c r="W5265" s="20"/>
    </row>
    <row r="5266" spans="15:23" x14ac:dyDescent="0.2">
      <c r="O5266" s="11"/>
      <c r="Q5266" s="11"/>
      <c r="V5266" s="20"/>
      <c r="W5266" s="20"/>
    </row>
    <row r="5267" spans="15:23" x14ac:dyDescent="0.2">
      <c r="O5267" s="11"/>
      <c r="V5267" s="20"/>
      <c r="W5267" s="20"/>
    </row>
    <row r="5268" spans="15:23" x14ac:dyDescent="0.2">
      <c r="O5268" s="11"/>
      <c r="V5268" s="20"/>
      <c r="W5268" s="20"/>
    </row>
    <row r="5269" spans="15:23" x14ac:dyDescent="0.2">
      <c r="O5269" s="11"/>
      <c r="V5269" s="20"/>
      <c r="W5269" s="20"/>
    </row>
    <row r="5270" spans="15:23" x14ac:dyDescent="0.2">
      <c r="O5270" s="11"/>
      <c r="V5270" s="20"/>
      <c r="W5270" s="20"/>
    </row>
    <row r="5271" spans="15:23" x14ac:dyDescent="0.2">
      <c r="O5271" s="11"/>
      <c r="V5271" s="20"/>
      <c r="W5271" s="20"/>
    </row>
    <row r="5272" spans="15:23" x14ac:dyDescent="0.2">
      <c r="O5272" s="11"/>
      <c r="V5272" s="20"/>
      <c r="W5272" s="20"/>
    </row>
    <row r="5273" spans="15:23" x14ac:dyDescent="0.2">
      <c r="O5273" s="11"/>
      <c r="V5273" s="20"/>
      <c r="W5273" s="20"/>
    </row>
    <row r="5274" spans="15:23" x14ac:dyDescent="0.2">
      <c r="O5274" s="11"/>
      <c r="V5274" s="20"/>
      <c r="W5274" s="20"/>
    </row>
    <row r="5275" spans="15:23" x14ac:dyDescent="0.2">
      <c r="O5275" s="11"/>
      <c r="V5275" s="20"/>
      <c r="W5275" s="20"/>
    </row>
    <row r="5276" spans="15:23" x14ac:dyDescent="0.2">
      <c r="O5276" s="11"/>
      <c r="V5276" s="20"/>
      <c r="W5276" s="20"/>
    </row>
    <row r="5277" spans="15:23" x14ac:dyDescent="0.2">
      <c r="O5277" s="11"/>
      <c r="V5277" s="20"/>
      <c r="W5277" s="20"/>
    </row>
    <row r="5278" spans="15:23" x14ac:dyDescent="0.2">
      <c r="O5278" s="11"/>
      <c r="V5278" s="20"/>
      <c r="W5278" s="20"/>
    </row>
    <row r="5279" spans="15:23" x14ac:dyDescent="0.2">
      <c r="O5279" s="11"/>
      <c r="V5279" s="20"/>
      <c r="W5279" s="20"/>
    </row>
    <row r="5280" spans="15:23" x14ac:dyDescent="0.2">
      <c r="O5280" s="11"/>
      <c r="V5280" s="20"/>
      <c r="W5280" s="20"/>
    </row>
    <row r="5281" spans="15:23" x14ac:dyDescent="0.2">
      <c r="O5281" s="11"/>
      <c r="V5281" s="20"/>
      <c r="W5281" s="20"/>
    </row>
    <row r="5282" spans="15:23" x14ac:dyDescent="0.2">
      <c r="O5282" s="11"/>
      <c r="V5282" s="20"/>
      <c r="W5282" s="20"/>
    </row>
    <row r="5283" spans="15:23" x14ac:dyDescent="0.2">
      <c r="O5283" s="11"/>
      <c r="V5283" s="20"/>
      <c r="W5283" s="20"/>
    </row>
    <row r="5284" spans="15:23" x14ac:dyDescent="0.2">
      <c r="O5284" s="11"/>
      <c r="V5284" s="20"/>
      <c r="W5284" s="20"/>
    </row>
    <row r="5285" spans="15:23" x14ac:dyDescent="0.2">
      <c r="O5285" s="11"/>
      <c r="V5285" s="20"/>
      <c r="W5285" s="20"/>
    </row>
    <row r="5286" spans="15:23" x14ac:dyDescent="0.2">
      <c r="O5286" s="11"/>
      <c r="V5286" s="20"/>
      <c r="W5286" s="20"/>
    </row>
    <row r="5287" spans="15:23" x14ac:dyDescent="0.2">
      <c r="O5287" s="11"/>
      <c r="V5287" s="20"/>
      <c r="W5287" s="20"/>
    </row>
    <row r="5288" spans="15:23" x14ac:dyDescent="0.2">
      <c r="O5288" s="11"/>
      <c r="V5288" s="20"/>
      <c r="W5288" s="20"/>
    </row>
    <row r="5289" spans="15:23" x14ac:dyDescent="0.2">
      <c r="O5289" s="11"/>
      <c r="V5289" s="20"/>
      <c r="W5289" s="20"/>
    </row>
    <row r="5290" spans="15:23" x14ac:dyDescent="0.2">
      <c r="O5290" s="11"/>
      <c r="V5290" s="20"/>
      <c r="W5290" s="20"/>
    </row>
    <row r="5291" spans="15:23" x14ac:dyDescent="0.2">
      <c r="O5291" s="11"/>
      <c r="V5291" s="20"/>
      <c r="W5291" s="20"/>
    </row>
    <row r="5292" spans="15:23" x14ac:dyDescent="0.2">
      <c r="O5292" s="11"/>
      <c r="V5292" s="20"/>
      <c r="W5292" s="20"/>
    </row>
    <row r="5293" spans="15:23" x14ac:dyDescent="0.2">
      <c r="O5293" s="11"/>
      <c r="V5293" s="20"/>
      <c r="W5293" s="20"/>
    </row>
    <row r="5294" spans="15:23" x14ac:dyDescent="0.2">
      <c r="O5294" s="11"/>
      <c r="V5294" s="20"/>
      <c r="W5294" s="20"/>
    </row>
    <row r="5295" spans="15:23" x14ac:dyDescent="0.2">
      <c r="O5295" s="11"/>
      <c r="Q5295" s="11"/>
      <c r="V5295" s="20"/>
      <c r="W5295" s="20"/>
    </row>
    <row r="5296" spans="15:23" x14ac:dyDescent="0.2">
      <c r="O5296" s="11"/>
      <c r="Q5296" s="11"/>
      <c r="V5296" s="20"/>
      <c r="W5296" s="20"/>
    </row>
    <row r="5297" spans="15:23" x14ac:dyDescent="0.2">
      <c r="O5297" s="11"/>
      <c r="Q5297" s="11"/>
      <c r="V5297" s="20"/>
      <c r="W5297" s="20"/>
    </row>
    <row r="5298" spans="15:23" x14ac:dyDescent="0.2">
      <c r="O5298" s="11"/>
      <c r="Q5298" s="11"/>
      <c r="V5298" s="20"/>
      <c r="W5298" s="20"/>
    </row>
    <row r="5299" spans="15:23" x14ac:dyDescent="0.2">
      <c r="O5299" s="11"/>
      <c r="Q5299" s="11"/>
      <c r="V5299" s="20"/>
      <c r="W5299" s="20"/>
    </row>
    <row r="5300" spans="15:23" x14ac:dyDescent="0.2">
      <c r="O5300" s="11"/>
      <c r="Q5300" s="11"/>
      <c r="V5300" s="20"/>
      <c r="W5300" s="20"/>
    </row>
    <row r="5301" spans="15:23" x14ac:dyDescent="0.2">
      <c r="O5301" s="11"/>
      <c r="Q5301" s="11"/>
      <c r="V5301" s="20"/>
      <c r="W5301" s="20"/>
    </row>
    <row r="5302" spans="15:23" x14ac:dyDescent="0.2">
      <c r="O5302" s="11"/>
      <c r="Q5302" s="11"/>
      <c r="V5302" s="20"/>
      <c r="W5302" s="20"/>
    </row>
    <row r="5303" spans="15:23" x14ac:dyDescent="0.2">
      <c r="O5303" s="11"/>
      <c r="Q5303" s="11"/>
      <c r="V5303" s="20"/>
      <c r="W5303" s="20"/>
    </row>
    <row r="5304" spans="15:23" x14ac:dyDescent="0.2">
      <c r="O5304" s="11"/>
      <c r="Q5304" s="11"/>
      <c r="V5304" s="20"/>
      <c r="W5304" s="20"/>
    </row>
    <row r="5305" spans="15:23" x14ac:dyDescent="0.2">
      <c r="O5305" s="11"/>
      <c r="Q5305" s="11"/>
      <c r="V5305" s="20"/>
      <c r="W5305" s="20"/>
    </row>
    <row r="5306" spans="15:23" x14ac:dyDescent="0.2">
      <c r="O5306" s="11"/>
      <c r="Q5306" s="11"/>
      <c r="V5306" s="20"/>
      <c r="W5306" s="20"/>
    </row>
    <row r="5307" spans="15:23" x14ac:dyDescent="0.2">
      <c r="O5307" s="11"/>
      <c r="Q5307" s="11"/>
      <c r="V5307" s="20"/>
      <c r="W5307" s="20"/>
    </row>
    <row r="5308" spans="15:23" x14ac:dyDescent="0.2">
      <c r="O5308" s="11"/>
      <c r="Q5308" s="11"/>
      <c r="V5308" s="20"/>
      <c r="W5308" s="20"/>
    </row>
    <row r="5309" spans="15:23" x14ac:dyDescent="0.2">
      <c r="O5309" s="11"/>
      <c r="Q5309" s="11"/>
      <c r="V5309" s="20"/>
      <c r="W5309" s="20"/>
    </row>
    <row r="5310" spans="15:23" x14ac:dyDescent="0.2">
      <c r="O5310" s="11"/>
      <c r="Q5310" s="11"/>
      <c r="V5310" s="20"/>
      <c r="W5310" s="20"/>
    </row>
    <row r="5311" spans="15:23" x14ac:dyDescent="0.2">
      <c r="O5311" s="11"/>
      <c r="Q5311" s="11"/>
      <c r="V5311" s="20"/>
      <c r="W5311" s="20"/>
    </row>
    <row r="5312" spans="15:23" x14ac:dyDescent="0.2">
      <c r="O5312" s="11"/>
      <c r="Q5312" s="11"/>
      <c r="V5312" s="20"/>
      <c r="W5312" s="20"/>
    </row>
    <row r="5313" spans="15:23" x14ac:dyDescent="0.2">
      <c r="O5313" s="11"/>
      <c r="Q5313" s="11"/>
      <c r="V5313" s="20"/>
      <c r="W5313" s="20"/>
    </row>
    <row r="5314" spans="15:23" x14ac:dyDescent="0.2">
      <c r="O5314" s="11"/>
      <c r="Q5314" s="11"/>
      <c r="V5314" s="20"/>
      <c r="W5314" s="20"/>
    </row>
    <row r="5315" spans="15:23" x14ac:dyDescent="0.2">
      <c r="O5315" s="11"/>
      <c r="Q5315" s="11"/>
      <c r="V5315" s="20"/>
      <c r="W5315" s="20"/>
    </row>
    <row r="5316" spans="15:23" x14ac:dyDescent="0.2">
      <c r="O5316" s="11"/>
      <c r="Q5316" s="11"/>
      <c r="V5316" s="20"/>
      <c r="W5316" s="20"/>
    </row>
    <row r="5317" spans="15:23" x14ac:dyDescent="0.2">
      <c r="O5317" s="11"/>
      <c r="Q5317" s="11"/>
      <c r="V5317" s="20"/>
      <c r="W5317" s="20"/>
    </row>
    <row r="5318" spans="15:23" x14ac:dyDescent="0.2">
      <c r="O5318" s="11"/>
      <c r="Q5318" s="11"/>
      <c r="V5318" s="20"/>
      <c r="W5318" s="20"/>
    </row>
    <row r="5319" spans="15:23" x14ac:dyDescent="0.2">
      <c r="O5319" s="11"/>
      <c r="Q5319" s="11"/>
      <c r="V5319" s="20"/>
      <c r="W5319" s="20"/>
    </row>
    <row r="5320" spans="15:23" x14ac:dyDescent="0.2">
      <c r="O5320" s="11"/>
      <c r="Q5320" s="11"/>
      <c r="V5320" s="20"/>
      <c r="W5320" s="20"/>
    </row>
    <row r="5321" spans="15:23" x14ac:dyDescent="0.2">
      <c r="O5321" s="11"/>
      <c r="Q5321" s="11"/>
      <c r="V5321" s="20"/>
      <c r="W5321" s="20"/>
    </row>
    <row r="5322" spans="15:23" x14ac:dyDescent="0.2">
      <c r="O5322" s="11"/>
      <c r="Q5322" s="11"/>
      <c r="V5322" s="20"/>
      <c r="W5322" s="20"/>
    </row>
    <row r="5323" spans="15:23" x14ac:dyDescent="0.2">
      <c r="O5323" s="11"/>
      <c r="Q5323" s="11"/>
      <c r="V5323" s="20"/>
      <c r="W5323" s="20"/>
    </row>
    <row r="5324" spans="15:23" x14ac:dyDescent="0.2">
      <c r="O5324" s="11"/>
      <c r="Q5324" s="11"/>
      <c r="V5324" s="20"/>
      <c r="W5324" s="20"/>
    </row>
    <row r="5325" spans="15:23" x14ac:dyDescent="0.2">
      <c r="O5325" s="11"/>
      <c r="Q5325" s="11"/>
      <c r="V5325" s="20"/>
      <c r="W5325" s="20"/>
    </row>
    <row r="5326" spans="15:23" x14ac:dyDescent="0.2">
      <c r="O5326" s="11"/>
      <c r="Q5326" s="11"/>
      <c r="V5326" s="20"/>
      <c r="W5326" s="20"/>
    </row>
    <row r="5327" spans="15:23" x14ac:dyDescent="0.2">
      <c r="O5327" s="11"/>
      <c r="Q5327" s="11"/>
      <c r="V5327" s="20"/>
      <c r="W5327" s="20"/>
    </row>
    <row r="5328" spans="15:23" x14ac:dyDescent="0.2">
      <c r="O5328" s="11"/>
      <c r="Q5328" s="11"/>
      <c r="V5328" s="20"/>
      <c r="W5328" s="20"/>
    </row>
    <row r="5329" spans="15:23" x14ac:dyDescent="0.2">
      <c r="O5329" s="11"/>
      <c r="Q5329" s="11"/>
      <c r="V5329" s="20"/>
      <c r="W5329" s="20"/>
    </row>
    <row r="5330" spans="15:23" x14ac:dyDescent="0.2">
      <c r="O5330" s="11"/>
      <c r="Q5330" s="11"/>
      <c r="V5330" s="20"/>
      <c r="W5330" s="20"/>
    </row>
    <row r="5331" spans="15:23" x14ac:dyDescent="0.2">
      <c r="O5331" s="11"/>
      <c r="Q5331" s="11"/>
      <c r="V5331" s="20"/>
      <c r="W5331" s="20"/>
    </row>
    <row r="5332" spans="15:23" x14ac:dyDescent="0.2">
      <c r="O5332" s="11"/>
      <c r="Q5332" s="11"/>
      <c r="V5332" s="20"/>
      <c r="W5332" s="20"/>
    </row>
    <row r="5333" spans="15:23" x14ac:dyDescent="0.2">
      <c r="O5333" s="11"/>
      <c r="Q5333" s="11"/>
      <c r="V5333" s="20"/>
      <c r="W5333" s="20"/>
    </row>
    <row r="5334" spans="15:23" x14ac:dyDescent="0.2">
      <c r="O5334" s="11"/>
      <c r="Q5334" s="11"/>
      <c r="V5334" s="20"/>
      <c r="W5334" s="20"/>
    </row>
    <row r="5335" spans="15:23" x14ac:dyDescent="0.2">
      <c r="O5335" s="11"/>
      <c r="Q5335" s="11"/>
      <c r="V5335" s="20"/>
      <c r="W5335" s="20"/>
    </row>
    <row r="5336" spans="15:23" x14ac:dyDescent="0.2">
      <c r="O5336" s="11"/>
      <c r="Q5336" s="11"/>
      <c r="V5336" s="20"/>
      <c r="W5336" s="20"/>
    </row>
    <row r="5337" spans="15:23" x14ac:dyDescent="0.2">
      <c r="O5337" s="11"/>
      <c r="Q5337" s="11"/>
      <c r="V5337" s="20"/>
      <c r="W5337" s="20"/>
    </row>
    <row r="5338" spans="15:23" x14ac:dyDescent="0.2">
      <c r="O5338" s="11"/>
      <c r="Q5338" s="11"/>
      <c r="V5338" s="20"/>
      <c r="W5338" s="20"/>
    </row>
    <row r="5339" spans="15:23" x14ac:dyDescent="0.2">
      <c r="O5339" s="11"/>
      <c r="Q5339" s="11"/>
      <c r="V5339" s="20"/>
      <c r="W5339" s="20"/>
    </row>
    <row r="5340" spans="15:23" x14ac:dyDescent="0.2">
      <c r="O5340" s="11"/>
      <c r="Q5340" s="11"/>
      <c r="V5340" s="20"/>
      <c r="W5340" s="20"/>
    </row>
    <row r="5341" spans="15:23" x14ac:dyDescent="0.2">
      <c r="O5341" s="11"/>
      <c r="Q5341" s="11"/>
      <c r="V5341" s="20"/>
      <c r="W5341" s="20"/>
    </row>
    <row r="5342" spans="15:23" x14ac:dyDescent="0.2">
      <c r="O5342" s="11"/>
      <c r="Q5342" s="11"/>
      <c r="V5342" s="20"/>
      <c r="W5342" s="20"/>
    </row>
    <row r="5343" spans="15:23" x14ac:dyDescent="0.2">
      <c r="O5343" s="11"/>
      <c r="Q5343" s="11"/>
      <c r="V5343" s="20"/>
      <c r="W5343" s="20"/>
    </row>
    <row r="5344" spans="15:23" x14ac:dyDescent="0.2">
      <c r="O5344" s="11"/>
      <c r="Q5344" s="11"/>
      <c r="V5344" s="20"/>
      <c r="W5344" s="20"/>
    </row>
    <row r="5345" spans="15:23" x14ac:dyDescent="0.2">
      <c r="O5345" s="11"/>
      <c r="Q5345" s="11"/>
      <c r="V5345" s="20"/>
      <c r="W5345" s="20"/>
    </row>
    <row r="5346" spans="15:23" x14ac:dyDescent="0.2">
      <c r="O5346" s="11"/>
      <c r="Q5346" s="11"/>
      <c r="V5346" s="20"/>
      <c r="W5346" s="20"/>
    </row>
    <row r="5347" spans="15:23" x14ac:dyDescent="0.2">
      <c r="O5347" s="11"/>
      <c r="Q5347" s="11"/>
      <c r="V5347" s="20"/>
      <c r="W5347" s="20"/>
    </row>
    <row r="5348" spans="15:23" x14ac:dyDescent="0.2">
      <c r="O5348" s="11"/>
      <c r="Q5348" s="11"/>
      <c r="V5348" s="20"/>
      <c r="W5348" s="20"/>
    </row>
    <row r="5349" spans="15:23" x14ac:dyDescent="0.2">
      <c r="O5349" s="11"/>
      <c r="Q5349" s="11"/>
      <c r="V5349" s="20"/>
      <c r="W5349" s="20"/>
    </row>
    <row r="5350" spans="15:23" x14ac:dyDescent="0.2">
      <c r="O5350" s="11"/>
      <c r="Q5350" s="11"/>
      <c r="V5350" s="20"/>
      <c r="W5350" s="20"/>
    </row>
    <row r="5351" spans="15:23" x14ac:dyDescent="0.2">
      <c r="O5351" s="11"/>
      <c r="Q5351" s="11"/>
      <c r="V5351" s="20"/>
      <c r="W5351" s="20"/>
    </row>
    <row r="5352" spans="15:23" x14ac:dyDescent="0.2">
      <c r="O5352" s="11"/>
      <c r="Q5352" s="11"/>
      <c r="V5352" s="20"/>
      <c r="W5352" s="20"/>
    </row>
    <row r="5353" spans="15:23" x14ac:dyDescent="0.2">
      <c r="O5353" s="11"/>
      <c r="Q5353" s="11"/>
      <c r="V5353" s="20"/>
      <c r="W5353" s="20"/>
    </row>
    <row r="5354" spans="15:23" x14ac:dyDescent="0.2">
      <c r="O5354" s="11"/>
      <c r="Q5354" s="11"/>
      <c r="V5354" s="20"/>
      <c r="W5354" s="20"/>
    </row>
    <row r="5355" spans="15:23" x14ac:dyDescent="0.2">
      <c r="O5355" s="11"/>
      <c r="Q5355" s="11"/>
      <c r="V5355" s="20"/>
      <c r="W5355" s="20"/>
    </row>
    <row r="5356" spans="15:23" x14ac:dyDescent="0.2">
      <c r="O5356" s="11"/>
      <c r="Q5356" s="11"/>
      <c r="V5356" s="20"/>
      <c r="W5356" s="20"/>
    </row>
    <row r="5357" spans="15:23" x14ac:dyDescent="0.2">
      <c r="O5357" s="11"/>
      <c r="Q5357" s="11"/>
      <c r="V5357" s="20"/>
      <c r="W5357" s="20"/>
    </row>
    <row r="5358" spans="15:23" x14ac:dyDescent="0.2">
      <c r="O5358" s="11"/>
      <c r="Q5358" s="11"/>
      <c r="V5358" s="20"/>
      <c r="W5358" s="20"/>
    </row>
    <row r="5359" spans="15:23" x14ac:dyDescent="0.2">
      <c r="O5359" s="11"/>
      <c r="Q5359" s="11"/>
      <c r="V5359" s="20"/>
      <c r="W5359" s="20"/>
    </row>
    <row r="5360" spans="15:23" x14ac:dyDescent="0.2">
      <c r="O5360" s="11"/>
      <c r="Q5360" s="11"/>
      <c r="V5360" s="20"/>
      <c r="W5360" s="20"/>
    </row>
    <row r="5361" spans="15:23" x14ac:dyDescent="0.2">
      <c r="O5361" s="11"/>
      <c r="Q5361" s="11"/>
      <c r="V5361" s="20"/>
      <c r="W5361" s="20"/>
    </row>
    <row r="5362" spans="15:23" x14ac:dyDescent="0.2">
      <c r="O5362" s="11"/>
      <c r="Q5362" s="11"/>
      <c r="V5362" s="20"/>
      <c r="W5362" s="20"/>
    </row>
    <row r="5363" spans="15:23" x14ac:dyDescent="0.2">
      <c r="O5363" s="11"/>
      <c r="Q5363" s="11"/>
      <c r="V5363" s="20"/>
      <c r="W5363" s="20"/>
    </row>
    <row r="5364" spans="15:23" x14ac:dyDescent="0.2">
      <c r="O5364" s="11"/>
      <c r="Q5364" s="11"/>
      <c r="V5364" s="20"/>
      <c r="W5364" s="20"/>
    </row>
    <row r="5365" spans="15:23" x14ac:dyDescent="0.2">
      <c r="O5365" s="11"/>
      <c r="Q5365" s="11"/>
      <c r="V5365" s="20"/>
      <c r="W5365" s="20"/>
    </row>
    <row r="5366" spans="15:23" x14ac:dyDescent="0.2">
      <c r="O5366" s="11"/>
      <c r="Q5366" s="11"/>
      <c r="V5366" s="20"/>
      <c r="W5366" s="20"/>
    </row>
    <row r="5367" spans="15:23" x14ac:dyDescent="0.2">
      <c r="O5367" s="11"/>
      <c r="Q5367" s="11"/>
      <c r="V5367" s="20"/>
      <c r="W5367" s="20"/>
    </row>
    <row r="5368" spans="15:23" x14ac:dyDescent="0.2">
      <c r="O5368" s="11"/>
      <c r="Q5368" s="11"/>
      <c r="V5368" s="20"/>
      <c r="W5368" s="20"/>
    </row>
    <row r="5369" spans="15:23" x14ac:dyDescent="0.2">
      <c r="O5369" s="11"/>
      <c r="Q5369" s="11"/>
      <c r="V5369" s="20"/>
      <c r="W5369" s="20"/>
    </row>
    <row r="5370" spans="15:23" x14ac:dyDescent="0.2">
      <c r="O5370" s="11"/>
      <c r="Q5370" s="11"/>
      <c r="V5370" s="20"/>
      <c r="W5370" s="20"/>
    </row>
    <row r="5371" spans="15:23" x14ac:dyDescent="0.2">
      <c r="O5371" s="11"/>
      <c r="Q5371" s="11"/>
      <c r="V5371" s="20"/>
      <c r="W5371" s="20"/>
    </row>
    <row r="5372" spans="15:23" x14ac:dyDescent="0.2">
      <c r="O5372" s="11"/>
      <c r="Q5372" s="11"/>
      <c r="V5372" s="20"/>
      <c r="W5372" s="20"/>
    </row>
    <row r="5373" spans="15:23" x14ac:dyDescent="0.2">
      <c r="O5373" s="11"/>
      <c r="Q5373" s="11"/>
      <c r="V5373" s="20"/>
      <c r="W5373" s="20"/>
    </row>
    <row r="5374" spans="15:23" x14ac:dyDescent="0.2">
      <c r="O5374" s="11"/>
      <c r="Q5374" s="11"/>
      <c r="V5374" s="20"/>
      <c r="W5374" s="20"/>
    </row>
    <row r="5375" spans="15:23" x14ac:dyDescent="0.2">
      <c r="O5375" s="11"/>
      <c r="Q5375" s="11"/>
      <c r="V5375" s="20"/>
      <c r="W5375" s="20"/>
    </row>
    <row r="5376" spans="15:23" x14ac:dyDescent="0.2">
      <c r="O5376" s="11"/>
      <c r="Q5376" s="11"/>
      <c r="V5376" s="20"/>
      <c r="W5376" s="20"/>
    </row>
    <row r="5377" spans="15:23" x14ac:dyDescent="0.2">
      <c r="O5377" s="11"/>
      <c r="Q5377" s="11"/>
      <c r="V5377" s="20"/>
      <c r="W5377" s="20"/>
    </row>
    <row r="5378" spans="15:23" x14ac:dyDescent="0.2">
      <c r="O5378" s="11"/>
      <c r="Q5378" s="11"/>
      <c r="V5378" s="20"/>
      <c r="W5378" s="20"/>
    </row>
    <row r="5379" spans="15:23" x14ac:dyDescent="0.2">
      <c r="O5379" s="11"/>
      <c r="Q5379" s="11"/>
      <c r="V5379" s="20"/>
      <c r="W5379" s="20"/>
    </row>
    <row r="5380" spans="15:23" x14ac:dyDescent="0.2">
      <c r="O5380" s="11"/>
      <c r="Q5380" s="11"/>
      <c r="V5380" s="20"/>
      <c r="W5380" s="20"/>
    </row>
    <row r="5381" spans="15:23" x14ac:dyDescent="0.2">
      <c r="O5381" s="11"/>
      <c r="Q5381" s="11"/>
      <c r="V5381" s="20"/>
      <c r="W5381" s="20"/>
    </row>
    <row r="5382" spans="15:23" x14ac:dyDescent="0.2">
      <c r="O5382" s="11"/>
      <c r="Q5382" s="11"/>
      <c r="V5382" s="20"/>
      <c r="W5382" s="20"/>
    </row>
    <row r="5383" spans="15:23" x14ac:dyDescent="0.2">
      <c r="O5383" s="11"/>
      <c r="Q5383" s="11"/>
      <c r="V5383" s="20"/>
      <c r="W5383" s="20"/>
    </row>
    <row r="5384" spans="15:23" x14ac:dyDescent="0.2">
      <c r="O5384" s="11"/>
      <c r="Q5384" s="11"/>
      <c r="V5384" s="20"/>
      <c r="W5384" s="20"/>
    </row>
    <row r="5385" spans="15:23" x14ac:dyDescent="0.2">
      <c r="O5385" s="11"/>
      <c r="Q5385" s="11"/>
      <c r="V5385" s="20"/>
      <c r="W5385" s="20"/>
    </row>
  </sheetData>
  <mergeCells count="8">
    <mergeCell ref="A17:A19"/>
    <mergeCell ref="A20:A22"/>
    <mergeCell ref="A24:B24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ADCS</vt:lpstr>
      <vt:lpstr>COM_kit</vt:lpstr>
      <vt:lpstr>EPS_kit</vt:lpstr>
      <vt:lpstr>OBC</vt:lpstr>
      <vt:lpstr>PL</vt:lpstr>
      <vt:lpstr>Notaciones PL</vt:lpstr>
      <vt:lpstr>STR</vt:lpstr>
      <vt:lpstr>Notaciones STR</vt:lpstr>
      <vt:lpstr>rent</vt:lpstr>
      <vt:lpstr>Notaciones rent</vt:lpstr>
      <vt:lpstr>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modified xsi:type="dcterms:W3CDTF">2021-05-22T05:20:12Z</dcterms:modified>
</cp:coreProperties>
</file>