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<sst xmlns="http://schemas.openxmlformats.org/spreadsheetml/2006/main" count="175" uniqueCount="93">
  <si>
    <t xml:space="preserve"> No</t>
  </si>
  <si>
    <t xml:space="preserve">Nama Produk </t>
  </si>
  <si>
    <t>Harga Per Unit</t>
  </si>
  <si>
    <t>Processor</t>
  </si>
  <si>
    <t>RAM</t>
  </si>
  <si>
    <t>Ukuran  Layar</t>
  </si>
  <si>
    <t>Storage</t>
  </si>
  <si>
    <t xml:space="preserve">Acer Nitro 5 </t>
  </si>
  <si>
    <t>Rp 10.999.000</t>
  </si>
  <si>
    <t>Intel Core i5-12500H 4.50GHz</t>
  </si>
  <si>
    <t>8GB</t>
  </si>
  <si>
    <t>15-inch</t>
  </si>
  <si>
    <t>512GB</t>
  </si>
  <si>
    <t>Skala Harga</t>
  </si>
  <si>
    <t>Acer Swift X (SFX14-41G)</t>
  </si>
  <si>
    <t>Rp 13.649.000</t>
  </si>
  <si>
    <t>Ryzen 5 5600U 4.2GHz</t>
  </si>
  <si>
    <t>16GB</t>
  </si>
  <si>
    <t>14-inch</t>
  </si>
  <si>
    <t>0-4 Jutaa</t>
  </si>
  <si>
    <t>1 poin</t>
  </si>
  <si>
    <t>Acer Aspire 5 Slim A514-54G</t>
  </si>
  <si>
    <t>Rp 6.548.000</t>
  </si>
  <si>
    <t>Intel Core i3-1115G4 4.10GHz</t>
  </si>
  <si>
    <t>4-6 Juta</t>
  </si>
  <si>
    <t>2 poin</t>
  </si>
  <si>
    <t>Acer Aspire Vero</t>
  </si>
  <si>
    <t>Rp 9.650.000</t>
  </si>
  <si>
    <t>Intel Core-i5 3.2GHz</t>
  </si>
  <si>
    <t>15.6-inch</t>
  </si>
  <si>
    <t>6-9 Juta</t>
  </si>
  <si>
    <t>3 poin</t>
  </si>
  <si>
    <t>Acer Spin 5</t>
  </si>
  <si>
    <t>Rp 13.349.000</t>
  </si>
  <si>
    <t>13.3-inch</t>
  </si>
  <si>
    <t>256GB</t>
  </si>
  <si>
    <t>9-13 Juta</t>
  </si>
  <si>
    <t>4 poin</t>
  </si>
  <si>
    <t>Acer Aspire Slim 3 A314-36M-36ZH</t>
  </si>
  <si>
    <t>Rp 6.955.000</t>
  </si>
  <si>
    <t>Intel Core i3-N305 3.80GHz</t>
  </si>
  <si>
    <t>13-20Juta</t>
  </si>
  <si>
    <t>5 poin</t>
  </si>
  <si>
    <t>Acer Spin 1 SP111-33</t>
  </si>
  <si>
    <t>RP 5.589.000</t>
  </si>
  <si>
    <t>Intel Celeron 1.80GHz</t>
  </si>
  <si>
    <t>4GB</t>
  </si>
  <si>
    <t>11.6-inch</t>
  </si>
  <si>
    <t>500GB</t>
  </si>
  <si>
    <t>Acer Nitro 5 AN515-58-78PT</t>
  </si>
  <si>
    <t>RP 17.199.000</t>
  </si>
  <si>
    <t>Intel Core i7-12700H 4.70Ghz</t>
  </si>
  <si>
    <t>Skala Prosesor</t>
  </si>
  <si>
    <t>Acer Chromebook 14</t>
  </si>
  <si>
    <t>Rp 4.899.000</t>
  </si>
  <si>
    <t>32GB</t>
  </si>
  <si>
    <t>1.80 GHz</t>
  </si>
  <si>
    <t>Acer Nitro 5 AN515-58-710Q</t>
  </si>
  <si>
    <t>Rp 20.499.000</t>
  </si>
  <si>
    <t>Intel Core i7-12650H 4.70GHz</t>
  </si>
  <si>
    <t>2.3-2.9 GHz</t>
  </si>
  <si>
    <t>3.2-3.80 GHz</t>
  </si>
  <si>
    <t>Tabel Berdasarkan Skala Poin</t>
  </si>
  <si>
    <t>4.1-4.2 GHz</t>
  </si>
  <si>
    <t>4.5-4.70 GHz</t>
  </si>
  <si>
    <t>Skala RAM</t>
  </si>
  <si>
    <t>2GB</t>
  </si>
  <si>
    <t>16GB-32GB</t>
  </si>
  <si>
    <t>Skala Layar</t>
  </si>
  <si>
    <t>11-inchi</t>
  </si>
  <si>
    <t>Total</t>
  </si>
  <si>
    <t>13-inchi</t>
  </si>
  <si>
    <t>Bobot Kepentingan</t>
  </si>
  <si>
    <t>14-inchi</t>
  </si>
  <si>
    <t>15-inchi</t>
  </si>
  <si>
    <t>Nama Kolom</t>
  </si>
  <si>
    <t>Kategori</t>
  </si>
  <si>
    <t>cost</t>
  </si>
  <si>
    <t>Skala Storage</t>
  </si>
  <si>
    <t>benefit</t>
  </si>
  <si>
    <t>32 GB</t>
  </si>
  <si>
    <t>128 GB</t>
  </si>
  <si>
    <t>Ukuran Layar</t>
  </si>
  <si>
    <t>256 GB</t>
  </si>
  <si>
    <t>500-512 GB</t>
  </si>
  <si>
    <t>Perhitungan Bobot</t>
  </si>
  <si>
    <t xml:space="preserve">RAM </t>
  </si>
  <si>
    <t>Perhitungan Metode WP (Weighted Product)</t>
  </si>
  <si>
    <t>Total (S)</t>
  </si>
  <si>
    <t xml:space="preserve">No </t>
  </si>
  <si>
    <t>Nilai Penentu (V)</t>
  </si>
  <si>
    <t>Ranking</t>
  </si>
  <si>
    <t>kesimpulan : Jadi Data Saran Laptop terbaik adalah Acer Nitro 5 AN515-58-710Q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</si>
</sst>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0" xfId="0" applyBorder="1"/>
    <xf numFmtId="0" fontId="0" fillId="5" borderId="2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0" borderId="8" xfId="0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topLeftCell="A35" workbookViewId="0">
      <selection activeCell="D39" sqref="D39"/>
    </sheetView>
  </sheetViews>
  <sheetFormatPr defaultColWidth="9" defaultRowHeight="15"/>
  <cols>
    <col min="2" max="2" width="31.1428571428571" customWidth="1"/>
    <col min="3" max="3" width="18.4285714285714" customWidth="1"/>
    <col min="4" max="4" width="28.5714285714286" customWidth="1"/>
    <col min="5" max="7" width="18.1428571428571" customWidth="1"/>
    <col min="9" max="9" width="16.4285714285714" customWidth="1"/>
    <col min="10" max="10" width="9" customWidth="1"/>
    <col min="11" max="11" width="11.7142857142857" customWidth="1"/>
    <col min="12" max="12" width="10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8"/>
      <c r="J1" s="18"/>
    </row>
    <row r="2" spans="1:12">
      <c r="A2" s="2">
        <v>1</v>
      </c>
      <c r="B2" s="3" t="s">
        <v>7</v>
      </c>
      <c r="C2" s="4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K2" s="19" t="s">
        <v>13</v>
      </c>
      <c r="L2" s="20"/>
    </row>
    <row r="3" spans="1:12">
      <c r="A3" s="2">
        <v>2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12</v>
      </c>
      <c r="K3" s="21" t="s">
        <v>19</v>
      </c>
      <c r="L3" s="21" t="s">
        <v>20</v>
      </c>
    </row>
    <row r="4" spans="1:12">
      <c r="A4" s="4">
        <v>3</v>
      </c>
      <c r="B4" s="4" t="s">
        <v>21</v>
      </c>
      <c r="C4" s="4" t="s">
        <v>22</v>
      </c>
      <c r="D4" s="4" t="s">
        <v>23</v>
      </c>
      <c r="E4" s="4" t="s">
        <v>10</v>
      </c>
      <c r="F4" s="4" t="s">
        <v>18</v>
      </c>
      <c r="G4" s="4" t="s">
        <v>12</v>
      </c>
      <c r="K4" s="4" t="s">
        <v>24</v>
      </c>
      <c r="L4" s="4" t="s">
        <v>25</v>
      </c>
    </row>
    <row r="5" spans="1:12">
      <c r="A5" s="4">
        <v>4</v>
      </c>
      <c r="B5" s="3" t="s">
        <v>26</v>
      </c>
      <c r="C5" s="4" t="s">
        <v>27</v>
      </c>
      <c r="D5" s="4" t="s">
        <v>28</v>
      </c>
      <c r="E5" s="4" t="s">
        <v>10</v>
      </c>
      <c r="F5" s="4" t="s">
        <v>29</v>
      </c>
      <c r="G5" s="4" t="s">
        <v>12</v>
      </c>
      <c r="K5" s="4" t="s">
        <v>30</v>
      </c>
      <c r="L5" s="4" t="s">
        <v>31</v>
      </c>
    </row>
    <row r="6" spans="1:12">
      <c r="A6" s="4">
        <v>5</v>
      </c>
      <c r="B6" s="3" t="s">
        <v>32</v>
      </c>
      <c r="C6" s="4" t="s">
        <v>33</v>
      </c>
      <c r="D6" s="4" t="s">
        <v>28</v>
      </c>
      <c r="E6" s="4" t="s">
        <v>10</v>
      </c>
      <c r="F6" s="4" t="s">
        <v>34</v>
      </c>
      <c r="G6" s="4" t="s">
        <v>35</v>
      </c>
      <c r="K6" s="4" t="s">
        <v>36</v>
      </c>
      <c r="L6" s="4" t="s">
        <v>37</v>
      </c>
    </row>
    <row r="7" spans="1:12">
      <c r="A7" s="4">
        <v>6</v>
      </c>
      <c r="B7" s="5" t="s">
        <v>38</v>
      </c>
      <c r="C7" s="4" t="s">
        <v>39</v>
      </c>
      <c r="D7" s="4" t="s">
        <v>40</v>
      </c>
      <c r="E7" s="4" t="s">
        <v>10</v>
      </c>
      <c r="F7" s="4" t="s">
        <v>18</v>
      </c>
      <c r="G7" s="4" t="s">
        <v>12</v>
      </c>
      <c r="K7" s="4" t="s">
        <v>41</v>
      </c>
      <c r="L7" s="4" t="s">
        <v>42</v>
      </c>
    </row>
    <row r="8" spans="1:7">
      <c r="A8" s="4">
        <v>7</v>
      </c>
      <c r="B8" s="3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</row>
    <row r="9" spans="1:13">
      <c r="A9" s="4">
        <v>8</v>
      </c>
      <c r="B9" s="4" t="s">
        <v>49</v>
      </c>
      <c r="C9" s="4" t="s">
        <v>50</v>
      </c>
      <c r="D9" s="4" t="s">
        <v>51</v>
      </c>
      <c r="E9" s="4" t="s">
        <v>10</v>
      </c>
      <c r="F9" s="4" t="s">
        <v>29</v>
      </c>
      <c r="G9" s="4" t="s">
        <v>12</v>
      </c>
      <c r="K9" s="22" t="s">
        <v>52</v>
      </c>
      <c r="L9" s="23"/>
      <c r="M9" s="18"/>
    </row>
    <row r="10" spans="1:13">
      <c r="A10" s="4">
        <v>9</v>
      </c>
      <c r="B10" s="4" t="s">
        <v>53</v>
      </c>
      <c r="C10" s="4" t="s">
        <v>54</v>
      </c>
      <c r="D10" s="4" t="s">
        <v>45</v>
      </c>
      <c r="E10" s="4" t="s">
        <v>46</v>
      </c>
      <c r="F10" s="4" t="s">
        <v>18</v>
      </c>
      <c r="G10" s="4" t="s">
        <v>55</v>
      </c>
      <c r="K10" s="4" t="s">
        <v>56</v>
      </c>
      <c r="L10" s="4" t="s">
        <v>20</v>
      </c>
      <c r="M10" s="18"/>
    </row>
    <row r="11" spans="1:13">
      <c r="A11" s="4">
        <v>10</v>
      </c>
      <c r="B11" s="4" t="s">
        <v>57</v>
      </c>
      <c r="C11" s="4" t="s">
        <v>58</v>
      </c>
      <c r="D11" s="4" t="s">
        <v>59</v>
      </c>
      <c r="E11" s="4" t="s">
        <v>17</v>
      </c>
      <c r="F11" s="4" t="s">
        <v>29</v>
      </c>
      <c r="G11" s="4" t="s">
        <v>12</v>
      </c>
      <c r="K11" s="4" t="s">
        <v>60</v>
      </c>
      <c r="L11" s="4" t="s">
        <v>25</v>
      </c>
      <c r="M11" s="18"/>
    </row>
    <row r="12" spans="11:13">
      <c r="K12" s="4" t="s">
        <v>61</v>
      </c>
      <c r="L12" s="4" t="s">
        <v>31</v>
      </c>
      <c r="M12" s="18"/>
    </row>
    <row r="13" spans="1:13">
      <c r="A13" s="6" t="s">
        <v>62</v>
      </c>
      <c r="B13" s="7"/>
      <c r="C13" s="7"/>
      <c r="D13" s="7"/>
      <c r="E13" s="7"/>
      <c r="F13" s="7"/>
      <c r="G13" s="8"/>
      <c r="K13" s="4" t="s">
        <v>63</v>
      </c>
      <c r="L13" s="4" t="s">
        <v>37</v>
      </c>
      <c r="M13" s="18"/>
    </row>
    <row r="14" spans="1:13">
      <c r="A14" s="9"/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K14" s="4" t="s">
        <v>64</v>
      </c>
      <c r="L14" s="4" t="s">
        <v>42</v>
      </c>
      <c r="M14" s="18"/>
    </row>
    <row r="15" spans="1:12">
      <c r="A15" s="4">
        <v>1</v>
      </c>
      <c r="B15" s="3" t="s">
        <v>7</v>
      </c>
      <c r="C15" s="4">
        <v>4</v>
      </c>
      <c r="D15" s="4">
        <v>5</v>
      </c>
      <c r="E15" s="4">
        <v>3</v>
      </c>
      <c r="F15" s="4">
        <v>4</v>
      </c>
      <c r="G15" s="4">
        <v>4</v>
      </c>
      <c r="K15" s="18"/>
      <c r="L15" s="18"/>
    </row>
    <row r="16" spans="1:12">
      <c r="A16" s="4">
        <v>2</v>
      </c>
      <c r="B16" s="3" t="s">
        <v>14</v>
      </c>
      <c r="C16" s="4">
        <v>4</v>
      </c>
      <c r="D16" s="4">
        <v>4</v>
      </c>
      <c r="E16" s="4">
        <v>4</v>
      </c>
      <c r="F16" s="4">
        <v>3</v>
      </c>
      <c r="G16" s="4">
        <v>4</v>
      </c>
      <c r="K16" s="22" t="s">
        <v>65</v>
      </c>
      <c r="L16" s="23"/>
    </row>
    <row r="17" spans="1:12">
      <c r="A17" s="4">
        <v>3</v>
      </c>
      <c r="B17" s="4" t="s">
        <v>21</v>
      </c>
      <c r="C17" s="4">
        <v>3</v>
      </c>
      <c r="D17" s="4">
        <v>4</v>
      </c>
      <c r="E17" s="4">
        <v>3</v>
      </c>
      <c r="F17" s="4">
        <v>3</v>
      </c>
      <c r="G17" s="4">
        <v>4</v>
      </c>
      <c r="K17" s="4" t="s">
        <v>66</v>
      </c>
      <c r="L17" s="4" t="s">
        <v>20</v>
      </c>
    </row>
    <row r="18" spans="1:12">
      <c r="A18" s="4">
        <v>4</v>
      </c>
      <c r="B18" s="3" t="s">
        <v>26</v>
      </c>
      <c r="C18" s="4">
        <v>4</v>
      </c>
      <c r="D18" s="4">
        <v>3</v>
      </c>
      <c r="E18" s="4">
        <v>3</v>
      </c>
      <c r="F18" s="4">
        <v>4</v>
      </c>
      <c r="G18" s="4">
        <v>4</v>
      </c>
      <c r="K18" s="4" t="s">
        <v>46</v>
      </c>
      <c r="L18" s="4" t="s">
        <v>25</v>
      </c>
    </row>
    <row r="19" spans="1:12">
      <c r="A19" s="4">
        <v>5</v>
      </c>
      <c r="B19" s="3" t="s">
        <v>32</v>
      </c>
      <c r="C19" s="4">
        <v>4</v>
      </c>
      <c r="D19" s="4">
        <v>3</v>
      </c>
      <c r="E19" s="4">
        <v>3</v>
      </c>
      <c r="F19" s="4">
        <v>2</v>
      </c>
      <c r="G19" s="4">
        <v>3</v>
      </c>
      <c r="K19" s="4" t="s">
        <v>10</v>
      </c>
      <c r="L19" s="4" t="s">
        <v>31</v>
      </c>
    </row>
    <row r="20" spans="1:12">
      <c r="A20" s="4">
        <v>6</v>
      </c>
      <c r="B20" s="5" t="s">
        <v>38</v>
      </c>
      <c r="C20" s="4">
        <v>3</v>
      </c>
      <c r="D20" s="4">
        <v>3</v>
      </c>
      <c r="E20" s="4">
        <v>3</v>
      </c>
      <c r="F20" s="4">
        <v>3</v>
      </c>
      <c r="G20" s="4">
        <v>4</v>
      </c>
      <c r="K20" s="4" t="s">
        <v>67</v>
      </c>
      <c r="L20" s="4" t="s">
        <v>37</v>
      </c>
    </row>
    <row r="21" spans="1:12">
      <c r="A21" s="4">
        <v>7</v>
      </c>
      <c r="B21" s="3" t="s">
        <v>43</v>
      </c>
      <c r="C21" s="4">
        <v>2</v>
      </c>
      <c r="D21" s="4">
        <v>1</v>
      </c>
      <c r="E21" s="4">
        <v>2</v>
      </c>
      <c r="F21" s="4">
        <v>1</v>
      </c>
      <c r="G21" s="4">
        <v>4</v>
      </c>
      <c r="K21" s="18"/>
      <c r="L21" s="18"/>
    </row>
    <row r="22" spans="1:12">
      <c r="A22" s="4">
        <v>8</v>
      </c>
      <c r="B22" s="4" t="s">
        <v>49</v>
      </c>
      <c r="C22" s="4">
        <v>5</v>
      </c>
      <c r="D22" s="4">
        <v>5</v>
      </c>
      <c r="E22" s="4">
        <v>3</v>
      </c>
      <c r="F22" s="4">
        <v>4</v>
      </c>
      <c r="G22" s="4">
        <v>4</v>
      </c>
      <c r="K22" s="22" t="s">
        <v>68</v>
      </c>
      <c r="L22" s="23"/>
    </row>
    <row r="23" spans="1:12">
      <c r="A23" s="4">
        <v>9</v>
      </c>
      <c r="B23" s="4" t="s">
        <v>53</v>
      </c>
      <c r="C23" s="4">
        <v>2</v>
      </c>
      <c r="D23" s="4">
        <v>1</v>
      </c>
      <c r="E23" s="4">
        <v>2</v>
      </c>
      <c r="F23" s="4">
        <v>3</v>
      </c>
      <c r="G23" s="4">
        <v>1</v>
      </c>
      <c r="K23" s="4" t="s">
        <v>69</v>
      </c>
      <c r="L23" s="4" t="s">
        <v>20</v>
      </c>
    </row>
    <row r="24" spans="1:12">
      <c r="A24" s="4">
        <v>10</v>
      </c>
      <c r="B24" s="4" t="s">
        <v>57</v>
      </c>
      <c r="C24" s="4">
        <v>5</v>
      </c>
      <c r="D24" s="4">
        <v>5</v>
      </c>
      <c r="E24" s="4">
        <v>4</v>
      </c>
      <c r="F24" s="4">
        <v>4</v>
      </c>
      <c r="G24" s="4">
        <v>4</v>
      </c>
      <c r="H24" s="10" t="s">
        <v>70</v>
      </c>
      <c r="K24" s="4" t="s">
        <v>71</v>
      </c>
      <c r="L24" s="4" t="s">
        <v>25</v>
      </c>
    </row>
    <row r="25" spans="1:12">
      <c r="A25" s="11" t="s">
        <v>72</v>
      </c>
      <c r="B25" s="12"/>
      <c r="C25" s="10">
        <v>5</v>
      </c>
      <c r="D25" s="10">
        <v>4</v>
      </c>
      <c r="E25" s="10">
        <v>5</v>
      </c>
      <c r="F25" s="10">
        <v>3</v>
      </c>
      <c r="G25" s="10">
        <v>5</v>
      </c>
      <c r="H25" s="10">
        <f>SUM(C25:G25)</f>
        <v>22</v>
      </c>
      <c r="K25" s="4" t="s">
        <v>73</v>
      </c>
      <c r="L25" s="4" t="s">
        <v>31</v>
      </c>
    </row>
    <row r="26" spans="11:12">
      <c r="K26" s="4" t="s">
        <v>74</v>
      </c>
      <c r="L26" s="4" t="s">
        <v>37</v>
      </c>
    </row>
    <row r="27" spans="2:3">
      <c r="B27" s="13" t="s">
        <v>75</v>
      </c>
      <c r="C27" s="13" t="s">
        <v>76</v>
      </c>
    </row>
    <row r="28" spans="2:12">
      <c r="B28" s="4" t="s">
        <v>2</v>
      </c>
      <c r="C28" s="4" t="s">
        <v>77</v>
      </c>
      <c r="K28" s="22" t="s">
        <v>78</v>
      </c>
      <c r="L28" s="23"/>
    </row>
    <row r="29" spans="2:12">
      <c r="B29" s="4" t="s">
        <v>3</v>
      </c>
      <c r="C29" s="4" t="s">
        <v>79</v>
      </c>
      <c r="K29" s="4" t="s">
        <v>80</v>
      </c>
      <c r="L29" s="4" t="s">
        <v>20</v>
      </c>
    </row>
    <row r="30" spans="2:12">
      <c r="B30" s="4" t="s">
        <v>4</v>
      </c>
      <c r="C30" s="4" t="s">
        <v>79</v>
      </c>
      <c r="K30" s="4" t="s">
        <v>81</v>
      </c>
      <c r="L30" s="4" t="s">
        <v>25</v>
      </c>
    </row>
    <row r="31" spans="2:12">
      <c r="B31" s="4" t="s">
        <v>82</v>
      </c>
      <c r="C31" s="4" t="s">
        <v>79</v>
      </c>
      <c r="K31" s="4" t="s">
        <v>83</v>
      </c>
      <c r="L31" s="4" t="s">
        <v>31</v>
      </c>
    </row>
    <row r="32" spans="2:12">
      <c r="B32" s="4" t="s">
        <v>6</v>
      </c>
      <c r="C32" s="4" t="s">
        <v>79</v>
      </c>
      <c r="K32" s="4" t="s">
        <v>84</v>
      </c>
      <c r="L32" s="4" t="s">
        <v>37</v>
      </c>
    </row>
    <row r="35" spans="2:3">
      <c r="B35" s="6" t="s">
        <v>85</v>
      </c>
      <c r="C35" s="8"/>
    </row>
    <row r="36" spans="2:3">
      <c r="B36" s="4" t="s">
        <v>2</v>
      </c>
      <c r="C36" s="4">
        <f>C25/H25</f>
        <v>0.227272727272727</v>
      </c>
    </row>
    <row r="37" spans="2:3">
      <c r="B37" s="4" t="s">
        <v>3</v>
      </c>
      <c r="C37" s="4">
        <f>D25/H25</f>
        <v>0.181818181818182</v>
      </c>
    </row>
    <row r="38" spans="2:3">
      <c r="B38" s="4" t="s">
        <v>86</v>
      </c>
      <c r="C38" s="4">
        <f>E25/H25</f>
        <v>0.227272727272727</v>
      </c>
    </row>
    <row r="39" spans="2:3">
      <c r="B39" s="4" t="s">
        <v>82</v>
      </c>
      <c r="C39" s="4">
        <f>F25/H25</f>
        <v>0.136363636363636</v>
      </c>
    </row>
    <row r="40" spans="2:3">
      <c r="B40" s="4" t="s">
        <v>6</v>
      </c>
      <c r="C40" s="4">
        <f>G25/H25</f>
        <v>0.227272727272727</v>
      </c>
    </row>
    <row r="42" spans="1:10">
      <c r="A42" s="14" t="s">
        <v>87</v>
      </c>
      <c r="B42" s="15"/>
      <c r="C42" s="15"/>
      <c r="D42" s="15"/>
      <c r="E42" s="15"/>
      <c r="F42" s="15"/>
      <c r="G42" s="15"/>
      <c r="H42" s="16" t="s">
        <v>88</v>
      </c>
      <c r="I42" s="24"/>
      <c r="J42" s="25"/>
    </row>
    <row r="43" spans="1:10">
      <c r="A43" s="9" t="s">
        <v>89</v>
      </c>
      <c r="B43" s="9" t="s">
        <v>1</v>
      </c>
      <c r="C43" s="9" t="s">
        <v>2</v>
      </c>
      <c r="D43" s="9" t="s">
        <v>3</v>
      </c>
      <c r="E43" s="9" t="s">
        <v>4</v>
      </c>
      <c r="F43" s="9" t="s">
        <v>5</v>
      </c>
      <c r="G43" s="9" t="s">
        <v>6</v>
      </c>
      <c r="H43" s="17"/>
      <c r="I43" s="26" t="s">
        <v>90</v>
      </c>
      <c r="J43" s="26" t="s">
        <v>91</v>
      </c>
    </row>
    <row r="44" spans="1:10">
      <c r="A44" s="4">
        <v>1</v>
      </c>
      <c r="B44" s="3" t="s">
        <v>7</v>
      </c>
      <c r="C44" s="4">
        <f>C15^-$C$36</f>
        <v>0.729740052840723</v>
      </c>
      <c r="D44" s="4">
        <f>D15^$C$37</f>
        <v>1.33994031910284</v>
      </c>
      <c r="E44" s="4">
        <f>E15^$C$38</f>
        <v>1.28362051312825</v>
      </c>
      <c r="F44" s="4">
        <f>F15^$C$39</f>
        <v>1.20808944440445</v>
      </c>
      <c r="G44" s="4">
        <f>G15^$C$40</f>
        <v>1.37035098472012</v>
      </c>
      <c r="H44" s="4">
        <f>C44*D44*E44*F44*G44</f>
        <v>2.07788349713016</v>
      </c>
      <c r="I44" s="4">
        <f>H44/SUM($H$44:$H$53)</f>
        <v>0.113913073117505</v>
      </c>
      <c r="J44" s="4">
        <f>RANK(I44,$I$44:$I$53,0)</f>
        <v>2</v>
      </c>
    </row>
    <row r="45" spans="1:10">
      <c r="A45" s="4">
        <v>2</v>
      </c>
      <c r="B45" s="3" t="s">
        <v>14</v>
      </c>
      <c r="C45" s="4">
        <f t="shared" ref="C45:C53" si="0">C16^-$C$36</f>
        <v>0.729740052840723</v>
      </c>
      <c r="D45" s="4">
        <f t="shared" ref="D45:D53" si="1">D16^$C$37</f>
        <v>1.28666489800943</v>
      </c>
      <c r="E45" s="4">
        <f t="shared" ref="E45:E53" si="2">E16^$C$38</f>
        <v>1.37035098472012</v>
      </c>
      <c r="F45" s="4">
        <f t="shared" ref="F45:F53" si="3">F16^$C$39</f>
        <v>1.16161440572768</v>
      </c>
      <c r="G45" s="4">
        <f t="shared" ref="G45:G53" si="4">G16^$C$40</f>
        <v>1.37035098472012</v>
      </c>
      <c r="H45" s="4">
        <f t="shared" ref="H45:H53" si="5">C45*D45*E45*F45*G45</f>
        <v>2.04813820353384</v>
      </c>
      <c r="I45" s="4">
        <f t="shared" ref="I45:I53" si="6">H45/SUM($H$44:$H$53)</f>
        <v>0.112282386022189</v>
      </c>
      <c r="J45" s="4">
        <f t="shared" ref="J45:J53" si="7">RANK(I45,$I$44:$I$53,0)</f>
        <v>3</v>
      </c>
    </row>
    <row r="46" spans="1:10">
      <c r="A46" s="4">
        <v>3</v>
      </c>
      <c r="B46" s="4" t="s">
        <v>21</v>
      </c>
      <c r="C46" s="4">
        <f t="shared" si="0"/>
        <v>0.779046446961922</v>
      </c>
      <c r="D46" s="4">
        <f t="shared" si="1"/>
        <v>1.28666489800943</v>
      </c>
      <c r="E46" s="4">
        <f t="shared" si="2"/>
        <v>1.28362051312825</v>
      </c>
      <c r="F46" s="4">
        <f t="shared" si="3"/>
        <v>1.16161440572768</v>
      </c>
      <c r="G46" s="4">
        <f t="shared" si="4"/>
        <v>1.37035098472012</v>
      </c>
      <c r="H46" s="4">
        <f t="shared" si="5"/>
        <v>2.04813820353384</v>
      </c>
      <c r="I46" s="4">
        <f t="shared" si="6"/>
        <v>0.112282386022189</v>
      </c>
      <c r="J46" s="4">
        <f t="shared" si="7"/>
        <v>3</v>
      </c>
    </row>
    <row r="47" spans="1:10">
      <c r="A47" s="4">
        <v>4</v>
      </c>
      <c r="B47" s="3" t="s">
        <v>26</v>
      </c>
      <c r="C47" s="4">
        <f t="shared" si="0"/>
        <v>0.729740052840723</v>
      </c>
      <c r="D47" s="4">
        <f t="shared" si="1"/>
        <v>1.22109462349866</v>
      </c>
      <c r="E47" s="4">
        <f t="shared" si="2"/>
        <v>1.28362051312825</v>
      </c>
      <c r="F47" s="4">
        <f t="shared" si="3"/>
        <v>1.20808944440445</v>
      </c>
      <c r="G47" s="4">
        <f t="shared" si="4"/>
        <v>1.37035098472012</v>
      </c>
      <c r="H47" s="4">
        <f t="shared" si="5"/>
        <v>1.89358610262663</v>
      </c>
      <c r="I47" s="4">
        <f t="shared" si="6"/>
        <v>0.103809579536444</v>
      </c>
      <c r="J47" s="4">
        <f t="shared" si="7"/>
        <v>7</v>
      </c>
    </row>
    <row r="48" spans="1:10">
      <c r="A48" s="4">
        <v>5</v>
      </c>
      <c r="B48" s="3" t="s">
        <v>32</v>
      </c>
      <c r="C48" s="4">
        <f t="shared" si="0"/>
        <v>0.729740052840723</v>
      </c>
      <c r="D48" s="4">
        <f t="shared" si="1"/>
        <v>1.22109462349866</v>
      </c>
      <c r="E48" s="4">
        <f t="shared" si="2"/>
        <v>1.28362051312825</v>
      </c>
      <c r="F48" s="4">
        <f t="shared" si="3"/>
        <v>1.09913122255918</v>
      </c>
      <c r="G48" s="4">
        <f t="shared" si="4"/>
        <v>1.28362051312825</v>
      </c>
      <c r="H48" s="4">
        <f t="shared" si="5"/>
        <v>1.61376519774573</v>
      </c>
      <c r="I48" s="4">
        <f t="shared" si="6"/>
        <v>0.0884693262250682</v>
      </c>
      <c r="J48" s="4">
        <f t="shared" si="7"/>
        <v>8</v>
      </c>
    </row>
    <row r="49" spans="1:10">
      <c r="A49" s="4">
        <v>6</v>
      </c>
      <c r="B49" s="5" t="s">
        <v>38</v>
      </c>
      <c r="C49" s="4">
        <f t="shared" si="0"/>
        <v>0.779046446961922</v>
      </c>
      <c r="D49" s="4">
        <f t="shared" si="1"/>
        <v>1.22109462349866</v>
      </c>
      <c r="E49" s="4">
        <f t="shared" si="2"/>
        <v>1.28362051312825</v>
      </c>
      <c r="F49" s="4">
        <f t="shared" si="3"/>
        <v>1.16161440572768</v>
      </c>
      <c r="G49" s="4">
        <f t="shared" si="4"/>
        <v>1.37035098472012</v>
      </c>
      <c r="H49" s="4">
        <f t="shared" si="5"/>
        <v>1.94376216556973</v>
      </c>
      <c r="I49" s="4">
        <f t="shared" si="6"/>
        <v>0.106560315819147</v>
      </c>
      <c r="J49" s="4">
        <f t="shared" si="7"/>
        <v>6</v>
      </c>
    </row>
    <row r="50" spans="1:10">
      <c r="A50" s="4">
        <v>7</v>
      </c>
      <c r="B50" s="3" t="s">
        <v>43</v>
      </c>
      <c r="C50" s="4">
        <f t="shared" si="0"/>
        <v>0.854248238418273</v>
      </c>
      <c r="D50" s="4">
        <f t="shared" si="1"/>
        <v>1</v>
      </c>
      <c r="E50" s="4">
        <f t="shared" si="2"/>
        <v>1.17061991471191</v>
      </c>
      <c r="F50" s="4">
        <f t="shared" si="3"/>
        <v>1</v>
      </c>
      <c r="G50" s="4">
        <f t="shared" si="4"/>
        <v>1.37035098472012</v>
      </c>
      <c r="H50" s="4">
        <f t="shared" si="5"/>
        <v>1.37035098472012</v>
      </c>
      <c r="I50" s="4">
        <f t="shared" si="6"/>
        <v>0.0751249490814401</v>
      </c>
      <c r="J50" s="4">
        <f t="shared" si="7"/>
        <v>9</v>
      </c>
    </row>
    <row r="51" spans="1:10">
      <c r="A51" s="4">
        <v>8</v>
      </c>
      <c r="B51" s="4" t="s">
        <v>49</v>
      </c>
      <c r="C51" s="4">
        <f t="shared" si="0"/>
        <v>0.693654456521607</v>
      </c>
      <c r="D51" s="4">
        <f t="shared" si="1"/>
        <v>1.33994031910284</v>
      </c>
      <c r="E51" s="4">
        <f t="shared" si="2"/>
        <v>1.28362051312825</v>
      </c>
      <c r="F51" s="4">
        <f t="shared" si="3"/>
        <v>1.20808944440445</v>
      </c>
      <c r="G51" s="4">
        <f t="shared" si="4"/>
        <v>1.37035098472012</v>
      </c>
      <c r="H51" s="4">
        <f t="shared" si="5"/>
        <v>1.97513229855787</v>
      </c>
      <c r="I51" s="4">
        <f t="shared" si="6"/>
        <v>0.108280079346659</v>
      </c>
      <c r="J51" s="4">
        <f t="shared" si="7"/>
        <v>5</v>
      </c>
    </row>
    <row r="52" spans="1:10">
      <c r="A52" s="4">
        <v>9</v>
      </c>
      <c r="B52" s="4" t="s">
        <v>53</v>
      </c>
      <c r="C52" s="4">
        <f t="shared" si="0"/>
        <v>0.854248238418273</v>
      </c>
      <c r="D52" s="4">
        <f t="shared" si="1"/>
        <v>1</v>
      </c>
      <c r="E52" s="4">
        <f t="shared" si="2"/>
        <v>1.17061991471191</v>
      </c>
      <c r="F52" s="4">
        <f t="shared" si="3"/>
        <v>1.16161440572768</v>
      </c>
      <c r="G52" s="4">
        <f t="shared" si="4"/>
        <v>1</v>
      </c>
      <c r="H52" s="4">
        <f t="shared" si="5"/>
        <v>1.16161440572768</v>
      </c>
      <c r="I52" s="4">
        <f t="shared" si="6"/>
        <v>0.0636816582434769</v>
      </c>
      <c r="J52" s="4">
        <f t="shared" si="7"/>
        <v>10</v>
      </c>
    </row>
    <row r="53" spans="1:10">
      <c r="A53" s="4">
        <v>10</v>
      </c>
      <c r="B53" s="4" t="s">
        <v>57</v>
      </c>
      <c r="C53" s="4">
        <f t="shared" si="0"/>
        <v>0.693654456521607</v>
      </c>
      <c r="D53" s="4">
        <f t="shared" si="1"/>
        <v>1.33994031910284</v>
      </c>
      <c r="E53" s="4">
        <f t="shared" si="2"/>
        <v>1.37035098472012</v>
      </c>
      <c r="F53" s="4">
        <f t="shared" si="3"/>
        <v>1.20808944440445</v>
      </c>
      <c r="G53" s="4">
        <f t="shared" si="4"/>
        <v>1.37035098472012</v>
      </c>
      <c r="H53" s="4">
        <f t="shared" si="5"/>
        <v>2.10858619241377</v>
      </c>
      <c r="I53" s="4">
        <f t="shared" si="6"/>
        <v>0.115596246585881</v>
      </c>
      <c r="J53" s="4">
        <f t="shared" si="7"/>
        <v>1</v>
      </c>
    </row>
    <row r="55" spans="2:5">
      <c r="B55" t="s">
        <v>92</v>
      </c>
      <c r="E55">
        <f>MAX(I44:I53)</f>
        <v>0.115596246585881</v>
      </c>
    </row>
  </sheetData>
  <mergeCells count="10">
    <mergeCell ref="K2:L2"/>
    <mergeCell ref="K9:L9"/>
    <mergeCell ref="A13:G13"/>
    <mergeCell ref="K16:L16"/>
    <mergeCell ref="K22:L22"/>
    <mergeCell ref="A25:B25"/>
    <mergeCell ref="K28:L28"/>
    <mergeCell ref="B35:C35"/>
    <mergeCell ref="A42:G42"/>
    <mergeCell ref="H42:H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2023-10-30T07:57:00Z</dcterms:created>
  <dcterms:modified xsi:type="dcterms:W3CDTF">2023-10-31T09:25:56Z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6118101E39D845DAA3C40707A80CD614_13</vt:lpwstr>
  </property>
  <property fmtid="{D5CDD505-2E9C-101B-9397-08002B2CF9AE}" pid="3" name="KSOProductBuildVer">
    <vt:lpwstr>1033-12.2.0.13266</vt:lpwstr>
  </property>
</Properties>
</file>