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642" documentId="13_ncr:1_{AF632BB2-6506-4156-A994-87EE2B4C850E}" xr6:coauthVersionLast="47" xr6:coauthVersionMax="47" xr10:uidLastSave="{2DFB762C-DE2B-4F28-B3D9-864CE0F6F095}"/>
  <bookViews>
    <workbookView xWindow="-120" yWindow="-120" windowWidth="29040" windowHeight="15840" activeTab="2" xr2:uid="{54291AA2-5F70-8A40-BAB9-146D8DC84F94}"/>
  </bookViews>
  <sheets>
    <sheet name="Capacity Rize" sheetId="2" r:id="rId1"/>
    <sheet name="Capacity Trabzon" sheetId="4" r:id="rId2"/>
    <sheet name="Capacity Giresun" sheetId="6" r:id="rId3"/>
    <sheet name="Capacity Ord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7" l="1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M30" i="7"/>
  <c r="L30" i="7"/>
  <c r="K30" i="7"/>
  <c r="J30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M23" i="7"/>
  <c r="L23" i="7"/>
  <c r="K23" i="7"/>
  <c r="J23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M16" i="7"/>
  <c r="L16" i="7"/>
  <c r="K16" i="7"/>
  <c r="J16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M9" i="7"/>
  <c r="L9" i="7"/>
  <c r="K9" i="7"/>
  <c r="J9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M2" i="7"/>
  <c r="L2" i="7"/>
  <c r="K2" i="7"/>
  <c r="J2" i="7"/>
  <c r="J31" i="6"/>
  <c r="K31" i="6"/>
  <c r="K32" i="6" s="1"/>
  <c r="K33" i="6" s="1"/>
  <c r="K34" i="6" s="1"/>
  <c r="J32" i="6"/>
  <c r="J33" i="6"/>
  <c r="J34" i="6"/>
  <c r="K30" i="6"/>
  <c r="J30" i="6"/>
  <c r="J24" i="6"/>
  <c r="K24" i="6"/>
  <c r="J25" i="6"/>
  <c r="K25" i="6"/>
  <c r="J26" i="6"/>
  <c r="K26" i="6"/>
  <c r="J27" i="6"/>
  <c r="K27" i="6"/>
  <c r="K23" i="6"/>
  <c r="J23" i="6"/>
  <c r="J17" i="6"/>
  <c r="K17" i="6"/>
  <c r="J18" i="6"/>
  <c r="K18" i="6"/>
  <c r="J19" i="6"/>
  <c r="K19" i="6"/>
  <c r="J20" i="6"/>
  <c r="K20" i="6"/>
  <c r="K16" i="6"/>
  <c r="J16" i="6"/>
  <c r="J10" i="6"/>
  <c r="K10" i="6"/>
  <c r="J11" i="6"/>
  <c r="K11" i="6"/>
  <c r="J12" i="6"/>
  <c r="K12" i="6"/>
  <c r="J13" i="6"/>
  <c r="K13" i="6"/>
  <c r="K9" i="6"/>
  <c r="J9" i="6"/>
  <c r="J3" i="6"/>
  <c r="K3" i="6"/>
  <c r="J4" i="6"/>
  <c r="K4" i="6"/>
  <c r="J5" i="6"/>
  <c r="K5" i="6"/>
  <c r="J6" i="6"/>
  <c r="K6" i="6"/>
  <c r="K2" i="6"/>
  <c r="J2" i="6"/>
  <c r="J31" i="2"/>
  <c r="K31" i="2"/>
  <c r="J32" i="2"/>
  <c r="K32" i="2"/>
  <c r="J33" i="2"/>
  <c r="K33" i="2"/>
  <c r="J34" i="2"/>
  <c r="K34" i="2"/>
  <c r="K30" i="2"/>
  <c r="J30" i="2"/>
  <c r="J24" i="2"/>
  <c r="K24" i="2"/>
  <c r="J25" i="2"/>
  <c r="K25" i="2"/>
  <c r="J26" i="2"/>
  <c r="K26" i="2"/>
  <c r="J27" i="2"/>
  <c r="K27" i="2"/>
  <c r="K23" i="2"/>
  <c r="J23" i="2"/>
  <c r="J17" i="2"/>
  <c r="K17" i="2"/>
  <c r="J18" i="2"/>
  <c r="K18" i="2"/>
  <c r="J19" i="2"/>
  <c r="K19" i="2"/>
  <c r="J20" i="2"/>
  <c r="K20" i="2"/>
  <c r="K16" i="2"/>
  <c r="J16" i="2"/>
  <c r="J10" i="2"/>
  <c r="K10" i="2"/>
  <c r="J11" i="2"/>
  <c r="K11" i="2"/>
  <c r="J12" i="2"/>
  <c r="K12" i="2"/>
  <c r="J13" i="2"/>
  <c r="K13" i="2"/>
  <c r="K9" i="2"/>
  <c r="J9" i="2"/>
  <c r="J3" i="2"/>
  <c r="K3" i="2"/>
  <c r="J4" i="2"/>
  <c r="K4" i="2"/>
  <c r="J5" i="2"/>
  <c r="K5" i="2"/>
  <c r="J6" i="2"/>
  <c r="K6" i="2"/>
  <c r="K2" i="2"/>
  <c r="J2" i="2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M30" i="4"/>
  <c r="L30" i="4"/>
  <c r="K30" i="4"/>
  <c r="J30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M23" i="4"/>
  <c r="L23" i="4"/>
  <c r="K23" i="4"/>
  <c r="J23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M16" i="4"/>
  <c r="L16" i="4"/>
  <c r="K16" i="4"/>
  <c r="J16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M9" i="4"/>
  <c r="L9" i="4"/>
  <c r="K9" i="4"/>
  <c r="J9" i="4"/>
  <c r="M3" i="4"/>
  <c r="M4" i="4"/>
  <c r="M5" i="4"/>
  <c r="M6" i="4"/>
  <c r="M2" i="4"/>
  <c r="L3" i="4"/>
  <c r="L4" i="4"/>
  <c r="L5" i="4"/>
  <c r="L6" i="4"/>
  <c r="L2" i="4"/>
  <c r="K3" i="4"/>
  <c r="K4" i="4"/>
  <c r="K5" i="4"/>
  <c r="K6" i="4"/>
  <c r="K2" i="4"/>
  <c r="J3" i="4"/>
  <c r="J4" i="4"/>
  <c r="J5" i="4"/>
  <c r="J6" i="4"/>
  <c r="J2" i="4"/>
</calcChain>
</file>

<file path=xl/sharedStrings.xml><?xml version="1.0" encoding="utf-8"?>
<sst xmlns="http://schemas.openxmlformats.org/spreadsheetml/2006/main" count="120" uniqueCount="10">
  <si>
    <t>capacity</t>
  </si>
  <si>
    <t>capacityCold</t>
  </si>
  <si>
    <t>capacityNorm</t>
  </si>
  <si>
    <t>capCritCold</t>
  </si>
  <si>
    <t>capCritNorm</t>
  </si>
  <si>
    <t>P=1</t>
  </si>
  <si>
    <t>P=2</t>
  </si>
  <si>
    <t>P=3</t>
  </si>
  <si>
    <t>P=4</t>
  </si>
  <si>
    <t>P=5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</si>
</sst>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K34"/>
  <sheetViews>
    <sheetView zoomScale="90" zoomScaleNormal="90" workbookViewId="0">
      <selection activeCell="J38" sqref="J38"/>
    </sheetView>
  </sheetViews>
  <sheetFormatPr defaultColWidth="11" defaultRowHeight="15.75" x14ac:dyDescent="0.25"/>
  <cols>
    <col min="1" max="1" width="12.5" style="2" bestFit="1" customWidth="1"/>
    <col min="2" max="2" width="9.375" style="2" customWidth="1"/>
    <col min="3" max="3" width="11.875" style="2" bestFit="1" customWidth="1"/>
    <col min="4" max="4" width="13.25" style="2" bestFit="1" customWidth="1"/>
    <col min="5" max="5" width="15.375" style="2" bestFit="1" customWidth="1"/>
    <col min="6" max="6" width="16.125" style="2" bestFit="1" customWidth="1"/>
    <col min="7" max="9" width="11.375" style="2" bestFit="1" customWidth="1"/>
    <col min="10" max="12" width="11" style="2"/>
    <col min="13" max="13" width="14.75" style="2" bestFit="1" customWidth="1"/>
    <col min="14" max="16384" width="11" style="2"/>
  </cols>
  <sheetData>
    <row r="1" spans="1:11" x14ac:dyDescent="0.25">
      <c r="A1" s="2" t="s">
        <v>5</v>
      </c>
      <c r="C1" s="3">
        <v>0.84</v>
      </c>
      <c r="D1" s="3">
        <v>1.1599999999999999</v>
      </c>
      <c r="E1" s="3">
        <v>1.04</v>
      </c>
      <c r="F1" s="3">
        <v>1.03</v>
      </c>
      <c r="G1" s="3">
        <v>1.18</v>
      </c>
      <c r="H1" s="3">
        <v>1.1499999999999999</v>
      </c>
      <c r="I1" s="3">
        <v>0.85</v>
      </c>
      <c r="J1" s="3">
        <v>0.95</v>
      </c>
      <c r="K1" s="2">
        <v>1.1100000000000001</v>
      </c>
    </row>
    <row r="2" spans="1:11" x14ac:dyDescent="0.25">
      <c r="A2" s="2" t="s">
        <v>0</v>
      </c>
      <c r="B2" s="2">
        <v>467316</v>
      </c>
      <c r="C2" s="2">
        <v>392545</v>
      </c>
      <c r="D2" s="2">
        <v>542086</v>
      </c>
      <c r="E2" s="2">
        <v>486008</v>
      </c>
      <c r="F2" s="2">
        <v>481335</v>
      </c>
      <c r="G2" s="2">
        <v>551432</v>
      </c>
      <c r="H2" s="2">
        <v>537413</v>
      </c>
      <c r="I2" s="2">
        <v>397218</v>
      </c>
      <c r="J2" s="2">
        <f>INT(B2*0.95)</f>
        <v>443950</v>
      </c>
      <c r="K2" s="2">
        <f>INT(B2*1.11)</f>
        <v>518720</v>
      </c>
    </row>
    <row r="3" spans="1:11" x14ac:dyDescent="0.25">
      <c r="A3" s="2" t="s">
        <v>1</v>
      </c>
      <c r="B3" s="2">
        <v>2516</v>
      </c>
      <c r="C3" s="2">
        <v>2113</v>
      </c>
      <c r="D3" s="2">
        <v>2918</v>
      </c>
      <c r="E3" s="2">
        <v>2616</v>
      </c>
      <c r="F3" s="2">
        <v>2591</v>
      </c>
      <c r="G3" s="2">
        <v>2968</v>
      </c>
      <c r="H3" s="2">
        <v>2893</v>
      </c>
      <c r="I3" s="2">
        <v>2138</v>
      </c>
      <c r="J3" s="2">
        <f t="shared" ref="J3:J6" si="0">INT(B3*0.95)</f>
        <v>2390</v>
      </c>
      <c r="K3" s="2">
        <f t="shared" ref="K3:K6" si="1">INT(B3*1.11)</f>
        <v>2792</v>
      </c>
    </row>
    <row r="4" spans="1:11" x14ac:dyDescent="0.25">
      <c r="A4" s="2" t="s">
        <v>2</v>
      </c>
      <c r="B4" s="2">
        <v>391824</v>
      </c>
      <c r="C4" s="2">
        <v>329132</v>
      </c>
      <c r="D4" s="2">
        <v>454515</v>
      </c>
      <c r="E4" s="2">
        <v>407496</v>
      </c>
      <c r="F4" s="2">
        <v>403578</v>
      </c>
      <c r="G4" s="2">
        <v>462352</v>
      </c>
      <c r="H4" s="2">
        <v>450597</v>
      </c>
      <c r="I4" s="2">
        <v>333050</v>
      </c>
      <c r="J4" s="2">
        <f t="shared" si="0"/>
        <v>372232</v>
      </c>
      <c r="K4" s="2">
        <f t="shared" si="1"/>
        <v>434924</v>
      </c>
    </row>
    <row r="5" spans="1:11" x14ac:dyDescent="0.25">
      <c r="A5" s="2" t="s">
        <v>3</v>
      </c>
      <c r="B5" s="2">
        <v>177</v>
      </c>
      <c r="C5" s="2">
        <v>148</v>
      </c>
      <c r="D5" s="2">
        <v>205</v>
      </c>
      <c r="E5" s="2">
        <v>184</v>
      </c>
      <c r="F5" s="2">
        <v>182</v>
      </c>
      <c r="G5" s="2">
        <v>208</v>
      </c>
      <c r="H5" s="2">
        <v>203</v>
      </c>
      <c r="I5" s="2">
        <v>150</v>
      </c>
      <c r="J5" s="2">
        <f t="shared" si="0"/>
        <v>168</v>
      </c>
      <c r="K5" s="2">
        <f t="shared" si="1"/>
        <v>196</v>
      </c>
    </row>
    <row r="6" spans="1:11" x14ac:dyDescent="0.25">
      <c r="A6" s="2" t="s">
        <v>4</v>
      </c>
      <c r="B6" s="2">
        <v>40608</v>
      </c>
      <c r="C6" s="2">
        <v>34110</v>
      </c>
      <c r="D6" s="2">
        <v>47105</v>
      </c>
      <c r="E6" s="2">
        <v>42232</v>
      </c>
      <c r="F6" s="2">
        <v>41826</v>
      </c>
      <c r="G6" s="2">
        <v>47917</v>
      </c>
      <c r="H6" s="2">
        <v>46699</v>
      </c>
      <c r="I6" s="2">
        <v>34516</v>
      </c>
      <c r="J6" s="2">
        <f t="shared" si="0"/>
        <v>38577</v>
      </c>
      <c r="K6" s="2">
        <f t="shared" si="1"/>
        <v>45074</v>
      </c>
    </row>
    <row r="8" spans="1:11" x14ac:dyDescent="0.25">
      <c r="A8" s="2" t="s">
        <v>6</v>
      </c>
      <c r="C8" s="3">
        <v>0.9</v>
      </c>
      <c r="D8" s="3">
        <v>1.02</v>
      </c>
      <c r="E8" s="3">
        <v>0.84</v>
      </c>
      <c r="F8" s="3">
        <v>1</v>
      </c>
      <c r="G8" s="3">
        <v>0.82</v>
      </c>
      <c r="H8" s="3">
        <v>0.95</v>
      </c>
      <c r="I8" s="3">
        <v>0.96</v>
      </c>
      <c r="J8" s="2">
        <v>0.99</v>
      </c>
      <c r="K8" s="2">
        <v>1.03</v>
      </c>
    </row>
    <row r="9" spans="1:11" x14ac:dyDescent="0.25">
      <c r="A9" s="2" t="s">
        <v>0</v>
      </c>
      <c r="B9" s="2">
        <v>272601</v>
      </c>
      <c r="C9" s="2">
        <v>228984</v>
      </c>
      <c r="D9" s="2">
        <v>316217</v>
      </c>
      <c r="E9" s="2">
        <v>283505</v>
      </c>
      <c r="F9" s="2">
        <v>280779</v>
      </c>
      <c r="G9" s="2">
        <v>321669</v>
      </c>
      <c r="H9" s="2">
        <v>313491</v>
      </c>
      <c r="I9" s="2">
        <v>231710</v>
      </c>
      <c r="J9" s="2">
        <f>INT(B9*0.99)</f>
        <v>269874</v>
      </c>
      <c r="K9" s="2">
        <f>INT(B9*1.03)</f>
        <v>280779</v>
      </c>
    </row>
    <row r="10" spans="1:11" x14ac:dyDescent="0.25">
      <c r="A10" s="2" t="s">
        <v>1</v>
      </c>
      <c r="B10" s="2">
        <v>1467</v>
      </c>
      <c r="C10" s="2">
        <v>1232</v>
      </c>
      <c r="D10" s="2">
        <v>1701</v>
      </c>
      <c r="E10" s="2">
        <v>1525</v>
      </c>
      <c r="F10" s="2">
        <v>1511</v>
      </c>
      <c r="G10" s="2">
        <v>1731</v>
      </c>
      <c r="H10" s="2">
        <v>1687</v>
      </c>
      <c r="I10" s="2">
        <v>1246</v>
      </c>
      <c r="J10" s="2">
        <f t="shared" ref="J10:J13" si="2">INT(B10*0.99)</f>
        <v>1452</v>
      </c>
      <c r="K10" s="2">
        <f t="shared" ref="K10:K13" si="3">INT(B10*1.03)</f>
        <v>1511</v>
      </c>
    </row>
    <row r="11" spans="1:11" x14ac:dyDescent="0.25">
      <c r="A11" s="2" t="s">
        <v>2</v>
      </c>
      <c r="B11" s="2">
        <v>228564</v>
      </c>
      <c r="C11" s="2">
        <v>191993</v>
      </c>
      <c r="D11" s="2">
        <v>265134</v>
      </c>
      <c r="E11" s="2">
        <v>237706</v>
      </c>
      <c r="F11" s="2">
        <v>235420</v>
      </c>
      <c r="G11" s="2">
        <v>269705</v>
      </c>
      <c r="H11" s="2">
        <v>262848</v>
      </c>
      <c r="I11" s="2">
        <v>194279</v>
      </c>
      <c r="J11" s="2">
        <f t="shared" si="2"/>
        <v>226278</v>
      </c>
      <c r="K11" s="2">
        <f t="shared" si="3"/>
        <v>235420</v>
      </c>
    </row>
    <row r="12" spans="1:11" x14ac:dyDescent="0.25">
      <c r="A12" s="2" t="s">
        <v>3</v>
      </c>
      <c r="B12" s="2">
        <v>103</v>
      </c>
      <c r="C12" s="2">
        <v>86</v>
      </c>
      <c r="D12" s="2">
        <v>119</v>
      </c>
      <c r="E12" s="2">
        <v>107</v>
      </c>
      <c r="F12" s="2">
        <v>106</v>
      </c>
      <c r="G12" s="2">
        <v>121</v>
      </c>
      <c r="H12" s="2">
        <v>118</v>
      </c>
      <c r="I12" s="2">
        <v>87</v>
      </c>
      <c r="J12" s="2">
        <f t="shared" si="2"/>
        <v>101</v>
      </c>
      <c r="K12" s="2">
        <f t="shared" si="3"/>
        <v>106</v>
      </c>
    </row>
    <row r="13" spans="1:11" x14ac:dyDescent="0.25">
      <c r="A13" s="2" t="s">
        <v>4</v>
      </c>
      <c r="B13" s="2">
        <v>23688</v>
      </c>
      <c r="C13" s="2">
        <v>19897</v>
      </c>
      <c r="D13" s="2">
        <v>27478</v>
      </c>
      <c r="E13" s="2">
        <v>24635</v>
      </c>
      <c r="F13" s="2">
        <v>24398</v>
      </c>
      <c r="G13" s="2">
        <v>27951</v>
      </c>
      <c r="H13" s="2">
        <v>27241</v>
      </c>
      <c r="I13" s="2">
        <v>20134</v>
      </c>
      <c r="J13" s="2">
        <f t="shared" si="2"/>
        <v>23451</v>
      </c>
      <c r="K13" s="2">
        <f t="shared" si="3"/>
        <v>24398</v>
      </c>
    </row>
    <row r="15" spans="1:11" x14ac:dyDescent="0.25">
      <c r="A15" s="2" t="s">
        <v>7</v>
      </c>
      <c r="C15" s="3">
        <v>1.0900000000000001</v>
      </c>
      <c r="D15" s="3">
        <v>0.85</v>
      </c>
      <c r="E15" s="3">
        <v>1.1499999999999999</v>
      </c>
      <c r="F15" s="3">
        <v>0.82</v>
      </c>
      <c r="G15" s="3">
        <v>1.1200000000000001</v>
      </c>
      <c r="H15" s="3">
        <v>0.92</v>
      </c>
      <c r="I15" s="3">
        <v>0.89</v>
      </c>
      <c r="J15" s="2">
        <v>0.95</v>
      </c>
      <c r="K15" s="2">
        <v>1.05</v>
      </c>
    </row>
    <row r="16" spans="1:11" x14ac:dyDescent="0.25">
      <c r="A16" s="2" t="s">
        <v>0</v>
      </c>
      <c r="B16" s="2">
        <v>155772</v>
      </c>
      <c r="C16" s="2">
        <v>130848</v>
      </c>
      <c r="D16" s="2">
        <v>180695</v>
      </c>
      <c r="E16" s="2">
        <v>162002</v>
      </c>
      <c r="F16" s="2">
        <v>160445</v>
      </c>
      <c r="G16" s="2">
        <v>183810</v>
      </c>
      <c r="H16" s="2">
        <v>179137</v>
      </c>
      <c r="I16" s="2">
        <v>132406</v>
      </c>
      <c r="J16" s="2">
        <f>INT(B16*0.95)</f>
        <v>147983</v>
      </c>
      <c r="K16" s="2">
        <f>INT(B16*1.05)</f>
        <v>163560</v>
      </c>
    </row>
    <row r="17" spans="1:11" x14ac:dyDescent="0.25">
      <c r="A17" s="2" t="s">
        <v>1</v>
      </c>
      <c r="B17" s="2">
        <v>838</v>
      </c>
      <c r="C17" s="2">
        <v>703</v>
      </c>
      <c r="D17" s="2">
        <v>972</v>
      </c>
      <c r="E17" s="2">
        <v>871</v>
      </c>
      <c r="F17" s="2">
        <v>863</v>
      </c>
      <c r="G17" s="2">
        <v>988</v>
      </c>
      <c r="H17" s="2">
        <v>963</v>
      </c>
      <c r="I17" s="2">
        <v>712</v>
      </c>
      <c r="J17" s="2">
        <f t="shared" ref="J17:J20" si="4">INT(B17*0.95)</f>
        <v>796</v>
      </c>
      <c r="K17" s="2">
        <f t="shared" ref="K17:K20" si="5">INT(B17*1.05)</f>
        <v>879</v>
      </c>
    </row>
    <row r="18" spans="1:11" x14ac:dyDescent="0.25">
      <c r="A18" s="2" t="s">
        <v>2</v>
      </c>
      <c r="B18" s="2">
        <v>130608</v>
      </c>
      <c r="C18" s="2">
        <v>109710</v>
      </c>
      <c r="D18" s="2">
        <v>151505</v>
      </c>
      <c r="E18" s="2">
        <v>135832</v>
      </c>
      <c r="F18" s="2">
        <v>134526</v>
      </c>
      <c r="G18" s="2">
        <v>154117</v>
      </c>
      <c r="H18" s="2">
        <v>150199</v>
      </c>
      <c r="I18" s="2">
        <v>111016</v>
      </c>
      <c r="J18" s="2">
        <f t="shared" si="4"/>
        <v>124077</v>
      </c>
      <c r="K18" s="2">
        <f t="shared" si="5"/>
        <v>137138</v>
      </c>
    </row>
    <row r="19" spans="1:11" x14ac:dyDescent="0.25">
      <c r="A19" s="2" t="s">
        <v>3</v>
      </c>
      <c r="B19" s="2">
        <v>59</v>
      </c>
      <c r="C19" s="2">
        <v>49</v>
      </c>
      <c r="D19" s="2">
        <v>68</v>
      </c>
      <c r="E19" s="2">
        <v>61</v>
      </c>
      <c r="F19" s="2">
        <v>60</v>
      </c>
      <c r="G19" s="2">
        <v>69</v>
      </c>
      <c r="H19" s="2">
        <v>67</v>
      </c>
      <c r="I19" s="2">
        <v>50</v>
      </c>
      <c r="J19" s="2">
        <f t="shared" si="4"/>
        <v>56</v>
      </c>
      <c r="K19" s="2">
        <f t="shared" si="5"/>
        <v>61</v>
      </c>
    </row>
    <row r="20" spans="1:11" x14ac:dyDescent="0.25">
      <c r="A20" s="2" t="s">
        <v>4</v>
      </c>
      <c r="B20" s="2">
        <v>13536</v>
      </c>
      <c r="C20" s="2">
        <v>11370</v>
      </c>
      <c r="D20" s="2">
        <v>15701</v>
      </c>
      <c r="E20" s="2">
        <v>14077</v>
      </c>
      <c r="F20" s="2">
        <v>13942</v>
      </c>
      <c r="G20" s="2">
        <v>15972</v>
      </c>
      <c r="H20" s="2">
        <v>15566</v>
      </c>
      <c r="I20" s="2">
        <v>11505</v>
      </c>
      <c r="J20" s="2">
        <f t="shared" si="4"/>
        <v>12859</v>
      </c>
      <c r="K20" s="2">
        <f t="shared" si="5"/>
        <v>14212</v>
      </c>
    </row>
    <row r="22" spans="1:11" x14ac:dyDescent="0.25">
      <c r="A22" s="2" t="s">
        <v>8</v>
      </c>
      <c r="C22" s="3">
        <v>0.83</v>
      </c>
      <c r="D22" s="3">
        <v>1.07</v>
      </c>
      <c r="E22" s="3">
        <v>0.95</v>
      </c>
      <c r="F22" s="3">
        <v>0.81</v>
      </c>
      <c r="G22" s="3">
        <v>0.98</v>
      </c>
      <c r="H22" s="3">
        <v>1.08</v>
      </c>
      <c r="I22" s="3">
        <v>0.92</v>
      </c>
      <c r="J22" s="2">
        <v>0.97</v>
      </c>
      <c r="K22" s="2">
        <v>1.04</v>
      </c>
    </row>
    <row r="23" spans="1:11" x14ac:dyDescent="0.25">
      <c r="A23" s="2" t="s">
        <v>0</v>
      </c>
      <c r="B23" s="2">
        <v>116829</v>
      </c>
      <c r="C23" s="2">
        <v>98136</v>
      </c>
      <c r="D23" s="2">
        <v>135521</v>
      </c>
      <c r="E23" s="2">
        <v>121502</v>
      </c>
      <c r="F23" s="2">
        <v>120333</v>
      </c>
      <c r="G23" s="2">
        <v>137858</v>
      </c>
      <c r="H23" s="2">
        <v>134353</v>
      </c>
      <c r="I23" s="2">
        <v>99304</v>
      </c>
      <c r="J23" s="2">
        <f>INT(B23*0.97)</f>
        <v>113324</v>
      </c>
      <c r="K23" s="2">
        <f>INT(B23*1.04)</f>
        <v>121502</v>
      </c>
    </row>
    <row r="24" spans="1:11" x14ac:dyDescent="0.25">
      <c r="A24" s="2" t="s">
        <v>1</v>
      </c>
      <c r="B24" s="2">
        <v>629</v>
      </c>
      <c r="C24" s="2">
        <v>528</v>
      </c>
      <c r="D24" s="2">
        <v>729</v>
      </c>
      <c r="E24" s="2">
        <v>654</v>
      </c>
      <c r="F24" s="2">
        <v>647</v>
      </c>
      <c r="G24" s="2">
        <v>742</v>
      </c>
      <c r="H24" s="2">
        <v>723</v>
      </c>
      <c r="I24" s="2">
        <v>534</v>
      </c>
      <c r="J24" s="2">
        <f t="shared" ref="J24:J27" si="6">INT(B24*0.97)</f>
        <v>610</v>
      </c>
      <c r="K24" s="2">
        <f t="shared" ref="K24:K27" si="7">INT(B24*1.04)</f>
        <v>654</v>
      </c>
    </row>
    <row r="25" spans="1:11" x14ac:dyDescent="0.25">
      <c r="A25" s="2" t="s">
        <v>2</v>
      </c>
      <c r="B25" s="2">
        <v>97956</v>
      </c>
      <c r="C25" s="2">
        <v>82283</v>
      </c>
      <c r="D25" s="2">
        <v>113628</v>
      </c>
      <c r="E25" s="2">
        <v>101874</v>
      </c>
      <c r="F25" s="2">
        <v>100894</v>
      </c>
      <c r="G25" s="2">
        <v>115588</v>
      </c>
      <c r="H25" s="2">
        <v>112649</v>
      </c>
      <c r="I25" s="2">
        <v>83262</v>
      </c>
      <c r="J25" s="2">
        <f t="shared" si="6"/>
        <v>95017</v>
      </c>
      <c r="K25" s="2">
        <f t="shared" si="7"/>
        <v>101874</v>
      </c>
    </row>
    <row r="26" spans="1:11" x14ac:dyDescent="0.25">
      <c r="A26" s="2" t="s">
        <v>3</v>
      </c>
      <c r="B26" s="2">
        <v>44</v>
      </c>
      <c r="C26" s="2">
        <v>36</v>
      </c>
      <c r="D26" s="2">
        <v>51</v>
      </c>
      <c r="E26" s="2">
        <v>45</v>
      </c>
      <c r="F26" s="2">
        <v>45</v>
      </c>
      <c r="G26" s="2">
        <v>51</v>
      </c>
      <c r="H26" s="2">
        <v>50</v>
      </c>
      <c r="I26" s="2">
        <v>37</v>
      </c>
      <c r="J26" s="2">
        <f t="shared" si="6"/>
        <v>42</v>
      </c>
      <c r="K26" s="2">
        <f t="shared" si="7"/>
        <v>45</v>
      </c>
    </row>
    <row r="27" spans="1:11" x14ac:dyDescent="0.25">
      <c r="A27" s="2" t="s">
        <v>4</v>
      </c>
      <c r="B27" s="2">
        <v>10152</v>
      </c>
      <c r="C27" s="2">
        <v>8527</v>
      </c>
      <c r="D27" s="2">
        <v>11776</v>
      </c>
      <c r="E27" s="2">
        <v>10558</v>
      </c>
      <c r="F27" s="2">
        <v>10456</v>
      </c>
      <c r="G27" s="2">
        <v>11979</v>
      </c>
      <c r="H27" s="2">
        <v>11674</v>
      </c>
      <c r="I27" s="2">
        <v>8629</v>
      </c>
      <c r="J27" s="2">
        <f t="shared" si="6"/>
        <v>9847</v>
      </c>
      <c r="K27" s="2">
        <f t="shared" si="7"/>
        <v>10558</v>
      </c>
    </row>
    <row r="29" spans="1:11" x14ac:dyDescent="0.25">
      <c r="A29" s="2" t="s">
        <v>9</v>
      </c>
      <c r="C29" s="3">
        <v>1.05</v>
      </c>
      <c r="D29" s="3">
        <v>0.91</v>
      </c>
      <c r="E29" s="3">
        <v>1</v>
      </c>
      <c r="F29" s="3">
        <v>1.0900000000000001</v>
      </c>
      <c r="G29" s="3">
        <v>1.01</v>
      </c>
      <c r="H29" s="3">
        <v>1.0900000000000001</v>
      </c>
      <c r="I29" s="3">
        <v>0.86</v>
      </c>
      <c r="J29" s="2">
        <v>0.98</v>
      </c>
      <c r="K29" s="2">
        <v>1.04</v>
      </c>
    </row>
    <row r="30" spans="1:11" x14ac:dyDescent="0.25">
      <c r="A30" s="2" t="s">
        <v>0</v>
      </c>
      <c r="B30" s="2">
        <v>93463</v>
      </c>
      <c r="C30" s="2">
        <v>78508</v>
      </c>
      <c r="D30" s="2">
        <v>108417</v>
      </c>
      <c r="E30" s="2">
        <v>97201</v>
      </c>
      <c r="F30" s="2">
        <v>96266</v>
      </c>
      <c r="G30" s="2">
        <v>110286</v>
      </c>
      <c r="H30" s="2">
        <v>107482</v>
      </c>
      <c r="I30" s="2">
        <v>79443</v>
      </c>
      <c r="J30" s="2">
        <f>INT(B30*0.98)</f>
        <v>91593</v>
      </c>
      <c r="K30" s="2">
        <f>INT(B30*1.04)</f>
        <v>97201</v>
      </c>
    </row>
    <row r="31" spans="1:11" x14ac:dyDescent="0.25">
      <c r="A31" s="2" t="s">
        <v>1</v>
      </c>
      <c r="B31" s="2">
        <v>503</v>
      </c>
      <c r="C31" s="2">
        <v>422</v>
      </c>
      <c r="D31" s="2">
        <v>583</v>
      </c>
      <c r="E31" s="2">
        <v>523</v>
      </c>
      <c r="F31" s="2">
        <v>518</v>
      </c>
      <c r="G31" s="2">
        <v>593</v>
      </c>
      <c r="H31" s="2">
        <v>578</v>
      </c>
      <c r="I31" s="2">
        <v>427</v>
      </c>
      <c r="J31" s="2">
        <f t="shared" ref="J31:J34" si="8">INT(B31*0.98)</f>
        <v>492</v>
      </c>
      <c r="K31" s="2">
        <f t="shared" ref="K31:K34" si="9">INT(B31*1.04)</f>
        <v>523</v>
      </c>
    </row>
    <row r="32" spans="1:11" x14ac:dyDescent="0.25">
      <c r="A32" s="2" t="s">
        <v>2</v>
      </c>
      <c r="B32" s="2">
        <v>78364</v>
      </c>
      <c r="C32" s="2">
        <v>65825</v>
      </c>
      <c r="D32" s="2">
        <v>90902</v>
      </c>
      <c r="E32" s="2">
        <v>81498</v>
      </c>
      <c r="F32" s="2">
        <v>80714</v>
      </c>
      <c r="G32" s="2">
        <v>92469</v>
      </c>
      <c r="H32" s="2">
        <v>90118</v>
      </c>
      <c r="I32" s="2">
        <v>66609</v>
      </c>
      <c r="J32" s="2">
        <f t="shared" si="8"/>
        <v>76796</v>
      </c>
      <c r="K32" s="2">
        <f t="shared" si="9"/>
        <v>81498</v>
      </c>
    </row>
    <row r="33" spans="1:11" x14ac:dyDescent="0.25">
      <c r="A33" s="2" t="s">
        <v>3</v>
      </c>
      <c r="B33" s="2">
        <v>35</v>
      </c>
      <c r="C33" s="2">
        <v>29</v>
      </c>
      <c r="D33" s="2">
        <v>40</v>
      </c>
      <c r="E33" s="2">
        <v>36</v>
      </c>
      <c r="F33" s="2">
        <v>36</v>
      </c>
      <c r="G33" s="2">
        <v>41</v>
      </c>
      <c r="H33" s="2">
        <v>40</v>
      </c>
      <c r="I33" s="2">
        <v>29</v>
      </c>
      <c r="J33" s="2">
        <f t="shared" si="8"/>
        <v>34</v>
      </c>
      <c r="K33" s="2">
        <f t="shared" si="9"/>
        <v>36</v>
      </c>
    </row>
    <row r="34" spans="1:11" x14ac:dyDescent="0.25">
      <c r="A34" s="2" t="s">
        <v>4</v>
      </c>
      <c r="B34" s="2">
        <v>8121</v>
      </c>
      <c r="C34" s="2">
        <v>6821</v>
      </c>
      <c r="D34" s="2">
        <v>9420</v>
      </c>
      <c r="E34" s="2">
        <v>8445</v>
      </c>
      <c r="F34" s="2">
        <v>8364</v>
      </c>
      <c r="G34" s="2">
        <v>9582</v>
      </c>
      <c r="H34" s="2">
        <v>9339</v>
      </c>
      <c r="I34" s="2">
        <v>6902</v>
      </c>
      <c r="J34" s="2">
        <f t="shared" si="8"/>
        <v>7958</v>
      </c>
      <c r="K34" s="2">
        <f t="shared" si="9"/>
        <v>8445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M34"/>
  <sheetViews>
    <sheetView zoomScale="90" zoomScaleNormal="90" workbookViewId="0">
      <selection activeCell="F38" sqref="F38"/>
    </sheetView>
  </sheetViews>
  <sheetFormatPr defaultColWidth="11" defaultRowHeight="15.75" x14ac:dyDescent="0.25"/>
  <cols>
    <col min="1" max="1" width="12.5" style="1" bestFit="1" customWidth="1"/>
    <col min="2" max="2" width="9.375" style="1" customWidth="1"/>
    <col min="3" max="3" width="11" style="1"/>
    <col min="4" max="4" width="12.5" style="1" bestFit="1" customWidth="1"/>
    <col min="5" max="5" width="15.25" style="1" bestFit="1" customWidth="1"/>
    <col min="6" max="6" width="16" style="1" bestFit="1" customWidth="1"/>
    <col min="7" max="12" width="11" style="1"/>
    <col min="13" max="13" width="14.75" style="1" bestFit="1" customWidth="1"/>
    <col min="14" max="16384" width="11" style="1"/>
  </cols>
  <sheetData>
    <row r="1" spans="1:13" x14ac:dyDescent="0.25">
      <c r="A1" s="2" t="s">
        <v>5</v>
      </c>
      <c r="B1" s="2"/>
      <c r="C1" s="3">
        <v>1.03</v>
      </c>
      <c r="D1" s="3">
        <v>0.94</v>
      </c>
      <c r="E1" s="3">
        <v>1.07</v>
      </c>
      <c r="F1" s="3">
        <v>1.07</v>
      </c>
      <c r="G1" s="3">
        <v>0.8</v>
      </c>
      <c r="H1" s="3">
        <v>0.9</v>
      </c>
      <c r="I1" s="3">
        <v>0.86</v>
      </c>
      <c r="J1" s="1">
        <v>0.94</v>
      </c>
      <c r="K1" s="1">
        <v>1.02</v>
      </c>
      <c r="L1" s="1">
        <v>0.97</v>
      </c>
      <c r="M1" s="1">
        <v>1.06</v>
      </c>
    </row>
    <row r="2" spans="1:13" x14ac:dyDescent="0.25">
      <c r="A2" s="2" t="s">
        <v>0</v>
      </c>
      <c r="B2" s="2">
        <v>1448145</v>
      </c>
      <c r="C2" s="2">
        <v>1491589</v>
      </c>
      <c r="D2" s="2">
        <v>1361256</v>
      </c>
      <c r="E2" s="2">
        <v>1549515</v>
      </c>
      <c r="F2" s="2">
        <v>1549515</v>
      </c>
      <c r="G2" s="2">
        <v>1158516</v>
      </c>
      <c r="H2" s="2">
        <v>1303330</v>
      </c>
      <c r="I2" s="2">
        <v>1245404</v>
      </c>
      <c r="J2" s="1">
        <f>INT(B2*0.94)</f>
        <v>1361256</v>
      </c>
      <c r="K2" s="1">
        <f>INT(B2*1.02)</f>
        <v>1477107</v>
      </c>
      <c r="L2" s="1">
        <f>INT(B2*0.97)</f>
        <v>1404700</v>
      </c>
      <c r="M2" s="1">
        <f>INT(B2*1.06)</f>
        <v>1535033</v>
      </c>
    </row>
    <row r="3" spans="1:13" x14ac:dyDescent="0.25">
      <c r="A3" s="2" t="s">
        <v>1</v>
      </c>
      <c r="B3" s="2">
        <v>9916</v>
      </c>
      <c r="C3" s="2">
        <v>10213</v>
      </c>
      <c r="D3" s="2">
        <v>9321</v>
      </c>
      <c r="E3" s="2">
        <v>10610</v>
      </c>
      <c r="F3" s="2">
        <v>10610</v>
      </c>
      <c r="G3" s="2">
        <v>7932</v>
      </c>
      <c r="H3" s="2">
        <v>8924</v>
      </c>
      <c r="I3" s="2">
        <v>8527</v>
      </c>
      <c r="J3" s="1">
        <f t="shared" ref="J3:J6" si="0">INT(B3*0.94)</f>
        <v>9321</v>
      </c>
      <c r="K3" s="1">
        <f t="shared" ref="K3:K6" si="1">INT(B3*1.02)</f>
        <v>10114</v>
      </c>
      <c r="L3" s="1">
        <f t="shared" ref="L3:L6" si="2">INT(B3*0.97)</f>
        <v>9618</v>
      </c>
      <c r="M3" s="1">
        <f t="shared" ref="M3:M6" si="3">INT(B3*1.06)</f>
        <v>10510</v>
      </c>
    </row>
    <row r="4" spans="1:13" x14ac:dyDescent="0.25">
      <c r="A4" s="2" t="s">
        <v>2</v>
      </c>
      <c r="B4" s="2">
        <v>1438168</v>
      </c>
      <c r="C4" s="2">
        <v>1481313</v>
      </c>
      <c r="D4" s="2">
        <v>1351877</v>
      </c>
      <c r="E4" s="2">
        <v>1538839</v>
      </c>
      <c r="F4" s="2">
        <v>1538839</v>
      </c>
      <c r="G4" s="2">
        <v>1150534</v>
      </c>
      <c r="H4" s="2">
        <v>1294351</v>
      </c>
      <c r="I4" s="2">
        <v>1236824</v>
      </c>
      <c r="J4" s="1">
        <f t="shared" si="0"/>
        <v>1351877</v>
      </c>
      <c r="K4" s="1">
        <f t="shared" si="1"/>
        <v>1466931</v>
      </c>
      <c r="L4" s="1">
        <f t="shared" si="2"/>
        <v>1395022</v>
      </c>
      <c r="M4" s="1">
        <f t="shared" si="3"/>
        <v>1524458</v>
      </c>
    </row>
    <row r="5" spans="1:13" x14ac:dyDescent="0.25">
      <c r="A5" s="2" t="s">
        <v>3</v>
      </c>
      <c r="B5" s="2">
        <v>790</v>
      </c>
      <c r="C5" s="2">
        <v>813</v>
      </c>
      <c r="D5" s="2">
        <v>742</v>
      </c>
      <c r="E5" s="2">
        <v>845</v>
      </c>
      <c r="F5" s="2">
        <v>845</v>
      </c>
      <c r="G5" s="2">
        <v>632</v>
      </c>
      <c r="H5" s="2">
        <v>711</v>
      </c>
      <c r="I5" s="2">
        <v>679</v>
      </c>
      <c r="J5" s="1">
        <f t="shared" si="0"/>
        <v>742</v>
      </c>
      <c r="K5" s="1">
        <f t="shared" si="1"/>
        <v>805</v>
      </c>
      <c r="L5" s="1">
        <f t="shared" si="2"/>
        <v>766</v>
      </c>
      <c r="M5" s="1">
        <f t="shared" si="3"/>
        <v>837</v>
      </c>
    </row>
    <row r="6" spans="1:13" x14ac:dyDescent="0.25">
      <c r="A6" s="2" t="s">
        <v>4</v>
      </c>
      <c r="B6" s="2">
        <v>142090</v>
      </c>
      <c r="C6" s="2">
        <v>146352</v>
      </c>
      <c r="D6" s="2">
        <v>133564</v>
      </c>
      <c r="E6" s="2">
        <v>152036</v>
      </c>
      <c r="F6" s="2">
        <v>152036</v>
      </c>
      <c r="G6" s="2">
        <v>113672</v>
      </c>
      <c r="H6" s="2">
        <v>127881</v>
      </c>
      <c r="I6" s="2">
        <v>122197</v>
      </c>
      <c r="J6" s="1">
        <f t="shared" si="0"/>
        <v>133564</v>
      </c>
      <c r="K6" s="1">
        <f t="shared" si="1"/>
        <v>144931</v>
      </c>
      <c r="L6" s="1">
        <f t="shared" si="2"/>
        <v>137827</v>
      </c>
      <c r="M6" s="1">
        <f t="shared" si="3"/>
        <v>150615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</row>
    <row r="8" spans="1:13" x14ac:dyDescent="0.25">
      <c r="A8" s="2" t="s">
        <v>6</v>
      </c>
      <c r="B8" s="2"/>
      <c r="C8" s="3">
        <v>1.04</v>
      </c>
      <c r="D8" s="3">
        <v>1.1200000000000001</v>
      </c>
      <c r="E8" s="3">
        <v>1.0900000000000001</v>
      </c>
      <c r="F8" s="3">
        <v>1.06</v>
      </c>
      <c r="G8" s="3">
        <v>0.85</v>
      </c>
      <c r="H8" s="3">
        <v>1.01</v>
      </c>
      <c r="I8" s="3">
        <v>1.07</v>
      </c>
      <c r="J8" s="1">
        <v>1.03</v>
      </c>
      <c r="K8" s="1">
        <v>1.01</v>
      </c>
      <c r="L8" s="1">
        <v>0.96</v>
      </c>
      <c r="M8" s="1">
        <v>0.98</v>
      </c>
    </row>
    <row r="9" spans="1:13" x14ac:dyDescent="0.25">
      <c r="A9" s="2" t="s">
        <v>0</v>
      </c>
      <c r="B9" s="2">
        <v>844751</v>
      </c>
      <c r="C9" s="2">
        <v>870093</v>
      </c>
      <c r="D9" s="2">
        <v>794065</v>
      </c>
      <c r="E9" s="2">
        <v>903883</v>
      </c>
      <c r="F9" s="2">
        <v>903883</v>
      </c>
      <c r="G9" s="2">
        <v>675800</v>
      </c>
      <c r="H9" s="2">
        <v>760275</v>
      </c>
      <c r="I9" s="2">
        <v>726485</v>
      </c>
      <c r="J9" s="1">
        <f>INT(B9*1.03)</f>
        <v>870093</v>
      </c>
      <c r="K9" s="1">
        <f>INT(B9*1.01)</f>
        <v>853198</v>
      </c>
      <c r="L9" s="1">
        <f>INT(B9*0.956)</f>
        <v>807581</v>
      </c>
      <c r="M9" s="1">
        <f>INT(B9*0.98)</f>
        <v>827855</v>
      </c>
    </row>
    <row r="10" spans="1:13" x14ac:dyDescent="0.25">
      <c r="A10" s="2" t="s">
        <v>1</v>
      </c>
      <c r="B10" s="2">
        <v>5784</v>
      </c>
      <c r="C10" s="2">
        <v>5957</v>
      </c>
      <c r="D10" s="2">
        <v>5436</v>
      </c>
      <c r="E10" s="2">
        <v>6188</v>
      </c>
      <c r="F10" s="2">
        <v>6188</v>
      </c>
      <c r="G10" s="2">
        <v>4627</v>
      </c>
      <c r="H10" s="2">
        <v>5205</v>
      </c>
      <c r="I10" s="2">
        <v>4974</v>
      </c>
      <c r="J10" s="1">
        <f t="shared" ref="J10:J13" si="4">INT(B10*1.03)</f>
        <v>5957</v>
      </c>
      <c r="K10" s="1">
        <f t="shared" ref="K10:K13" si="5">INT(B10*1.01)</f>
        <v>5841</v>
      </c>
      <c r="L10" s="1">
        <f t="shared" ref="L10:L13" si="6">INT(B10*0.956)</f>
        <v>5529</v>
      </c>
      <c r="M10" s="1">
        <f t="shared" ref="M10:M13" si="7">INT(B10*0.98)</f>
        <v>5668</v>
      </c>
    </row>
    <row r="11" spans="1:13" x14ac:dyDescent="0.25">
      <c r="A11" s="2" t="s">
        <v>2</v>
      </c>
      <c r="B11" s="2">
        <v>838931</v>
      </c>
      <c r="C11" s="2">
        <v>864098</v>
      </c>
      <c r="D11" s="2">
        <v>788595</v>
      </c>
      <c r="E11" s="2">
        <v>897656</v>
      </c>
      <c r="F11" s="2">
        <v>897656</v>
      </c>
      <c r="G11" s="2">
        <v>671144</v>
      </c>
      <c r="H11" s="2">
        <v>755037</v>
      </c>
      <c r="I11" s="2">
        <v>721480</v>
      </c>
      <c r="J11" s="1">
        <f t="shared" si="4"/>
        <v>864098</v>
      </c>
      <c r="K11" s="1">
        <f t="shared" si="5"/>
        <v>847320</v>
      </c>
      <c r="L11" s="1">
        <f t="shared" si="6"/>
        <v>802018</v>
      </c>
      <c r="M11" s="1">
        <f t="shared" si="7"/>
        <v>822152</v>
      </c>
    </row>
    <row r="12" spans="1:13" x14ac:dyDescent="0.25">
      <c r="A12" s="2" t="s">
        <v>3</v>
      </c>
      <c r="B12" s="2">
        <v>461</v>
      </c>
      <c r="C12" s="2">
        <v>474</v>
      </c>
      <c r="D12" s="2">
        <v>433</v>
      </c>
      <c r="E12" s="2">
        <v>493</v>
      </c>
      <c r="F12" s="2">
        <v>493</v>
      </c>
      <c r="G12" s="2">
        <v>368</v>
      </c>
      <c r="H12" s="2">
        <v>414</v>
      </c>
      <c r="I12" s="2">
        <v>396</v>
      </c>
      <c r="J12" s="1">
        <f t="shared" si="4"/>
        <v>474</v>
      </c>
      <c r="K12" s="1">
        <f t="shared" si="5"/>
        <v>465</v>
      </c>
      <c r="L12" s="1">
        <f t="shared" si="6"/>
        <v>440</v>
      </c>
      <c r="M12" s="1">
        <f t="shared" si="7"/>
        <v>451</v>
      </c>
    </row>
    <row r="13" spans="1:13" x14ac:dyDescent="0.25">
      <c r="A13" s="2" t="s">
        <v>4</v>
      </c>
      <c r="B13" s="2">
        <v>82886</v>
      </c>
      <c r="C13" s="2">
        <v>85372</v>
      </c>
      <c r="D13" s="2">
        <v>77912</v>
      </c>
      <c r="E13" s="2">
        <v>88688</v>
      </c>
      <c r="F13" s="2">
        <v>88688</v>
      </c>
      <c r="G13" s="2">
        <v>66308</v>
      </c>
      <c r="H13" s="2">
        <v>74597</v>
      </c>
      <c r="I13" s="2">
        <v>71281</v>
      </c>
      <c r="J13" s="1">
        <f t="shared" si="4"/>
        <v>85372</v>
      </c>
      <c r="K13" s="1">
        <f t="shared" si="5"/>
        <v>83714</v>
      </c>
      <c r="L13" s="1">
        <f t="shared" si="6"/>
        <v>79239</v>
      </c>
      <c r="M13" s="1">
        <f t="shared" si="7"/>
        <v>81228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 t="s">
        <v>7</v>
      </c>
      <c r="B15" s="2"/>
      <c r="C15" s="3">
        <v>1.06</v>
      </c>
      <c r="D15" s="3">
        <v>0.8</v>
      </c>
      <c r="E15" s="3">
        <v>1.17</v>
      </c>
      <c r="F15" s="3">
        <v>0.96</v>
      </c>
      <c r="G15" s="3">
        <v>1.04</v>
      </c>
      <c r="H15" s="3">
        <v>1.04</v>
      </c>
      <c r="I15" s="3">
        <v>1.2</v>
      </c>
      <c r="J15" s="1">
        <v>1.1000000000000001</v>
      </c>
      <c r="K15" s="1">
        <v>1.1499999999999999</v>
      </c>
      <c r="L15" s="1">
        <v>0.96</v>
      </c>
      <c r="M15" s="1">
        <v>1.3</v>
      </c>
    </row>
    <row r="16" spans="1:13" x14ac:dyDescent="0.25">
      <c r="A16" s="2" t="s">
        <v>0</v>
      </c>
      <c r="B16" s="2">
        <v>482715</v>
      </c>
      <c r="C16" s="2">
        <v>497196</v>
      </c>
      <c r="D16" s="2">
        <v>453752</v>
      </c>
      <c r="E16" s="2">
        <v>516505</v>
      </c>
      <c r="F16" s="2">
        <v>516505</v>
      </c>
      <c r="G16" s="2">
        <v>386172</v>
      </c>
      <c r="H16" s="2">
        <v>434443</v>
      </c>
      <c r="I16" s="2">
        <v>415134</v>
      </c>
      <c r="J16" s="1">
        <f>INT(B16*1.1)</f>
        <v>530986</v>
      </c>
      <c r="K16" s="1">
        <f>INT(B16*1.15)</f>
        <v>555122</v>
      </c>
      <c r="L16" s="1">
        <f>INT(B16*0.96)</f>
        <v>463406</v>
      </c>
      <c r="M16" s="1">
        <f>INT(B16*1.3)</f>
        <v>627529</v>
      </c>
    </row>
    <row r="17" spans="1:13" x14ac:dyDescent="0.25">
      <c r="A17" s="2" t="s">
        <v>1</v>
      </c>
      <c r="B17" s="2">
        <v>3305</v>
      </c>
      <c r="C17" s="2">
        <v>3404</v>
      </c>
      <c r="D17" s="2">
        <v>3106</v>
      </c>
      <c r="E17" s="2">
        <v>3536</v>
      </c>
      <c r="F17" s="2">
        <v>3536</v>
      </c>
      <c r="G17" s="2">
        <v>2644</v>
      </c>
      <c r="H17" s="2">
        <v>2974</v>
      </c>
      <c r="I17" s="2">
        <v>2842</v>
      </c>
      <c r="J17" s="1">
        <f t="shared" ref="J17:J20" si="8">INT(B17*1.1)</f>
        <v>3635</v>
      </c>
      <c r="K17" s="1">
        <f t="shared" ref="K17:K20" si="9">INT(B17*1.15)</f>
        <v>3800</v>
      </c>
      <c r="L17" s="1">
        <f t="shared" ref="L17:L20" si="10">INT(B17*0.96)</f>
        <v>3172</v>
      </c>
      <c r="M17" s="1">
        <f t="shared" ref="M17:M20" si="11">INT(B17*1.3)</f>
        <v>4296</v>
      </c>
    </row>
    <row r="18" spans="1:13" x14ac:dyDescent="0.25">
      <c r="A18" s="2" t="s">
        <v>2</v>
      </c>
      <c r="B18" s="2">
        <v>479389</v>
      </c>
      <c r="C18" s="2">
        <v>493770</v>
      </c>
      <c r="D18" s="2">
        <v>450625</v>
      </c>
      <c r="E18" s="2">
        <v>512946</v>
      </c>
      <c r="F18" s="2">
        <v>512946</v>
      </c>
      <c r="G18" s="2">
        <v>383511</v>
      </c>
      <c r="H18" s="2">
        <v>431450</v>
      </c>
      <c r="I18" s="2">
        <v>412274</v>
      </c>
      <c r="J18" s="1">
        <f t="shared" si="8"/>
        <v>527327</v>
      </c>
      <c r="K18" s="1">
        <f t="shared" si="9"/>
        <v>551297</v>
      </c>
      <c r="L18" s="1">
        <f t="shared" si="10"/>
        <v>460213</v>
      </c>
      <c r="M18" s="1">
        <f t="shared" si="11"/>
        <v>623205</v>
      </c>
    </row>
    <row r="19" spans="1:13" x14ac:dyDescent="0.25">
      <c r="A19" s="2" t="s">
        <v>3</v>
      </c>
      <c r="B19" s="2">
        <v>263</v>
      </c>
      <c r="C19" s="2">
        <v>270</v>
      </c>
      <c r="D19" s="2">
        <v>247</v>
      </c>
      <c r="E19" s="2">
        <v>281</v>
      </c>
      <c r="F19" s="2">
        <v>281</v>
      </c>
      <c r="G19" s="2">
        <v>210</v>
      </c>
      <c r="H19" s="2">
        <v>236</v>
      </c>
      <c r="I19" s="2">
        <v>226</v>
      </c>
      <c r="J19" s="1">
        <f t="shared" si="8"/>
        <v>289</v>
      </c>
      <c r="K19" s="1">
        <f t="shared" si="9"/>
        <v>302</v>
      </c>
      <c r="L19" s="1">
        <f t="shared" si="10"/>
        <v>252</v>
      </c>
      <c r="M19" s="1">
        <f t="shared" si="11"/>
        <v>341</v>
      </c>
    </row>
    <row r="20" spans="1:13" x14ac:dyDescent="0.25">
      <c r="A20" s="2" t="s">
        <v>4</v>
      </c>
      <c r="B20" s="2">
        <v>47363</v>
      </c>
      <c r="C20" s="2">
        <v>48783</v>
      </c>
      <c r="D20" s="2">
        <v>44521</v>
      </c>
      <c r="E20" s="2">
        <v>50678</v>
      </c>
      <c r="F20" s="2">
        <v>50678</v>
      </c>
      <c r="G20" s="2">
        <v>37890</v>
      </c>
      <c r="H20" s="2">
        <v>42626</v>
      </c>
      <c r="I20" s="2">
        <v>40732</v>
      </c>
      <c r="J20" s="1">
        <f t="shared" si="8"/>
        <v>52099</v>
      </c>
      <c r="K20" s="1">
        <f t="shared" si="9"/>
        <v>54467</v>
      </c>
      <c r="L20" s="1">
        <f t="shared" si="10"/>
        <v>45468</v>
      </c>
      <c r="M20" s="1">
        <f t="shared" si="11"/>
        <v>61571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3" x14ac:dyDescent="0.25">
      <c r="A22" s="2" t="s">
        <v>8</v>
      </c>
      <c r="B22" s="2"/>
      <c r="C22" s="3">
        <v>0.88</v>
      </c>
      <c r="D22" s="3">
        <v>0.91</v>
      </c>
      <c r="E22" s="3">
        <v>0.87</v>
      </c>
      <c r="F22" s="3">
        <v>0.99</v>
      </c>
      <c r="G22" s="3">
        <v>1</v>
      </c>
      <c r="H22" s="3">
        <v>1.1599999999999999</v>
      </c>
      <c r="I22" s="3">
        <v>0.96</v>
      </c>
      <c r="J22" s="1">
        <v>1.02</v>
      </c>
      <c r="K22" s="1">
        <v>0.99</v>
      </c>
      <c r="L22" s="1">
        <v>0.95</v>
      </c>
      <c r="M22" s="1">
        <v>1.04</v>
      </c>
    </row>
    <row r="23" spans="1:13" x14ac:dyDescent="0.25">
      <c r="A23" s="2" t="s">
        <v>0</v>
      </c>
      <c r="B23" s="2">
        <v>362036</v>
      </c>
      <c r="C23" s="2">
        <v>372897</v>
      </c>
      <c r="D23" s="2">
        <v>340313</v>
      </c>
      <c r="E23" s="2">
        <v>387378</v>
      </c>
      <c r="F23" s="2">
        <v>387378</v>
      </c>
      <c r="G23" s="2">
        <v>289628</v>
      </c>
      <c r="H23" s="2">
        <v>325832</v>
      </c>
      <c r="I23" s="2">
        <v>311350</v>
      </c>
      <c r="J23" s="1">
        <f>INT(B23*1.02)</f>
        <v>369276</v>
      </c>
      <c r="K23" s="1">
        <f>INT(B23*0.99)</f>
        <v>358415</v>
      </c>
      <c r="L23" s="1">
        <f>INT(B23*0.95)</f>
        <v>343934</v>
      </c>
      <c r="M23" s="1">
        <f>INT(B23*1.04)</f>
        <v>376517</v>
      </c>
    </row>
    <row r="24" spans="1:13" x14ac:dyDescent="0.25">
      <c r="A24" s="2" t="s">
        <v>1</v>
      </c>
      <c r="B24" s="2">
        <v>2479</v>
      </c>
      <c r="C24" s="2">
        <v>2553</v>
      </c>
      <c r="D24" s="2">
        <v>2330</v>
      </c>
      <c r="E24" s="2">
        <v>2652</v>
      </c>
      <c r="F24" s="2">
        <v>2652</v>
      </c>
      <c r="G24" s="2">
        <v>1983</v>
      </c>
      <c r="H24" s="2">
        <v>2231</v>
      </c>
      <c r="I24" s="2">
        <v>2131</v>
      </c>
      <c r="J24" s="1">
        <f t="shared" ref="J24:J27" si="12">INT(B24*1.02)</f>
        <v>2528</v>
      </c>
      <c r="K24" s="1">
        <f t="shared" ref="K24:K27" si="13">INT(B24*0.99)</f>
        <v>2454</v>
      </c>
      <c r="L24" s="1">
        <f t="shared" ref="L24:L27" si="14">INT(B24*0.95)</f>
        <v>2355</v>
      </c>
      <c r="M24" s="1">
        <f t="shared" ref="M24:M27" si="15">INT(B24*1.04)</f>
        <v>2578</v>
      </c>
    </row>
    <row r="25" spans="1:13" x14ac:dyDescent="0.25">
      <c r="A25" s="2" t="s">
        <v>2</v>
      </c>
      <c r="B25" s="2">
        <v>359542</v>
      </c>
      <c r="C25" s="2">
        <v>370328</v>
      </c>
      <c r="D25" s="2">
        <v>337969</v>
      </c>
      <c r="E25" s="2">
        <v>384709</v>
      </c>
      <c r="F25" s="2">
        <v>384709</v>
      </c>
      <c r="G25" s="2">
        <v>287633</v>
      </c>
      <c r="H25" s="2">
        <v>323587</v>
      </c>
      <c r="I25" s="2">
        <v>309206</v>
      </c>
      <c r="J25" s="1">
        <f t="shared" si="12"/>
        <v>366732</v>
      </c>
      <c r="K25" s="1">
        <f t="shared" si="13"/>
        <v>355946</v>
      </c>
      <c r="L25" s="1">
        <f t="shared" si="14"/>
        <v>341564</v>
      </c>
      <c r="M25" s="1">
        <f t="shared" si="15"/>
        <v>373923</v>
      </c>
    </row>
    <row r="26" spans="1:13" x14ac:dyDescent="0.25">
      <c r="A26" s="2" t="s">
        <v>3</v>
      </c>
      <c r="B26" s="2">
        <v>197</v>
      </c>
      <c r="C26" s="2">
        <v>202</v>
      </c>
      <c r="D26" s="2">
        <v>185</v>
      </c>
      <c r="E26" s="2">
        <v>210</v>
      </c>
      <c r="F26" s="2">
        <v>210</v>
      </c>
      <c r="G26" s="2">
        <v>157</v>
      </c>
      <c r="H26" s="2">
        <v>177</v>
      </c>
      <c r="I26" s="2">
        <v>169</v>
      </c>
      <c r="J26" s="1">
        <f t="shared" si="12"/>
        <v>200</v>
      </c>
      <c r="K26" s="1">
        <f t="shared" si="13"/>
        <v>195</v>
      </c>
      <c r="L26" s="1">
        <f t="shared" si="14"/>
        <v>187</v>
      </c>
      <c r="M26" s="1">
        <f t="shared" si="15"/>
        <v>204</v>
      </c>
    </row>
    <row r="27" spans="1:13" x14ac:dyDescent="0.25">
      <c r="A27" s="2" t="s">
        <v>4</v>
      </c>
      <c r="B27" s="2">
        <v>35522</v>
      </c>
      <c r="C27" s="2">
        <v>36587</v>
      </c>
      <c r="D27" s="2">
        <v>33390</v>
      </c>
      <c r="E27" s="2">
        <v>38008</v>
      </c>
      <c r="F27" s="2">
        <v>38008</v>
      </c>
      <c r="G27" s="2">
        <v>28417</v>
      </c>
      <c r="H27" s="2">
        <v>31969</v>
      </c>
      <c r="I27" s="2">
        <v>30548</v>
      </c>
      <c r="J27" s="1">
        <f t="shared" si="12"/>
        <v>36232</v>
      </c>
      <c r="K27" s="1">
        <f t="shared" si="13"/>
        <v>35166</v>
      </c>
      <c r="L27" s="1">
        <f t="shared" si="14"/>
        <v>33745</v>
      </c>
      <c r="M27" s="1">
        <f t="shared" si="15"/>
        <v>36942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3" x14ac:dyDescent="0.25">
      <c r="A29" s="2" t="s">
        <v>9</v>
      </c>
      <c r="B29" s="2"/>
      <c r="C29" s="3">
        <v>0.96</v>
      </c>
      <c r="D29" s="3">
        <v>0.98</v>
      </c>
      <c r="E29" s="3">
        <v>1.1000000000000001</v>
      </c>
      <c r="F29" s="3">
        <v>0.91</v>
      </c>
      <c r="G29" s="3">
        <v>0.85</v>
      </c>
      <c r="H29" s="3">
        <v>0.94</v>
      </c>
      <c r="I29" s="3">
        <v>1.17</v>
      </c>
      <c r="J29" s="1">
        <v>1.1000000000000001</v>
      </c>
      <c r="K29" s="1">
        <v>0.98</v>
      </c>
      <c r="L29" s="1">
        <v>1.1499999999999999</v>
      </c>
      <c r="M29" s="1">
        <v>1.2</v>
      </c>
    </row>
    <row r="30" spans="1:13" x14ac:dyDescent="0.25">
      <c r="A30" s="2" t="s">
        <v>0</v>
      </c>
      <c r="B30" s="2">
        <v>289629</v>
      </c>
      <c r="C30" s="2">
        <v>298317</v>
      </c>
      <c r="D30" s="2">
        <v>272251</v>
      </c>
      <c r="E30" s="2">
        <v>309903</v>
      </c>
      <c r="F30" s="2">
        <v>309903</v>
      </c>
      <c r="G30" s="2">
        <v>231703</v>
      </c>
      <c r="H30" s="2">
        <v>260666</v>
      </c>
      <c r="I30" s="2">
        <v>249080</v>
      </c>
      <c r="J30" s="1">
        <f>INT(B30*1.1)</f>
        <v>318591</v>
      </c>
      <c r="K30" s="1">
        <f>INT(C30*0.98)</f>
        <v>292350</v>
      </c>
      <c r="L30" s="1">
        <f>INT(B30*1.15)</f>
        <v>333073</v>
      </c>
      <c r="M30" s="1">
        <f>INT(B30*1.2)</f>
        <v>347554</v>
      </c>
    </row>
    <row r="31" spans="1:13" x14ac:dyDescent="0.25">
      <c r="A31" s="2" t="s">
        <v>1</v>
      </c>
      <c r="B31" s="2">
        <v>1983</v>
      </c>
      <c r="C31" s="2">
        <v>2042</v>
      </c>
      <c r="D31" s="2">
        <v>1864</v>
      </c>
      <c r="E31" s="2">
        <v>2121</v>
      </c>
      <c r="F31" s="2">
        <v>2121</v>
      </c>
      <c r="G31" s="2">
        <v>1586</v>
      </c>
      <c r="H31" s="2">
        <v>1784</v>
      </c>
      <c r="I31" s="2">
        <v>1705</v>
      </c>
      <c r="J31" s="1">
        <f t="shared" ref="J31:J34" si="16">INT(B31*1.1)</f>
        <v>2181</v>
      </c>
      <c r="K31" s="1">
        <f t="shared" ref="K31:K34" si="17">INT(C31*0.98)</f>
        <v>2001</v>
      </c>
      <c r="L31" s="1">
        <f t="shared" ref="L31:L34" si="18">INT(B31*1.15)</f>
        <v>2280</v>
      </c>
      <c r="M31" s="1">
        <f t="shared" ref="M31:M34" si="19">INT(B31*1.2)</f>
        <v>2379</v>
      </c>
    </row>
    <row r="32" spans="1:13" x14ac:dyDescent="0.25">
      <c r="A32" s="2" t="s">
        <v>2</v>
      </c>
      <c r="B32" s="2">
        <v>287633</v>
      </c>
      <c r="C32" s="2">
        <v>296261</v>
      </c>
      <c r="D32" s="2">
        <v>270375</v>
      </c>
      <c r="E32" s="2">
        <v>307767</v>
      </c>
      <c r="F32" s="2">
        <v>307767</v>
      </c>
      <c r="G32" s="2">
        <v>230106</v>
      </c>
      <c r="H32" s="2">
        <v>258869</v>
      </c>
      <c r="I32" s="2">
        <v>247364</v>
      </c>
      <c r="J32" s="1">
        <f t="shared" si="16"/>
        <v>316396</v>
      </c>
      <c r="K32" s="1">
        <f t="shared" si="17"/>
        <v>290335</v>
      </c>
      <c r="L32" s="1">
        <f t="shared" si="18"/>
        <v>330777</v>
      </c>
      <c r="M32" s="1">
        <f t="shared" si="19"/>
        <v>345159</v>
      </c>
    </row>
    <row r="33" spans="1:13" x14ac:dyDescent="0.25">
      <c r="A33" s="2" t="s">
        <v>3</v>
      </c>
      <c r="B33" s="2">
        <v>158</v>
      </c>
      <c r="C33" s="2">
        <v>162</v>
      </c>
      <c r="D33" s="2">
        <v>148</v>
      </c>
      <c r="E33" s="2">
        <v>169</v>
      </c>
      <c r="F33" s="2">
        <v>169</v>
      </c>
      <c r="G33" s="2">
        <v>126</v>
      </c>
      <c r="H33" s="2">
        <v>142</v>
      </c>
      <c r="I33" s="2">
        <v>135</v>
      </c>
      <c r="J33" s="1">
        <f t="shared" si="16"/>
        <v>173</v>
      </c>
      <c r="K33" s="1">
        <f t="shared" si="17"/>
        <v>158</v>
      </c>
      <c r="L33" s="1">
        <f t="shared" si="18"/>
        <v>181</v>
      </c>
      <c r="M33" s="1">
        <f t="shared" si="19"/>
        <v>189</v>
      </c>
    </row>
    <row r="34" spans="1:13" x14ac:dyDescent="0.25">
      <c r="A34" s="2" t="s">
        <v>4</v>
      </c>
      <c r="B34" s="2">
        <v>28418</v>
      </c>
      <c r="C34" s="2">
        <v>29270</v>
      </c>
      <c r="D34" s="2">
        <v>26712</v>
      </c>
      <c r="E34" s="2">
        <v>30407</v>
      </c>
      <c r="F34" s="2">
        <v>30407</v>
      </c>
      <c r="G34" s="2">
        <v>22734</v>
      </c>
      <c r="H34" s="2">
        <v>25576</v>
      </c>
      <c r="I34" s="2">
        <v>24439</v>
      </c>
      <c r="J34" s="1">
        <f t="shared" si="16"/>
        <v>31259</v>
      </c>
      <c r="K34" s="1">
        <f t="shared" si="17"/>
        <v>28684</v>
      </c>
      <c r="L34" s="1">
        <f t="shared" si="18"/>
        <v>32680</v>
      </c>
      <c r="M34" s="1">
        <f t="shared" si="19"/>
        <v>34101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K34"/>
  <sheetViews>
    <sheetView tabSelected="1" zoomScale="90" zoomScaleNormal="90" workbookViewId="0">
      <selection activeCell="O25" sqref="O25"/>
    </sheetView>
  </sheetViews>
  <sheetFormatPr defaultColWidth="11" defaultRowHeight="15.75" x14ac:dyDescent="0.25"/>
  <cols>
    <col min="1" max="1" width="12" style="1" bestFit="1" customWidth="1"/>
    <col min="2" max="2" width="9.375" style="1" bestFit="1" customWidth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2" width="11" style="1"/>
    <col min="13" max="13" width="14.75" style="1" bestFit="1" customWidth="1"/>
    <col min="14" max="16384" width="11" style="1"/>
  </cols>
  <sheetData>
    <row r="1" spans="1:11" x14ac:dyDescent="0.25">
      <c r="A1" s="2" t="s">
        <v>5</v>
      </c>
      <c r="B1" s="2"/>
      <c r="C1" s="3">
        <v>1.0900000000000001</v>
      </c>
      <c r="D1" s="3">
        <v>0.82</v>
      </c>
      <c r="E1" s="3">
        <v>0.85</v>
      </c>
      <c r="F1" s="3">
        <v>0.82</v>
      </c>
      <c r="G1" s="3">
        <v>1.1000000000000001</v>
      </c>
      <c r="H1" s="3">
        <v>0.82</v>
      </c>
      <c r="I1" s="3">
        <v>1.01</v>
      </c>
      <c r="J1" s="1">
        <v>1.02</v>
      </c>
      <c r="K1" s="1">
        <v>1.05</v>
      </c>
    </row>
    <row r="2" spans="1:11" x14ac:dyDescent="0.25">
      <c r="A2" s="2" t="s">
        <v>0</v>
      </c>
      <c r="B2" s="2">
        <v>657061</v>
      </c>
      <c r="C2" s="2">
        <v>716196</v>
      </c>
      <c r="D2" s="2">
        <v>538790</v>
      </c>
      <c r="E2" s="2">
        <v>558501</v>
      </c>
      <c r="F2" s="2">
        <v>538790</v>
      </c>
      <c r="G2" s="2">
        <v>722767</v>
      </c>
      <c r="H2" s="2">
        <v>538790</v>
      </c>
      <c r="I2" s="2">
        <v>663631</v>
      </c>
      <c r="J2" s="1">
        <f>INT(B2*1.02)</f>
        <v>670202</v>
      </c>
      <c r="K2" s="1">
        <f>INT(B2*1.05)</f>
        <v>689914</v>
      </c>
    </row>
    <row r="3" spans="1:11" x14ac:dyDescent="0.25">
      <c r="A3" s="2" t="s">
        <v>1</v>
      </c>
      <c r="B3" s="2">
        <v>5272</v>
      </c>
      <c r="C3" s="2">
        <v>5746</v>
      </c>
      <c r="D3" s="2">
        <v>4323</v>
      </c>
      <c r="E3" s="2">
        <v>4481</v>
      </c>
      <c r="F3" s="2">
        <v>4323</v>
      </c>
      <c r="G3" s="2">
        <v>5799</v>
      </c>
      <c r="H3" s="2">
        <v>4323</v>
      </c>
      <c r="I3" s="2">
        <v>5324</v>
      </c>
      <c r="J3" s="1">
        <f t="shared" ref="J3:J6" si="0">INT(B3*1.02)</f>
        <v>5377</v>
      </c>
      <c r="K3" s="1">
        <f t="shared" ref="K3:K6" si="1">INT(B3*1.05)</f>
        <v>5535</v>
      </c>
    </row>
    <row r="4" spans="1:11" x14ac:dyDescent="0.25">
      <c r="A4" s="2" t="s">
        <v>2</v>
      </c>
      <c r="B4" s="2">
        <v>651754</v>
      </c>
      <c r="C4" s="2">
        <v>710411</v>
      </c>
      <c r="D4" s="2">
        <v>534438</v>
      </c>
      <c r="E4" s="2">
        <v>553990</v>
      </c>
      <c r="F4" s="2">
        <v>534438</v>
      </c>
      <c r="G4" s="2">
        <v>716929</v>
      </c>
      <c r="H4" s="2">
        <v>534438</v>
      </c>
      <c r="I4" s="2">
        <v>658271</v>
      </c>
      <c r="J4" s="1">
        <f t="shared" si="0"/>
        <v>664789</v>
      </c>
      <c r="K4" s="1">
        <f t="shared" si="1"/>
        <v>684341</v>
      </c>
    </row>
    <row r="5" spans="1:11" x14ac:dyDescent="0.25">
      <c r="A5" s="2" t="s">
        <v>3</v>
      </c>
      <c r="B5" s="2">
        <v>458</v>
      </c>
      <c r="C5" s="2">
        <v>499</v>
      </c>
      <c r="D5" s="2">
        <v>375</v>
      </c>
      <c r="E5" s="2">
        <v>389</v>
      </c>
      <c r="F5" s="2">
        <v>375</v>
      </c>
      <c r="G5" s="2">
        <v>503</v>
      </c>
      <c r="H5" s="2">
        <v>375</v>
      </c>
      <c r="I5" s="2">
        <v>462</v>
      </c>
      <c r="J5" s="1">
        <f t="shared" si="0"/>
        <v>467</v>
      </c>
      <c r="K5" s="1">
        <f t="shared" si="1"/>
        <v>480</v>
      </c>
    </row>
    <row r="6" spans="1:11" x14ac:dyDescent="0.25">
      <c r="A6" s="2" t="s">
        <v>4</v>
      </c>
      <c r="B6" s="2">
        <v>68924</v>
      </c>
      <c r="C6" s="2">
        <v>75127</v>
      </c>
      <c r="D6" s="2">
        <v>56517</v>
      </c>
      <c r="E6" s="2">
        <v>58585</v>
      </c>
      <c r="F6" s="2">
        <v>56517</v>
      </c>
      <c r="G6" s="2">
        <v>75816</v>
      </c>
      <c r="H6" s="2">
        <v>56517</v>
      </c>
      <c r="I6" s="2">
        <v>69613</v>
      </c>
      <c r="J6" s="1">
        <f t="shared" si="0"/>
        <v>70302</v>
      </c>
      <c r="K6" s="1">
        <f t="shared" si="1"/>
        <v>72370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>
        <v>0.86</v>
      </c>
      <c r="D8" s="3">
        <v>1.02</v>
      </c>
      <c r="E8" s="3">
        <v>1.01</v>
      </c>
      <c r="F8" s="3">
        <v>0.8</v>
      </c>
      <c r="G8" s="3">
        <v>1.02</v>
      </c>
      <c r="H8" s="3">
        <v>0.92</v>
      </c>
      <c r="I8" s="3">
        <v>1.1200000000000001</v>
      </c>
      <c r="J8" s="1">
        <v>0.99</v>
      </c>
      <c r="K8" s="1">
        <v>1.08</v>
      </c>
    </row>
    <row r="9" spans="1:11" x14ac:dyDescent="0.25">
      <c r="A9" s="2" t="s">
        <v>0</v>
      </c>
      <c r="B9" s="2">
        <v>383285</v>
      </c>
      <c r="C9" s="2">
        <v>417780</v>
      </c>
      <c r="D9" s="2">
        <v>314293</v>
      </c>
      <c r="E9" s="2">
        <v>325792</v>
      </c>
      <c r="F9" s="2">
        <v>314293</v>
      </c>
      <c r="G9" s="2">
        <v>421613</v>
      </c>
      <c r="H9" s="2">
        <v>314293</v>
      </c>
      <c r="I9" s="2">
        <v>387117</v>
      </c>
      <c r="J9" s="1">
        <f>INT(B9*0.99)</f>
        <v>379452</v>
      </c>
      <c r="K9" s="1">
        <f>INT(B9*1.08)</f>
        <v>413947</v>
      </c>
    </row>
    <row r="10" spans="1:11" x14ac:dyDescent="0.25">
      <c r="A10" s="2" t="s">
        <v>1</v>
      </c>
      <c r="B10" s="2">
        <v>3075</v>
      </c>
      <c r="C10" s="2">
        <v>3351</v>
      </c>
      <c r="D10" s="2">
        <v>2521</v>
      </c>
      <c r="E10" s="2">
        <v>2613</v>
      </c>
      <c r="F10" s="2">
        <v>2521</v>
      </c>
      <c r="G10" s="2">
        <v>3382</v>
      </c>
      <c r="H10" s="2">
        <v>2521</v>
      </c>
      <c r="I10" s="2">
        <v>3105</v>
      </c>
      <c r="J10" s="1">
        <f t="shared" ref="J10:J13" si="2">INT(B10*0.99)</f>
        <v>3044</v>
      </c>
      <c r="K10" s="1">
        <f t="shared" ref="K10:K13" si="3">INT(B10*1.08)</f>
        <v>3321</v>
      </c>
    </row>
    <row r="11" spans="1:11" x14ac:dyDescent="0.25">
      <c r="A11" s="2" t="s">
        <v>2</v>
      </c>
      <c r="B11" s="2">
        <v>380190</v>
      </c>
      <c r="C11" s="2">
        <v>414407</v>
      </c>
      <c r="D11" s="2">
        <v>311755</v>
      </c>
      <c r="E11" s="2">
        <v>323161</v>
      </c>
      <c r="F11" s="2">
        <v>311755</v>
      </c>
      <c r="G11" s="2">
        <v>418209</v>
      </c>
      <c r="H11" s="2">
        <v>311755</v>
      </c>
      <c r="I11" s="2">
        <v>383991</v>
      </c>
      <c r="J11" s="1">
        <f t="shared" si="2"/>
        <v>376388</v>
      </c>
      <c r="K11" s="1">
        <f t="shared" si="3"/>
        <v>410605</v>
      </c>
    </row>
    <row r="12" spans="1:11" x14ac:dyDescent="0.25">
      <c r="A12" s="2" t="s">
        <v>3</v>
      </c>
      <c r="B12" s="2">
        <v>267</v>
      </c>
      <c r="C12" s="2">
        <v>291</v>
      </c>
      <c r="D12" s="2">
        <v>218</v>
      </c>
      <c r="E12" s="2">
        <v>226</v>
      </c>
      <c r="F12" s="2">
        <v>218</v>
      </c>
      <c r="G12" s="2">
        <v>293</v>
      </c>
      <c r="H12" s="2">
        <v>218</v>
      </c>
      <c r="I12" s="2">
        <v>269</v>
      </c>
      <c r="J12" s="1">
        <f t="shared" si="2"/>
        <v>264</v>
      </c>
      <c r="K12" s="1">
        <f t="shared" si="3"/>
        <v>288</v>
      </c>
    </row>
    <row r="13" spans="1:11" x14ac:dyDescent="0.25">
      <c r="A13" s="2" t="s">
        <v>4</v>
      </c>
      <c r="B13" s="2">
        <v>40205</v>
      </c>
      <c r="C13" s="2">
        <v>43823</v>
      </c>
      <c r="D13" s="2">
        <v>32968</v>
      </c>
      <c r="E13" s="2">
        <v>34174</v>
      </c>
      <c r="F13" s="2">
        <v>32968</v>
      </c>
      <c r="G13" s="2">
        <v>44225</v>
      </c>
      <c r="H13" s="2">
        <v>32968</v>
      </c>
      <c r="I13" s="2">
        <v>40607</v>
      </c>
      <c r="J13" s="1">
        <f t="shared" si="2"/>
        <v>39802</v>
      </c>
      <c r="K13" s="1">
        <f t="shared" si="3"/>
        <v>43421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>
        <v>0.83</v>
      </c>
      <c r="D15" s="3">
        <v>0.87</v>
      </c>
      <c r="E15" s="3">
        <v>1.06</v>
      </c>
      <c r="F15" s="3">
        <v>1.1499999999999999</v>
      </c>
      <c r="G15" s="3">
        <v>1.1599999999999999</v>
      </c>
      <c r="H15" s="3">
        <v>1.1299999999999999</v>
      </c>
      <c r="I15" s="3">
        <v>0.95</v>
      </c>
      <c r="J15" s="1">
        <v>0.97</v>
      </c>
      <c r="K15" s="1">
        <v>1.03</v>
      </c>
    </row>
    <row r="16" spans="1:11" x14ac:dyDescent="0.25">
      <c r="A16" s="2" t="s">
        <v>0</v>
      </c>
      <c r="B16" s="2">
        <v>219020</v>
      </c>
      <c r="C16" s="2">
        <v>238731</v>
      </c>
      <c r="D16" s="2">
        <v>179596</v>
      </c>
      <c r="E16" s="2">
        <v>186167</v>
      </c>
      <c r="F16" s="2">
        <v>179596</v>
      </c>
      <c r="G16" s="2">
        <v>240922</v>
      </c>
      <c r="H16" s="2">
        <v>179596</v>
      </c>
      <c r="I16" s="2">
        <v>221210</v>
      </c>
      <c r="J16" s="1">
        <f>INT(B16*0.97)</f>
        <v>212449</v>
      </c>
      <c r="K16" s="1">
        <f>INT(B16*1.03)</f>
        <v>225590</v>
      </c>
    </row>
    <row r="17" spans="1:11" x14ac:dyDescent="0.25">
      <c r="A17" s="2" t="s">
        <v>1</v>
      </c>
      <c r="B17" s="2">
        <v>1757</v>
      </c>
      <c r="C17" s="2">
        <v>1915</v>
      </c>
      <c r="D17" s="2">
        <v>1440</v>
      </c>
      <c r="E17" s="2">
        <v>1493</v>
      </c>
      <c r="F17" s="2">
        <v>1440</v>
      </c>
      <c r="G17" s="2">
        <v>1932</v>
      </c>
      <c r="H17" s="2">
        <v>1440</v>
      </c>
      <c r="I17" s="2">
        <v>1774</v>
      </c>
      <c r="J17" s="1">
        <f t="shared" ref="J17:J20" si="4">INT(B17*0.97)</f>
        <v>1704</v>
      </c>
      <c r="K17" s="1">
        <f t="shared" ref="K17:K20" si="5">INT(B17*1.03)</f>
        <v>1809</v>
      </c>
    </row>
    <row r="18" spans="1:11" x14ac:dyDescent="0.25">
      <c r="A18" s="2" t="s">
        <v>2</v>
      </c>
      <c r="B18" s="2">
        <v>217251</v>
      </c>
      <c r="C18" s="2">
        <v>236803</v>
      </c>
      <c r="D18" s="2">
        <v>178145</v>
      </c>
      <c r="E18" s="2">
        <v>184663</v>
      </c>
      <c r="F18" s="2">
        <v>178145</v>
      </c>
      <c r="G18" s="2">
        <v>238976</v>
      </c>
      <c r="H18" s="2">
        <v>178145</v>
      </c>
      <c r="I18" s="2">
        <v>219423</v>
      </c>
      <c r="J18" s="1">
        <f t="shared" si="4"/>
        <v>210733</v>
      </c>
      <c r="K18" s="1">
        <f t="shared" si="5"/>
        <v>223768</v>
      </c>
    </row>
    <row r="19" spans="1:11" x14ac:dyDescent="0.25">
      <c r="A19" s="2" t="s">
        <v>3</v>
      </c>
      <c r="B19" s="2">
        <v>152</v>
      </c>
      <c r="C19" s="2">
        <v>165</v>
      </c>
      <c r="D19" s="2">
        <v>124</v>
      </c>
      <c r="E19" s="2">
        <v>129</v>
      </c>
      <c r="F19" s="2">
        <v>124</v>
      </c>
      <c r="G19" s="2">
        <v>167</v>
      </c>
      <c r="H19" s="2">
        <v>124</v>
      </c>
      <c r="I19" s="2">
        <v>153</v>
      </c>
      <c r="J19" s="1">
        <f t="shared" si="4"/>
        <v>147</v>
      </c>
      <c r="K19" s="1">
        <f t="shared" si="5"/>
        <v>156</v>
      </c>
    </row>
    <row r="20" spans="1:11" x14ac:dyDescent="0.25">
      <c r="A20" s="2" t="s">
        <v>4</v>
      </c>
      <c r="B20" s="2">
        <v>22974</v>
      </c>
      <c r="C20" s="2">
        <v>25041</v>
      </c>
      <c r="D20" s="2">
        <v>18838</v>
      </c>
      <c r="E20" s="2">
        <v>19527</v>
      </c>
      <c r="F20" s="2">
        <v>18838</v>
      </c>
      <c r="G20" s="2">
        <v>25271</v>
      </c>
      <c r="H20" s="2">
        <v>18838</v>
      </c>
      <c r="I20" s="2">
        <v>23203</v>
      </c>
      <c r="J20" s="1">
        <f t="shared" si="4"/>
        <v>22284</v>
      </c>
      <c r="K20" s="1">
        <f t="shared" si="5"/>
        <v>23663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>
        <v>1.01</v>
      </c>
      <c r="D22" s="3">
        <v>1.2</v>
      </c>
      <c r="E22" s="3">
        <v>0.86</v>
      </c>
      <c r="F22" s="3">
        <v>1.1599999999999999</v>
      </c>
      <c r="G22" s="3">
        <v>0.97</v>
      </c>
      <c r="H22" s="3">
        <v>1.1100000000000001</v>
      </c>
      <c r="I22" s="3">
        <v>0.95</v>
      </c>
      <c r="J22" s="1">
        <v>1.02</v>
      </c>
      <c r="K22" s="1">
        <v>1.05</v>
      </c>
    </row>
    <row r="23" spans="1:11" x14ac:dyDescent="0.25">
      <c r="A23" s="2" t="s">
        <v>0</v>
      </c>
      <c r="B23" s="2">
        <v>164265</v>
      </c>
      <c r="C23" s="2">
        <v>179048</v>
      </c>
      <c r="D23" s="2">
        <v>134697</v>
      </c>
      <c r="E23" s="2">
        <v>139625</v>
      </c>
      <c r="F23" s="2">
        <v>134697</v>
      </c>
      <c r="G23" s="2">
        <v>180691</v>
      </c>
      <c r="H23" s="2">
        <v>134697</v>
      </c>
      <c r="I23" s="2">
        <v>165907</v>
      </c>
      <c r="J23" s="1">
        <f>INT(B23*1.02)</f>
        <v>167550</v>
      </c>
      <c r="K23" s="1">
        <f>INT(B23*1.05)</f>
        <v>172478</v>
      </c>
    </row>
    <row r="24" spans="1:11" x14ac:dyDescent="0.25">
      <c r="A24" s="2" t="s">
        <v>1</v>
      </c>
      <c r="B24" s="2">
        <v>1318</v>
      </c>
      <c r="C24" s="2">
        <v>1436</v>
      </c>
      <c r="D24" s="2">
        <v>1080</v>
      </c>
      <c r="E24" s="2">
        <v>1120</v>
      </c>
      <c r="F24" s="2">
        <v>1080</v>
      </c>
      <c r="G24" s="2">
        <v>1449</v>
      </c>
      <c r="H24" s="2">
        <v>1080</v>
      </c>
      <c r="I24" s="2">
        <v>1331</v>
      </c>
      <c r="J24" s="1">
        <f t="shared" ref="J24:J27" si="6">INT(B24*1.02)</f>
        <v>1344</v>
      </c>
      <c r="K24" s="1">
        <f t="shared" ref="K24:K27" si="7">INT(B24*1.05)</f>
        <v>1383</v>
      </c>
    </row>
    <row r="25" spans="1:11" x14ac:dyDescent="0.25">
      <c r="A25" s="2" t="s">
        <v>2</v>
      </c>
      <c r="B25" s="2">
        <v>162938</v>
      </c>
      <c r="C25" s="2">
        <v>177602</v>
      </c>
      <c r="D25" s="2">
        <v>133609</v>
      </c>
      <c r="E25" s="2">
        <v>138497</v>
      </c>
      <c r="F25" s="2">
        <v>133609</v>
      </c>
      <c r="G25" s="2">
        <v>179231</v>
      </c>
      <c r="H25" s="2">
        <v>133609</v>
      </c>
      <c r="I25" s="2">
        <v>164567</v>
      </c>
      <c r="J25" s="1">
        <f t="shared" si="6"/>
        <v>166196</v>
      </c>
      <c r="K25" s="1">
        <f t="shared" si="7"/>
        <v>171084</v>
      </c>
    </row>
    <row r="26" spans="1:11" x14ac:dyDescent="0.25">
      <c r="A26" s="2" t="s">
        <v>3</v>
      </c>
      <c r="B26" s="2">
        <v>114</v>
      </c>
      <c r="C26" s="2">
        <v>124</v>
      </c>
      <c r="D26" s="2">
        <v>93</v>
      </c>
      <c r="E26" s="2">
        <v>96</v>
      </c>
      <c r="F26" s="2">
        <v>93</v>
      </c>
      <c r="G26" s="2">
        <v>125</v>
      </c>
      <c r="H26" s="2">
        <v>93</v>
      </c>
      <c r="I26" s="2">
        <v>115</v>
      </c>
      <c r="J26" s="1">
        <f t="shared" si="6"/>
        <v>116</v>
      </c>
      <c r="K26" s="1">
        <f t="shared" si="7"/>
        <v>119</v>
      </c>
    </row>
    <row r="27" spans="1:11" x14ac:dyDescent="0.25">
      <c r="A27" s="2" t="s">
        <v>4</v>
      </c>
      <c r="B27" s="2">
        <v>17231</v>
      </c>
      <c r="C27" s="2">
        <v>18781</v>
      </c>
      <c r="D27" s="2">
        <v>14129</v>
      </c>
      <c r="E27" s="2">
        <v>14646</v>
      </c>
      <c r="F27" s="2">
        <v>14129</v>
      </c>
      <c r="G27" s="2">
        <v>18954</v>
      </c>
      <c r="H27" s="2">
        <v>14129</v>
      </c>
      <c r="I27" s="2">
        <v>17403</v>
      </c>
      <c r="J27" s="1">
        <f t="shared" si="6"/>
        <v>17575</v>
      </c>
      <c r="K27" s="1">
        <f t="shared" si="7"/>
        <v>18092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>
        <v>0.92</v>
      </c>
      <c r="D29" s="3">
        <v>0.84</v>
      </c>
      <c r="E29" s="3">
        <v>1.17</v>
      </c>
      <c r="F29" s="3">
        <v>0.95</v>
      </c>
      <c r="G29" s="3">
        <v>1.0900000000000001</v>
      </c>
      <c r="H29" s="3">
        <v>0.97</v>
      </c>
      <c r="I29" s="3">
        <v>0.92</v>
      </c>
      <c r="J29" s="1">
        <v>0.96</v>
      </c>
      <c r="K29" s="1">
        <v>1.07</v>
      </c>
    </row>
    <row r="30" spans="1:11" x14ac:dyDescent="0.25">
      <c r="A30" s="2" t="s">
        <v>0</v>
      </c>
      <c r="B30" s="2">
        <v>131412</v>
      </c>
      <c r="C30" s="2">
        <v>143239</v>
      </c>
      <c r="D30" s="2">
        <v>107757</v>
      </c>
      <c r="E30" s="2">
        <v>111700</v>
      </c>
      <c r="F30" s="2">
        <v>107757</v>
      </c>
      <c r="G30" s="2">
        <v>144553</v>
      </c>
      <c r="H30" s="2">
        <v>107757</v>
      </c>
      <c r="I30" s="2">
        <v>132726</v>
      </c>
      <c r="J30" s="1">
        <f>INT(B30*0.96)</f>
        <v>126155</v>
      </c>
      <c r="K30" s="1">
        <f>INT(B30*K29)</f>
        <v>140610</v>
      </c>
    </row>
    <row r="31" spans="1:11" x14ac:dyDescent="0.25">
      <c r="A31" s="2" t="s">
        <v>1</v>
      </c>
      <c r="B31" s="2">
        <v>1054</v>
      </c>
      <c r="C31" s="2">
        <v>1148</v>
      </c>
      <c r="D31" s="2">
        <v>864</v>
      </c>
      <c r="E31" s="2">
        <v>895</v>
      </c>
      <c r="F31" s="2">
        <v>864</v>
      </c>
      <c r="G31" s="2">
        <v>1159</v>
      </c>
      <c r="H31" s="2">
        <v>864</v>
      </c>
      <c r="I31" s="2">
        <v>1064</v>
      </c>
      <c r="J31" s="1">
        <f t="shared" ref="J31:J34" si="8">INT(B31*0.96)</f>
        <v>1011</v>
      </c>
      <c r="K31" s="1">
        <f t="shared" ref="K31:K34" si="9">INT(B31*K30)</f>
        <v>148202940</v>
      </c>
    </row>
    <row r="32" spans="1:11" x14ac:dyDescent="0.25">
      <c r="A32" s="2" t="s">
        <v>2</v>
      </c>
      <c r="B32" s="2">
        <v>130350</v>
      </c>
      <c r="C32" s="2">
        <v>142081</v>
      </c>
      <c r="D32" s="2">
        <v>106887</v>
      </c>
      <c r="E32" s="2">
        <v>110797</v>
      </c>
      <c r="F32" s="2">
        <v>106887</v>
      </c>
      <c r="G32" s="2">
        <v>143385</v>
      </c>
      <c r="H32" s="2">
        <v>106887</v>
      </c>
      <c r="I32" s="2">
        <v>131653</v>
      </c>
      <c r="J32" s="1">
        <f t="shared" si="8"/>
        <v>125136</v>
      </c>
      <c r="K32" s="1">
        <f t="shared" si="9"/>
        <v>19318253229000</v>
      </c>
    </row>
    <row r="33" spans="1:11" x14ac:dyDescent="0.25">
      <c r="A33" s="2" t="s">
        <v>3</v>
      </c>
      <c r="B33" s="2">
        <v>91</v>
      </c>
      <c r="C33" s="2">
        <v>99</v>
      </c>
      <c r="D33" s="2">
        <v>74</v>
      </c>
      <c r="E33" s="2">
        <v>77</v>
      </c>
      <c r="F33" s="2">
        <v>74</v>
      </c>
      <c r="G33" s="2">
        <v>100</v>
      </c>
      <c r="H33" s="2">
        <v>74</v>
      </c>
      <c r="I33" s="2">
        <v>91</v>
      </c>
      <c r="J33" s="1">
        <f t="shared" si="8"/>
        <v>87</v>
      </c>
      <c r="K33" s="1">
        <f t="shared" si="9"/>
        <v>1757961043839000</v>
      </c>
    </row>
    <row r="34" spans="1:11" x14ac:dyDescent="0.25">
      <c r="A34" s="2" t="s">
        <v>4</v>
      </c>
      <c r="B34" s="2">
        <v>13784</v>
      </c>
      <c r="C34" s="2">
        <v>15024</v>
      </c>
      <c r="D34" s="2">
        <v>11302</v>
      </c>
      <c r="E34" s="2">
        <v>11716</v>
      </c>
      <c r="F34" s="2">
        <v>11302</v>
      </c>
      <c r="G34" s="2">
        <v>15162</v>
      </c>
      <c r="H34" s="2">
        <v>11302</v>
      </c>
      <c r="I34" s="2">
        <v>13921</v>
      </c>
      <c r="J34" s="1">
        <f t="shared" si="8"/>
        <v>13232</v>
      </c>
      <c r="K34" s="1">
        <f t="shared" si="9"/>
        <v>2.4231735028276777E+19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M34"/>
  <sheetViews>
    <sheetView zoomScale="90" zoomScaleNormal="90" workbookViewId="0">
      <selection activeCell="B30" sqref="B30:M30"/>
    </sheetView>
  </sheetViews>
  <sheetFormatPr defaultColWidth="11" defaultRowHeight="15.75" x14ac:dyDescent="0.25"/>
  <cols>
    <col min="1" max="1" width="13" style="1" bestFit="1" customWidth="1"/>
    <col min="2" max="2" width="8.875" style="1" bestFit="1" customWidth="1"/>
    <col min="3" max="3" width="11.875" style="1" bestFit="1" customWidth="1"/>
    <col min="4" max="4" width="12.625" style="1" bestFit="1" customWidth="1"/>
    <col min="5" max="5" width="15.375" style="1" bestFit="1" customWidth="1"/>
    <col min="6" max="6" width="16.125" style="1" bestFit="1" customWidth="1"/>
    <col min="7" max="9" width="11.125" style="1" bestFit="1" customWidth="1"/>
    <col min="10" max="12" width="11" style="1"/>
    <col min="13" max="13" width="14.75" style="1" bestFit="1" customWidth="1"/>
    <col min="14" max="16384" width="11" style="1"/>
  </cols>
  <sheetData>
    <row r="1" spans="1:13" x14ac:dyDescent="0.25">
      <c r="A1" s="2" t="s">
        <v>5</v>
      </c>
      <c r="B1" s="2"/>
      <c r="C1" s="3">
        <v>1.1200000000000001</v>
      </c>
      <c r="D1" s="3">
        <v>0.89</v>
      </c>
      <c r="E1" s="3">
        <v>0.91</v>
      </c>
      <c r="F1" s="3">
        <v>0.93</v>
      </c>
      <c r="G1" s="3">
        <v>1.08</v>
      </c>
      <c r="H1" s="3">
        <v>1.0900000000000001</v>
      </c>
      <c r="I1" s="3">
        <v>1.04</v>
      </c>
      <c r="J1" s="1">
        <v>1.02</v>
      </c>
      <c r="K1" s="1">
        <v>0.99</v>
      </c>
      <c r="L1" s="1">
        <v>1.05</v>
      </c>
      <c r="M1" s="1">
        <v>1.1100000000000001</v>
      </c>
    </row>
    <row r="2" spans="1:13" x14ac:dyDescent="0.25">
      <c r="A2" s="2" t="s">
        <v>0</v>
      </c>
      <c r="B2" s="2">
        <v>1481940</v>
      </c>
      <c r="C2" s="2">
        <v>1659772</v>
      </c>
      <c r="D2" s="2">
        <v>1318926</v>
      </c>
      <c r="E2" s="2">
        <v>1348565</v>
      </c>
      <c r="F2" s="2">
        <v>1378204</v>
      </c>
      <c r="G2" s="2">
        <v>1600495</v>
      </c>
      <c r="H2" s="2">
        <v>1615314</v>
      </c>
      <c r="I2" s="2">
        <v>1541217</v>
      </c>
      <c r="J2" s="1">
        <f>INT(B2*1.02)</f>
        <v>1511578</v>
      </c>
      <c r="K2" s="1">
        <f>INT(B2*0.99)</f>
        <v>1467120</v>
      </c>
      <c r="L2" s="1">
        <f>INT(B2*1.05)</f>
        <v>1556037</v>
      </c>
      <c r="M2" s="1">
        <f>INT(B2*1.11)</f>
        <v>1644953</v>
      </c>
    </row>
    <row r="3" spans="1:13" x14ac:dyDescent="0.25">
      <c r="A3" s="2" t="s">
        <v>1</v>
      </c>
      <c r="B3" s="2">
        <v>8582</v>
      </c>
      <c r="C3" s="2">
        <v>9611</v>
      </c>
      <c r="D3" s="2">
        <v>7637</v>
      </c>
      <c r="E3" s="2">
        <v>7809</v>
      </c>
      <c r="F3" s="2">
        <v>7981</v>
      </c>
      <c r="G3" s="2">
        <v>9268</v>
      </c>
      <c r="H3" s="2">
        <v>9354</v>
      </c>
      <c r="I3" s="2">
        <v>8925</v>
      </c>
      <c r="J3" s="1">
        <f t="shared" ref="J3:J6" si="0">INT(B3*1.02)</f>
        <v>8753</v>
      </c>
      <c r="K3" s="1">
        <f t="shared" ref="K3:K6" si="1">INT(B3*0.99)</f>
        <v>8496</v>
      </c>
      <c r="L3" s="1">
        <f t="shared" ref="L3:L6" si="2">INT(B3*1.05)</f>
        <v>9011</v>
      </c>
      <c r="M3" s="1">
        <f t="shared" ref="M3:M6" si="3">INT(B3*1.11)</f>
        <v>9526</v>
      </c>
    </row>
    <row r="4" spans="1:13" x14ac:dyDescent="0.25">
      <c r="A4" s="2" t="s">
        <v>2</v>
      </c>
      <c r="B4" s="2">
        <v>1473285</v>
      </c>
      <c r="C4" s="2">
        <v>1650079</v>
      </c>
      <c r="D4" s="2">
        <v>1311223</v>
      </c>
      <c r="E4" s="2">
        <v>1340689</v>
      </c>
      <c r="F4" s="2">
        <v>1370155</v>
      </c>
      <c r="G4" s="2">
        <v>1591147</v>
      </c>
      <c r="H4" s="2">
        <v>1605880</v>
      </c>
      <c r="I4" s="2">
        <v>1532216</v>
      </c>
      <c r="J4" s="1">
        <f t="shared" si="0"/>
        <v>1502750</v>
      </c>
      <c r="K4" s="1">
        <f t="shared" si="1"/>
        <v>1458552</v>
      </c>
      <c r="L4" s="1">
        <f t="shared" si="2"/>
        <v>1546949</v>
      </c>
      <c r="M4" s="1">
        <f t="shared" si="3"/>
        <v>1635346</v>
      </c>
    </row>
    <row r="5" spans="1:13" x14ac:dyDescent="0.25">
      <c r="A5" s="2" t="s">
        <v>3</v>
      </c>
      <c r="B5" s="2">
        <v>1339</v>
      </c>
      <c r="C5" s="2">
        <v>1499</v>
      </c>
      <c r="D5" s="2">
        <v>1191</v>
      </c>
      <c r="E5" s="2">
        <v>1218</v>
      </c>
      <c r="F5" s="2">
        <v>1245</v>
      </c>
      <c r="G5" s="2">
        <v>1446</v>
      </c>
      <c r="H5" s="2">
        <v>1459</v>
      </c>
      <c r="I5" s="2">
        <v>1392</v>
      </c>
      <c r="J5" s="1">
        <f t="shared" si="0"/>
        <v>1365</v>
      </c>
      <c r="K5" s="1">
        <f t="shared" si="1"/>
        <v>1325</v>
      </c>
      <c r="L5" s="1">
        <f t="shared" si="2"/>
        <v>1405</v>
      </c>
      <c r="M5" s="1">
        <f t="shared" si="3"/>
        <v>1486</v>
      </c>
    </row>
    <row r="6" spans="1:13" x14ac:dyDescent="0.25">
      <c r="A6" s="2" t="s">
        <v>4</v>
      </c>
      <c r="B6" s="2">
        <v>147252</v>
      </c>
      <c r="C6" s="2">
        <v>164922</v>
      </c>
      <c r="D6" s="2">
        <v>131054</v>
      </c>
      <c r="E6" s="2">
        <v>133999</v>
      </c>
      <c r="F6" s="2">
        <v>136944</v>
      </c>
      <c r="G6" s="2">
        <v>159032</v>
      </c>
      <c r="H6" s="2">
        <v>160504</v>
      </c>
      <c r="I6" s="2">
        <v>153142</v>
      </c>
      <c r="J6" s="1">
        <f t="shared" si="0"/>
        <v>150197</v>
      </c>
      <c r="K6" s="1">
        <f t="shared" si="1"/>
        <v>145779</v>
      </c>
      <c r="L6" s="1">
        <f t="shared" si="2"/>
        <v>154614</v>
      </c>
      <c r="M6" s="1">
        <f t="shared" si="3"/>
        <v>163449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</row>
    <row r="8" spans="1:13" x14ac:dyDescent="0.25">
      <c r="A8" s="2" t="s">
        <v>6</v>
      </c>
      <c r="B8" s="2"/>
      <c r="C8" s="3">
        <v>1.17</v>
      </c>
      <c r="D8" s="3">
        <v>1.18</v>
      </c>
      <c r="E8" s="3">
        <v>0.98</v>
      </c>
      <c r="F8" s="3">
        <v>0.85</v>
      </c>
      <c r="G8" s="3">
        <v>1.08</v>
      </c>
      <c r="H8" s="3">
        <v>0.95</v>
      </c>
      <c r="I8" s="3">
        <v>1.18</v>
      </c>
      <c r="J8" s="1">
        <v>0.96</v>
      </c>
      <c r="K8" s="1">
        <v>1.03</v>
      </c>
      <c r="L8" s="1">
        <v>1.01</v>
      </c>
      <c r="M8" s="1">
        <v>1.1499999999999999</v>
      </c>
    </row>
    <row r="9" spans="1:13" x14ac:dyDescent="0.25">
      <c r="A9" s="2" t="s">
        <v>0</v>
      </c>
      <c r="B9" s="2">
        <v>864465</v>
      </c>
      <c r="C9" s="2">
        <v>968200</v>
      </c>
      <c r="D9" s="2">
        <v>769373</v>
      </c>
      <c r="E9" s="2">
        <v>786663</v>
      </c>
      <c r="F9" s="2">
        <v>803952</v>
      </c>
      <c r="G9" s="2">
        <v>933622</v>
      </c>
      <c r="H9" s="2">
        <v>942266</v>
      </c>
      <c r="I9" s="2">
        <v>899043</v>
      </c>
      <c r="J9" s="1">
        <f>INT(B9*0.96)</f>
        <v>829886</v>
      </c>
      <c r="K9" s="1">
        <f>INT(B9*1.03)</f>
        <v>890398</v>
      </c>
      <c r="L9" s="1">
        <f>INT(B9*1.01)</f>
        <v>873109</v>
      </c>
      <c r="M9" s="1">
        <f>INT(B9*1.15)</f>
        <v>994134</v>
      </c>
    </row>
    <row r="10" spans="1:13" x14ac:dyDescent="0.25">
      <c r="A10" s="2" t="s">
        <v>1</v>
      </c>
      <c r="B10" s="2">
        <v>5006</v>
      </c>
      <c r="C10" s="2">
        <v>5606</v>
      </c>
      <c r="D10" s="2">
        <v>4455</v>
      </c>
      <c r="E10" s="2">
        <v>4555</v>
      </c>
      <c r="F10" s="2">
        <v>4655</v>
      </c>
      <c r="G10" s="2">
        <v>5406</v>
      </c>
      <c r="H10" s="2">
        <v>5456</v>
      </c>
      <c r="I10" s="2">
        <v>5206</v>
      </c>
      <c r="J10" s="1">
        <f t="shared" ref="J10:J13" si="4">INT(B10*0.96)</f>
        <v>4805</v>
      </c>
      <c r="K10" s="1">
        <f t="shared" ref="K10:K13" si="5">INT(B10*1.03)</f>
        <v>5156</v>
      </c>
      <c r="L10" s="1">
        <f t="shared" ref="L10:L13" si="6">INT(B10*1.01)</f>
        <v>5056</v>
      </c>
      <c r="M10" s="1">
        <f t="shared" ref="M10:M13" si="7">INT(B10*1.15)</f>
        <v>5756</v>
      </c>
    </row>
    <row r="11" spans="1:13" x14ac:dyDescent="0.25">
      <c r="A11" s="2" t="s">
        <v>2</v>
      </c>
      <c r="B11" s="2">
        <v>859416</v>
      </c>
      <c r="C11" s="2">
        <v>962545</v>
      </c>
      <c r="D11" s="2">
        <v>764880</v>
      </c>
      <c r="E11" s="2">
        <v>782068</v>
      </c>
      <c r="F11" s="2">
        <v>799256</v>
      </c>
      <c r="G11" s="2">
        <v>928169</v>
      </c>
      <c r="H11" s="2">
        <v>936763</v>
      </c>
      <c r="I11" s="2">
        <v>893792</v>
      </c>
      <c r="J11" s="1">
        <f t="shared" si="4"/>
        <v>825039</v>
      </c>
      <c r="K11" s="1">
        <f t="shared" si="5"/>
        <v>885198</v>
      </c>
      <c r="L11" s="1">
        <f t="shared" si="6"/>
        <v>868010</v>
      </c>
      <c r="M11" s="1">
        <f t="shared" si="7"/>
        <v>988328</v>
      </c>
    </row>
    <row r="12" spans="1:13" x14ac:dyDescent="0.25">
      <c r="A12" s="2" t="s">
        <v>3</v>
      </c>
      <c r="B12" s="2">
        <v>781</v>
      </c>
      <c r="C12" s="2">
        <v>874</v>
      </c>
      <c r="D12" s="2">
        <v>695</v>
      </c>
      <c r="E12" s="2">
        <v>710</v>
      </c>
      <c r="F12" s="2">
        <v>726</v>
      </c>
      <c r="G12" s="2">
        <v>843</v>
      </c>
      <c r="H12" s="2">
        <v>851</v>
      </c>
      <c r="I12" s="2">
        <v>812</v>
      </c>
      <c r="J12" s="1">
        <f t="shared" si="4"/>
        <v>749</v>
      </c>
      <c r="K12" s="1">
        <f t="shared" si="5"/>
        <v>804</v>
      </c>
      <c r="L12" s="1">
        <f t="shared" si="6"/>
        <v>788</v>
      </c>
      <c r="M12" s="1">
        <f t="shared" si="7"/>
        <v>898</v>
      </c>
    </row>
    <row r="13" spans="1:13" x14ac:dyDescent="0.25">
      <c r="A13" s="2" t="s">
        <v>4</v>
      </c>
      <c r="B13" s="2">
        <v>85897</v>
      </c>
      <c r="C13" s="2">
        <v>96204</v>
      </c>
      <c r="D13" s="2">
        <v>76448</v>
      </c>
      <c r="E13" s="2">
        <v>78166</v>
      </c>
      <c r="F13" s="2">
        <v>79884</v>
      </c>
      <c r="G13" s="2">
        <v>92768</v>
      </c>
      <c r="H13" s="2">
        <v>93627</v>
      </c>
      <c r="I13" s="2">
        <v>89332</v>
      </c>
      <c r="J13" s="1">
        <f t="shared" si="4"/>
        <v>82461</v>
      </c>
      <c r="K13" s="1">
        <f t="shared" si="5"/>
        <v>88473</v>
      </c>
      <c r="L13" s="1">
        <f t="shared" si="6"/>
        <v>86755</v>
      </c>
      <c r="M13" s="1">
        <f t="shared" si="7"/>
        <v>98781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 t="s">
        <v>7</v>
      </c>
      <c r="B15" s="2"/>
      <c r="C15" s="3">
        <v>0.98</v>
      </c>
      <c r="D15" s="3">
        <v>1</v>
      </c>
      <c r="E15" s="3">
        <v>1.1000000000000001</v>
      </c>
      <c r="F15" s="3">
        <v>1</v>
      </c>
      <c r="G15" s="3">
        <v>1.0900000000000001</v>
      </c>
      <c r="H15" s="3">
        <v>0.94</v>
      </c>
      <c r="I15" s="3">
        <v>1.19</v>
      </c>
      <c r="J15" s="1">
        <v>1.01</v>
      </c>
      <c r="K15" s="1">
        <v>0.97</v>
      </c>
      <c r="L15" s="1">
        <v>1.0900000000000001</v>
      </c>
      <c r="M15" s="1">
        <v>1.18</v>
      </c>
    </row>
    <row r="16" spans="1:13" x14ac:dyDescent="0.25">
      <c r="A16" s="2" t="s">
        <v>0</v>
      </c>
      <c r="B16" s="2">
        <v>493980</v>
      </c>
      <c r="C16" s="2">
        <v>553257</v>
      </c>
      <c r="D16" s="2">
        <v>439642</v>
      </c>
      <c r="E16" s="2">
        <v>449521</v>
      </c>
      <c r="F16" s="2">
        <v>459401</v>
      </c>
      <c r="G16" s="2">
        <v>533498</v>
      </c>
      <c r="H16" s="2">
        <v>538438</v>
      </c>
      <c r="I16" s="2">
        <v>513739</v>
      </c>
      <c r="J16" s="1">
        <f>INT(B16*1.01)</f>
        <v>498919</v>
      </c>
      <c r="K16" s="1">
        <f>INT(B16*0.97)</f>
        <v>479160</v>
      </c>
      <c r="L16" s="1">
        <f>INT(B16*1.09)</f>
        <v>538438</v>
      </c>
      <c r="M16" s="1">
        <f>INT(B16*1.18)</f>
        <v>582896</v>
      </c>
    </row>
    <row r="17" spans="1:13" x14ac:dyDescent="0.25">
      <c r="A17" s="2" t="s">
        <v>1</v>
      </c>
      <c r="B17" s="2">
        <v>2860</v>
      </c>
      <c r="C17" s="2">
        <v>3203</v>
      </c>
      <c r="D17" s="2">
        <v>2545</v>
      </c>
      <c r="E17" s="2">
        <v>2602</v>
      </c>
      <c r="F17" s="2">
        <v>2659</v>
      </c>
      <c r="G17" s="2">
        <v>3088</v>
      </c>
      <c r="H17" s="2">
        <v>3117</v>
      </c>
      <c r="I17" s="2">
        <v>2974</v>
      </c>
      <c r="J17" s="1">
        <f t="shared" ref="J17:J21" si="8">INT(B17*1.01)</f>
        <v>2888</v>
      </c>
      <c r="K17" s="1">
        <f t="shared" ref="K17:K21" si="9">INT(B17*0.97)</f>
        <v>2774</v>
      </c>
      <c r="L17" s="1">
        <f t="shared" ref="L17:L21" si="10">INT(B17*1.09)</f>
        <v>3117</v>
      </c>
      <c r="M17" s="1">
        <f t="shared" ref="M17:M21" si="11">INT(B17*1.18)</f>
        <v>3374</v>
      </c>
    </row>
    <row r="18" spans="1:13" x14ac:dyDescent="0.25">
      <c r="A18" s="2" t="s">
        <v>2</v>
      </c>
      <c r="B18" s="2">
        <v>491095</v>
      </c>
      <c r="C18" s="2">
        <v>550026</v>
      </c>
      <c r="D18" s="2">
        <v>437074</v>
      </c>
      <c r="E18" s="2">
        <v>446896</v>
      </c>
      <c r="F18" s="2">
        <v>456718</v>
      </c>
      <c r="G18" s="2">
        <v>530382</v>
      </c>
      <c r="H18" s="2">
        <v>535293</v>
      </c>
      <c r="I18" s="2">
        <v>510738</v>
      </c>
      <c r="J18" s="1">
        <f t="shared" si="8"/>
        <v>496005</v>
      </c>
      <c r="K18" s="1">
        <f t="shared" si="9"/>
        <v>476362</v>
      </c>
      <c r="L18" s="1">
        <f t="shared" si="10"/>
        <v>535293</v>
      </c>
      <c r="M18" s="1">
        <f t="shared" si="11"/>
        <v>579492</v>
      </c>
    </row>
    <row r="19" spans="1:13" x14ac:dyDescent="0.25">
      <c r="A19" s="2" t="s">
        <v>3</v>
      </c>
      <c r="B19" s="2">
        <v>446</v>
      </c>
      <c r="C19" s="2">
        <v>499</v>
      </c>
      <c r="D19" s="2">
        <v>396</v>
      </c>
      <c r="E19" s="2">
        <v>405</v>
      </c>
      <c r="F19" s="2">
        <v>414</v>
      </c>
      <c r="G19" s="2">
        <v>481</v>
      </c>
      <c r="H19" s="2">
        <v>486</v>
      </c>
      <c r="I19" s="2">
        <v>463</v>
      </c>
      <c r="J19" s="1">
        <f t="shared" si="8"/>
        <v>450</v>
      </c>
      <c r="K19" s="1">
        <f t="shared" si="9"/>
        <v>432</v>
      </c>
      <c r="L19" s="1">
        <f t="shared" si="10"/>
        <v>486</v>
      </c>
      <c r="M19" s="1">
        <f t="shared" si="11"/>
        <v>526</v>
      </c>
    </row>
    <row r="20" spans="1:13" x14ac:dyDescent="0.25">
      <c r="A20" s="2" t="s">
        <v>4</v>
      </c>
      <c r="B20" s="2">
        <v>49084</v>
      </c>
      <c r="C20" s="2">
        <v>54974</v>
      </c>
      <c r="D20" s="2">
        <v>43684</v>
      </c>
      <c r="E20" s="2">
        <v>44666</v>
      </c>
      <c r="F20" s="2">
        <v>45648</v>
      </c>
      <c r="G20" s="2">
        <v>53010</v>
      </c>
      <c r="H20" s="2">
        <v>53501</v>
      </c>
      <c r="I20" s="2">
        <v>51047</v>
      </c>
      <c r="J20" s="1">
        <f t="shared" si="8"/>
        <v>49574</v>
      </c>
      <c r="K20" s="1">
        <f t="shared" si="9"/>
        <v>47611</v>
      </c>
      <c r="L20" s="1">
        <f t="shared" si="10"/>
        <v>53501</v>
      </c>
      <c r="M20" s="1">
        <f t="shared" si="11"/>
        <v>57919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3" x14ac:dyDescent="0.25">
      <c r="A22" s="2" t="s">
        <v>8</v>
      </c>
      <c r="B22" s="2"/>
      <c r="C22" s="3">
        <v>1.17</v>
      </c>
      <c r="D22" s="3">
        <v>1.1100000000000001</v>
      </c>
      <c r="E22" s="3">
        <v>1.1299999999999999</v>
      </c>
      <c r="F22" s="3">
        <v>0.91</v>
      </c>
      <c r="G22" s="3">
        <v>0.92</v>
      </c>
      <c r="H22" s="3">
        <v>0.92</v>
      </c>
      <c r="I22" s="3">
        <v>1.2</v>
      </c>
      <c r="J22" s="1">
        <v>0.96</v>
      </c>
      <c r="K22" s="1">
        <v>1.1000000000000001</v>
      </c>
      <c r="L22" s="1">
        <v>0.99</v>
      </c>
      <c r="M22" s="1">
        <v>1.1499999999999999</v>
      </c>
    </row>
    <row r="23" spans="1:13" x14ac:dyDescent="0.25">
      <c r="A23" s="2" t="s">
        <v>0</v>
      </c>
      <c r="B23" s="2">
        <v>370485</v>
      </c>
      <c r="C23" s="2">
        <v>414943</v>
      </c>
      <c r="D23" s="2">
        <v>329731</v>
      </c>
      <c r="E23" s="2">
        <v>337141</v>
      </c>
      <c r="F23" s="2">
        <v>344551</v>
      </c>
      <c r="G23" s="2">
        <v>400123</v>
      </c>
      <c r="H23" s="2">
        <v>403828</v>
      </c>
      <c r="I23" s="2">
        <v>385304</v>
      </c>
      <c r="J23" s="1">
        <f>INT(B23*0.96)</f>
        <v>355665</v>
      </c>
      <c r="K23" s="1">
        <f>INT(B23*1.1)</f>
        <v>407533</v>
      </c>
      <c r="L23" s="1">
        <f>INT(B23*0.99)</f>
        <v>366780</v>
      </c>
      <c r="M23" s="1">
        <f>INT(B23*1.15)</f>
        <v>426057</v>
      </c>
    </row>
    <row r="24" spans="1:13" x14ac:dyDescent="0.25">
      <c r="A24" s="2" t="s">
        <v>1</v>
      </c>
      <c r="B24" s="2">
        <v>2145</v>
      </c>
      <c r="C24" s="2">
        <v>2402</v>
      </c>
      <c r="D24" s="2">
        <v>1909</v>
      </c>
      <c r="E24" s="2">
        <v>1951</v>
      </c>
      <c r="F24" s="2">
        <v>1994</v>
      </c>
      <c r="G24" s="2">
        <v>2316</v>
      </c>
      <c r="H24" s="2">
        <v>2338</v>
      </c>
      <c r="I24" s="2">
        <v>2230</v>
      </c>
      <c r="J24" s="1">
        <f t="shared" ref="J24:J27" si="12">INT(B24*0.96)</f>
        <v>2059</v>
      </c>
      <c r="K24" s="1">
        <f t="shared" ref="K24:K27" si="13">INT(B24*1.1)</f>
        <v>2359</v>
      </c>
      <c r="L24" s="1">
        <f t="shared" ref="L24:L27" si="14">INT(B24*0.99)</f>
        <v>2123</v>
      </c>
      <c r="M24" s="1">
        <f t="shared" ref="M24:M27" si="15">INT(B24*1.15)</f>
        <v>2466</v>
      </c>
    </row>
    <row r="25" spans="1:13" x14ac:dyDescent="0.25">
      <c r="A25" s="2" t="s">
        <v>2</v>
      </c>
      <c r="B25" s="2">
        <v>368321</v>
      </c>
      <c r="C25" s="2">
        <v>412519</v>
      </c>
      <c r="D25" s="2">
        <v>327805</v>
      </c>
      <c r="E25" s="2">
        <v>335172</v>
      </c>
      <c r="F25" s="2">
        <v>342538</v>
      </c>
      <c r="G25" s="2">
        <v>397786</v>
      </c>
      <c r="H25" s="2">
        <v>401469</v>
      </c>
      <c r="I25" s="2">
        <v>383053</v>
      </c>
      <c r="J25" s="1">
        <f t="shared" si="12"/>
        <v>353588</v>
      </c>
      <c r="K25" s="1">
        <f t="shared" si="13"/>
        <v>405153</v>
      </c>
      <c r="L25" s="1">
        <f t="shared" si="14"/>
        <v>364637</v>
      </c>
      <c r="M25" s="1">
        <f t="shared" si="15"/>
        <v>423569</v>
      </c>
    </row>
    <row r="26" spans="1:13" x14ac:dyDescent="0.25">
      <c r="A26" s="2" t="s">
        <v>3</v>
      </c>
      <c r="B26" s="2">
        <v>334</v>
      </c>
      <c r="C26" s="2">
        <v>374</v>
      </c>
      <c r="D26" s="2">
        <v>297</v>
      </c>
      <c r="E26" s="2">
        <v>303</v>
      </c>
      <c r="F26" s="2">
        <v>310</v>
      </c>
      <c r="G26" s="2">
        <v>360</v>
      </c>
      <c r="H26" s="2">
        <v>364</v>
      </c>
      <c r="I26" s="2">
        <v>347</v>
      </c>
      <c r="J26" s="1">
        <f t="shared" si="12"/>
        <v>320</v>
      </c>
      <c r="K26" s="1">
        <f t="shared" si="13"/>
        <v>367</v>
      </c>
      <c r="L26" s="1">
        <f t="shared" si="14"/>
        <v>330</v>
      </c>
      <c r="M26" s="1">
        <f t="shared" si="15"/>
        <v>384</v>
      </c>
    </row>
    <row r="27" spans="1:13" x14ac:dyDescent="0.25">
      <c r="A27" s="2" t="s">
        <v>4</v>
      </c>
      <c r="B27" s="2">
        <v>36813</v>
      </c>
      <c r="C27" s="2">
        <v>41230</v>
      </c>
      <c r="D27" s="2">
        <v>32763</v>
      </c>
      <c r="E27" s="2">
        <v>33499</v>
      </c>
      <c r="F27" s="2">
        <v>34236</v>
      </c>
      <c r="G27" s="2">
        <v>39758</v>
      </c>
      <c r="H27" s="2">
        <v>40126</v>
      </c>
      <c r="I27" s="2">
        <v>38285</v>
      </c>
      <c r="J27" s="1">
        <f t="shared" si="12"/>
        <v>35340</v>
      </c>
      <c r="K27" s="1">
        <f t="shared" si="13"/>
        <v>40494</v>
      </c>
      <c r="L27" s="1">
        <f t="shared" si="14"/>
        <v>36444</v>
      </c>
      <c r="M27" s="1">
        <f t="shared" si="15"/>
        <v>42334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3" x14ac:dyDescent="0.25">
      <c r="A29" s="2" t="s">
        <v>9</v>
      </c>
      <c r="B29" s="2"/>
      <c r="C29" s="3">
        <v>1.1200000000000001</v>
      </c>
      <c r="D29" s="3">
        <v>0.84</v>
      </c>
      <c r="E29" s="3">
        <v>0.9</v>
      </c>
      <c r="F29" s="3">
        <v>0.94</v>
      </c>
      <c r="G29" s="3">
        <v>0.94</v>
      </c>
      <c r="H29" s="3">
        <v>1.1499999999999999</v>
      </c>
      <c r="I29" s="3">
        <v>1.07</v>
      </c>
      <c r="J29" s="1">
        <v>1.03</v>
      </c>
      <c r="K29" s="1">
        <v>0.98</v>
      </c>
      <c r="L29" s="1">
        <v>1.05</v>
      </c>
      <c r="M29" s="1">
        <v>1.25</v>
      </c>
    </row>
    <row r="30" spans="1:13" x14ac:dyDescent="0.25">
      <c r="A30" s="2" t="s">
        <v>0</v>
      </c>
      <c r="B30" s="2">
        <v>296388</v>
      </c>
      <c r="C30" s="2">
        <v>331954</v>
      </c>
      <c r="D30" s="2">
        <v>263785</v>
      </c>
      <c r="E30" s="2">
        <v>269713</v>
      </c>
      <c r="F30" s="2">
        <v>275640</v>
      </c>
      <c r="G30" s="2">
        <v>320099</v>
      </c>
      <c r="H30" s="2">
        <v>323062</v>
      </c>
      <c r="I30" s="2">
        <v>308243</v>
      </c>
      <c r="J30" s="1">
        <f>INT(B30*1.03)</f>
        <v>305279</v>
      </c>
      <c r="K30" s="1">
        <f>INT(B30*0.98)</f>
        <v>290460</v>
      </c>
      <c r="L30" s="1">
        <f>INT(B30*1.05)</f>
        <v>311207</v>
      </c>
      <c r="M30" s="1">
        <f>INT(B30*1.25)</f>
        <v>370485</v>
      </c>
    </row>
    <row r="31" spans="1:13" x14ac:dyDescent="0.25">
      <c r="A31" s="2" t="s">
        <v>1</v>
      </c>
      <c r="B31" s="2">
        <v>1716</v>
      </c>
      <c r="C31" s="2">
        <v>1921</v>
      </c>
      <c r="D31" s="2">
        <v>1527</v>
      </c>
      <c r="E31" s="2">
        <v>1561</v>
      </c>
      <c r="F31" s="2">
        <v>1595</v>
      </c>
      <c r="G31" s="2">
        <v>1853</v>
      </c>
      <c r="H31" s="2">
        <v>1870</v>
      </c>
      <c r="I31" s="2">
        <v>1784</v>
      </c>
      <c r="J31" s="1">
        <f t="shared" ref="J31:J34" si="16">INT(B31*1.03)</f>
        <v>1767</v>
      </c>
      <c r="K31" s="1">
        <f t="shared" ref="K31:K34" si="17">INT(B31*0.98)</f>
        <v>1681</v>
      </c>
      <c r="L31" s="1">
        <f t="shared" ref="L31:L34" si="18">INT(B31*1.05)</f>
        <v>1801</v>
      </c>
      <c r="M31" s="1">
        <f t="shared" ref="M31:M34" si="19">INT(B31*1.25)</f>
        <v>2145</v>
      </c>
    </row>
    <row r="32" spans="1:13" x14ac:dyDescent="0.25">
      <c r="A32" s="2" t="s">
        <v>2</v>
      </c>
      <c r="B32" s="2">
        <v>294657</v>
      </c>
      <c r="C32" s="2">
        <v>330015</v>
      </c>
      <c r="D32" s="2">
        <v>262244</v>
      </c>
      <c r="E32" s="2">
        <v>268137</v>
      </c>
      <c r="F32" s="2">
        <v>274031</v>
      </c>
      <c r="G32" s="2">
        <v>318229</v>
      </c>
      <c r="H32" s="2">
        <v>321176</v>
      </c>
      <c r="I32" s="2">
        <v>306443</v>
      </c>
      <c r="J32" s="1">
        <f t="shared" si="16"/>
        <v>303496</v>
      </c>
      <c r="K32" s="1">
        <f t="shared" si="17"/>
        <v>288763</v>
      </c>
      <c r="L32" s="1">
        <f t="shared" si="18"/>
        <v>309389</v>
      </c>
      <c r="M32" s="1">
        <f t="shared" si="19"/>
        <v>368321</v>
      </c>
    </row>
    <row r="33" spans="1:13" x14ac:dyDescent="0.25">
      <c r="A33" s="2" t="s">
        <v>3</v>
      </c>
      <c r="B33" s="2">
        <v>267</v>
      </c>
      <c r="C33" s="2">
        <v>299</v>
      </c>
      <c r="D33" s="2">
        <v>237</v>
      </c>
      <c r="E33" s="2">
        <v>242</v>
      </c>
      <c r="F33" s="2">
        <v>248</v>
      </c>
      <c r="G33" s="2">
        <v>288</v>
      </c>
      <c r="H33" s="2">
        <v>291</v>
      </c>
      <c r="I33" s="2">
        <v>277</v>
      </c>
      <c r="J33" s="1">
        <f t="shared" si="16"/>
        <v>275</v>
      </c>
      <c r="K33" s="1">
        <f t="shared" si="17"/>
        <v>261</v>
      </c>
      <c r="L33" s="1">
        <f t="shared" si="18"/>
        <v>280</v>
      </c>
      <c r="M33" s="1">
        <f t="shared" si="19"/>
        <v>333</v>
      </c>
    </row>
    <row r="34" spans="1:13" x14ac:dyDescent="0.25">
      <c r="A34" s="2" t="s">
        <v>4</v>
      </c>
      <c r="B34" s="2">
        <v>29450</v>
      </c>
      <c r="C34" s="2">
        <v>32984</v>
      </c>
      <c r="D34" s="2">
        <v>26210</v>
      </c>
      <c r="E34" s="2">
        <v>26799</v>
      </c>
      <c r="F34" s="2">
        <v>27388</v>
      </c>
      <c r="G34" s="2">
        <v>31806</v>
      </c>
      <c r="H34" s="2">
        <v>32100</v>
      </c>
      <c r="I34" s="2">
        <v>30628</v>
      </c>
      <c r="J34" s="1">
        <f t="shared" si="16"/>
        <v>30333</v>
      </c>
      <c r="K34" s="1">
        <f t="shared" si="17"/>
        <v>28861</v>
      </c>
      <c r="L34" s="1">
        <f t="shared" si="18"/>
        <v>30922</v>
      </c>
      <c r="M34" s="1">
        <f t="shared" si="19"/>
        <v>36812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 Rize</vt:lpstr>
      <vt:lpstr>Capacity Trabzon</vt:lpstr>
      <vt:lpstr>Capacity Giresun</vt:lpstr>
      <vt:lpstr>Capacity Ordu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2023-10-17T09:49:16Z</dcterms:modified>
</cp:coreProperties>
</file>