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.Cedolin\OneDrive - Al-Arabia Educational Enterprises Company\Desktop\"/>
    </mc:Choice>
  </mc:AlternateContent>
  <xr:revisionPtr revIDLastSave="0" documentId="13_ncr:1_{AF632BB2-6506-4156-A994-87EE2B4C850E}" xr6:coauthVersionLast="47" xr6:coauthVersionMax="47" xr10:uidLastSave="{00000000-0000-0000-0000-000000000000}"/>
  <bookViews>
    <workbookView xWindow="-120" yWindow="-120" windowWidth="29040" windowHeight="15840" activeTab="4" xr2:uid="{54291AA2-5F70-8A40-BAB9-146D8DC84F94}"/>
  </bookViews>
  <sheets>
    <sheet name="Capacity" sheetId="1" r:id="rId1"/>
    <sheet name="Capacity Rize" sheetId="2" r:id="rId2"/>
    <sheet name="Capacity Trabzon" sheetId="4" r:id="rId3"/>
    <sheet name="Capacity Giresun" sheetId="6" r:id="rId4"/>
    <sheet name="Capacity Ordu" sheetId="7" r:id="rId5"/>
    <sheet name="Emlak Endeksleri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G12" i="7"/>
  <c r="B12" i="7"/>
  <c r="H9" i="7"/>
  <c r="H11" i="7" s="1"/>
  <c r="H14" i="7" s="1"/>
  <c r="G9" i="7"/>
  <c r="G11" i="7" s="1"/>
  <c r="G14" i="7" s="1"/>
  <c r="F9" i="7"/>
  <c r="F12" i="7" s="1"/>
  <c r="E9" i="7"/>
  <c r="E11" i="7" s="1"/>
  <c r="E14" i="7" s="1"/>
  <c r="B9" i="7"/>
  <c r="B11" i="7" s="1"/>
  <c r="B14" i="7" s="1"/>
  <c r="C9" i="4"/>
  <c r="C11" i="4" s="1"/>
  <c r="C14" i="4" s="1"/>
  <c r="D9" i="4"/>
  <c r="D12" i="4" s="1"/>
  <c r="I9" i="4"/>
  <c r="I12" i="4" s="1"/>
  <c r="B9" i="4"/>
  <c r="B11" i="4" s="1"/>
  <c r="B14" i="4" s="1"/>
  <c r="C9" i="2"/>
  <c r="C11" i="2" s="1"/>
  <c r="C14" i="2" s="1"/>
  <c r="D9" i="2"/>
  <c r="D11" i="2" s="1"/>
  <c r="D14" i="2" s="1"/>
  <c r="I9" i="2"/>
  <c r="I11" i="2" s="1"/>
  <c r="I14" i="2" s="1"/>
  <c r="B9" i="2"/>
  <c r="B11" i="2" s="1"/>
  <c r="B14" i="2" s="1"/>
  <c r="I7" i="7"/>
  <c r="I9" i="7" s="1"/>
  <c r="H7" i="7"/>
  <c r="G7" i="7"/>
  <c r="F7" i="7"/>
  <c r="E7" i="7"/>
  <c r="D7" i="7"/>
  <c r="D9" i="7" s="1"/>
  <c r="C7" i="7"/>
  <c r="C9" i="7" s="1"/>
  <c r="B7" i="7"/>
  <c r="I7" i="6"/>
  <c r="I9" i="6" s="1"/>
  <c r="H7" i="6"/>
  <c r="H9" i="6" s="1"/>
  <c r="G7" i="6"/>
  <c r="G9" i="6" s="1"/>
  <c r="F7" i="6"/>
  <c r="F9" i="6" s="1"/>
  <c r="E7" i="6"/>
  <c r="E9" i="6" s="1"/>
  <c r="D7" i="6"/>
  <c r="D9" i="6" s="1"/>
  <c r="C7" i="6"/>
  <c r="C9" i="6" s="1"/>
  <c r="B7" i="6"/>
  <c r="B9" i="6" s="1"/>
  <c r="I7" i="4"/>
  <c r="H7" i="4"/>
  <c r="H9" i="4" s="1"/>
  <c r="G7" i="4"/>
  <c r="G9" i="4" s="1"/>
  <c r="F7" i="4"/>
  <c r="F9" i="4" s="1"/>
  <c r="E7" i="4"/>
  <c r="E9" i="4" s="1"/>
  <c r="D7" i="4"/>
  <c r="C7" i="4"/>
  <c r="B7" i="4"/>
  <c r="C7" i="2"/>
  <c r="D7" i="2"/>
  <c r="E7" i="2"/>
  <c r="E9" i="2" s="1"/>
  <c r="F7" i="2"/>
  <c r="F9" i="2" s="1"/>
  <c r="G7" i="2"/>
  <c r="G9" i="2" s="1"/>
  <c r="H7" i="2"/>
  <c r="H9" i="2" s="1"/>
  <c r="I7" i="2"/>
  <c r="B7" i="2"/>
  <c r="K20" i="8"/>
  <c r="K18" i="8"/>
  <c r="K16" i="8"/>
  <c r="K14" i="8"/>
  <c r="J20" i="8"/>
  <c r="J18" i="8"/>
  <c r="J16" i="8"/>
  <c r="J14" i="8"/>
  <c r="C12" i="7" l="1"/>
  <c r="C11" i="7"/>
  <c r="C14" i="7" s="1"/>
  <c r="I12" i="7"/>
  <c r="I11" i="7"/>
  <c r="I14" i="7" s="1"/>
  <c r="D11" i="7"/>
  <c r="D14" i="7" s="1"/>
  <c r="D12" i="7"/>
  <c r="F11" i="7"/>
  <c r="F14" i="7" s="1"/>
  <c r="E12" i="7"/>
  <c r="D12" i="6"/>
  <c r="D11" i="6"/>
  <c r="D14" i="6" s="1"/>
  <c r="E12" i="6"/>
  <c r="E11" i="6"/>
  <c r="E14" i="6" s="1"/>
  <c r="F11" i="6"/>
  <c r="F14" i="6" s="1"/>
  <c r="F12" i="6"/>
  <c r="G12" i="6"/>
  <c r="G11" i="6"/>
  <c r="G14" i="6" s="1"/>
  <c r="B11" i="6"/>
  <c r="B14" i="6" s="1"/>
  <c r="B12" i="6"/>
  <c r="H12" i="6"/>
  <c r="H11" i="6"/>
  <c r="H14" i="6" s="1"/>
  <c r="C12" i="6"/>
  <c r="C11" i="6"/>
  <c r="C14" i="6" s="1"/>
  <c r="I12" i="6"/>
  <c r="I11" i="6"/>
  <c r="I14" i="6" s="1"/>
  <c r="G11" i="4"/>
  <c r="G14" i="4" s="1"/>
  <c r="G12" i="4"/>
  <c r="H12" i="4"/>
  <c r="H11" i="4"/>
  <c r="H14" i="4" s="1"/>
  <c r="E12" i="4"/>
  <c r="E11" i="4"/>
  <c r="E14" i="4" s="1"/>
  <c r="F12" i="4"/>
  <c r="F11" i="4"/>
  <c r="F14" i="4" s="1"/>
  <c r="I11" i="4"/>
  <c r="I14" i="4" s="1"/>
  <c r="D11" i="4"/>
  <c r="D14" i="4" s="1"/>
  <c r="B12" i="4"/>
  <c r="C12" i="4"/>
  <c r="F12" i="2"/>
  <c r="F11" i="2"/>
  <c r="F14" i="2" s="1"/>
  <c r="E12" i="2"/>
  <c r="E11" i="2"/>
  <c r="E14" i="2" s="1"/>
  <c r="H12" i="2"/>
  <c r="H11" i="2"/>
  <c r="H14" i="2" s="1"/>
  <c r="G11" i="2"/>
  <c r="G14" i="2" s="1"/>
  <c r="G12" i="2"/>
  <c r="B12" i="2"/>
  <c r="D12" i="2"/>
  <c r="I12" i="2"/>
  <c r="C12" i="2"/>
</calcChain>
</file>

<file path=xl/sharedStrings.xml><?xml version="1.0" encoding="utf-8"?>
<sst xmlns="http://schemas.openxmlformats.org/spreadsheetml/2006/main" count="70" uniqueCount="22">
  <si>
    <t>capacity</t>
  </si>
  <si>
    <t>capacityCold</t>
  </si>
  <si>
    <t>capacityNorm</t>
  </si>
  <si>
    <t>capCritCold</t>
  </si>
  <si>
    <t>capCritNorm</t>
  </si>
  <si>
    <t>Zingat.com</t>
  </si>
  <si>
    <t>Rize</t>
  </si>
  <si>
    <t>Sales/m2</t>
  </si>
  <si>
    <t>Rent/m2</t>
  </si>
  <si>
    <t>Date</t>
  </si>
  <si>
    <t>USD/TRY</t>
  </si>
  <si>
    <t>Trabzon</t>
  </si>
  <si>
    <t>Ordu</t>
  </si>
  <si>
    <t>Giresun</t>
  </si>
  <si>
    <t>https://www.endeksa.com/tr/analiz/trabzon/endeks/satilik/konut</t>
  </si>
  <si>
    <t>https://www.tcmb.gov.tr/kurlar/202306/26062023.xml</t>
  </si>
  <si>
    <t>Sum</t>
  </si>
  <si>
    <t>m2</t>
  </si>
  <si>
    <t>Rent</t>
  </si>
  <si>
    <t>Sales</t>
  </si>
  <si>
    <t>USD/M2</t>
  </si>
  <si>
    <t>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</si>
</sst>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9B42-7380-BB40-917E-3C53B94C62BB}">
  <dimension ref="A1:I6"/>
  <sheetViews>
    <sheetView workbookViewId="0">
      <selection activeCell="D25" sqref="D25"/>
    </sheetView>
  </sheetViews>
  <sheetFormatPr defaultColWidth="11" defaultRowHeight="15.75" x14ac:dyDescent="0.25"/>
  <cols>
    <col min="1" max="1" width="12.5" bestFit="1" customWidth="1"/>
    <col min="2" max="2" width="7.625" bestFit="1" customWidth="1"/>
    <col min="3" max="3" width="11.75" bestFit="1" customWidth="1"/>
    <col min="4" max="4" width="13.125" bestFit="1" customWidth="1"/>
    <col min="5" max="5" width="15.25" bestFit="1" customWidth="1"/>
    <col min="6" max="6" width="16" bestFit="1" customWidth="1"/>
  </cols>
  <sheetData>
    <row r="1" spans="1:9" x14ac:dyDescent="0.25">
      <c r="A1" t="s">
        <v>0</v>
      </c>
      <c r="B1">
        <v>800</v>
      </c>
      <c r="C1">
        <v>500</v>
      </c>
      <c r="D1">
        <v>700</v>
      </c>
      <c r="E1">
        <v>300</v>
      </c>
      <c r="F1">
        <v>100</v>
      </c>
      <c r="G1">
        <v>200</v>
      </c>
      <c r="H1">
        <v>600</v>
      </c>
      <c r="I1">
        <v>400</v>
      </c>
    </row>
    <row r="2" spans="1:9" x14ac:dyDescent="0.25">
      <c r="A2" t="s">
        <v>1</v>
      </c>
      <c r="B2">
        <v>100</v>
      </c>
      <c r="C2">
        <v>120</v>
      </c>
      <c r="D2">
        <v>180</v>
      </c>
      <c r="E2">
        <v>130</v>
      </c>
      <c r="F2">
        <v>50</v>
      </c>
      <c r="G2">
        <v>60</v>
      </c>
      <c r="H2">
        <v>160</v>
      </c>
      <c r="I2">
        <v>140</v>
      </c>
    </row>
    <row r="3" spans="1:9" x14ac:dyDescent="0.25">
      <c r="A3" t="s">
        <v>2</v>
      </c>
      <c r="B3">
        <v>1600</v>
      </c>
      <c r="C3">
        <v>1000</v>
      </c>
      <c r="D3">
        <v>1600</v>
      </c>
      <c r="E3">
        <v>600</v>
      </c>
      <c r="F3">
        <v>200</v>
      </c>
      <c r="G3">
        <v>200</v>
      </c>
      <c r="H3">
        <v>1200</v>
      </c>
      <c r="I3">
        <v>800</v>
      </c>
    </row>
    <row r="4" spans="1:9" x14ac:dyDescent="0.25">
      <c r="A4" t="s">
        <v>3</v>
      </c>
      <c r="B4">
        <v>11</v>
      </c>
      <c r="C4">
        <v>6</v>
      </c>
      <c r="D4">
        <v>8</v>
      </c>
      <c r="E4">
        <v>1</v>
      </c>
      <c r="F4">
        <v>7</v>
      </c>
      <c r="G4">
        <v>1</v>
      </c>
      <c r="H4">
        <v>16</v>
      </c>
      <c r="I4">
        <v>10</v>
      </c>
    </row>
    <row r="5" spans="1:9" x14ac:dyDescent="0.25">
      <c r="A5" t="s">
        <v>4</v>
      </c>
      <c r="B5">
        <v>48</v>
      </c>
      <c r="C5">
        <v>26</v>
      </c>
      <c r="D5">
        <v>19</v>
      </c>
      <c r="E5">
        <v>25</v>
      </c>
      <c r="F5">
        <v>6</v>
      </c>
      <c r="G5">
        <v>18</v>
      </c>
      <c r="H5">
        <v>29</v>
      </c>
      <c r="I5">
        <v>35</v>
      </c>
    </row>
    <row r="6" spans="1:9" ht="18.75" x14ac:dyDescent="0.3">
      <c r="F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K14"/>
  <sheetViews>
    <sheetView workbookViewId="0">
      <selection activeCell="F24" sqref="F24"/>
    </sheetView>
  </sheetViews>
  <sheetFormatPr defaultColWidth="11" defaultRowHeight="15.75" x14ac:dyDescent="0.25"/>
  <cols>
    <col min="1" max="1" width="12.5" style="4" bestFit="1" customWidth="1"/>
    <col min="2" max="2" width="9.375" style="4" customWidth="1"/>
    <col min="3" max="3" width="11.875" style="4" bestFit="1" customWidth="1"/>
    <col min="4" max="4" width="13.25" style="4" bestFit="1" customWidth="1"/>
    <col min="5" max="5" width="15.375" style="4" bestFit="1" customWidth="1"/>
    <col min="6" max="6" width="16.125" style="4" bestFit="1" customWidth="1"/>
    <col min="7" max="9" width="11.375" style="4" bestFit="1" customWidth="1"/>
    <col min="10" max="16384" width="11" style="4"/>
  </cols>
  <sheetData>
    <row r="1" spans="1:11" x14ac:dyDescent="0.25">
      <c r="A1" s="4" t="s">
        <v>0</v>
      </c>
      <c r="B1" s="4">
        <v>7528</v>
      </c>
      <c r="C1" s="4">
        <v>5581</v>
      </c>
      <c r="D1" s="4">
        <v>3894</v>
      </c>
      <c r="E1" s="4">
        <v>6620</v>
      </c>
      <c r="F1" s="4">
        <v>6620</v>
      </c>
      <c r="G1" s="4">
        <v>5452</v>
      </c>
      <c r="H1" s="4">
        <v>4932</v>
      </c>
      <c r="I1" s="4">
        <v>4802</v>
      </c>
    </row>
    <row r="2" spans="1:11" x14ac:dyDescent="0.25">
      <c r="A2" s="4" t="s">
        <v>1</v>
      </c>
      <c r="B2" s="4">
        <v>1258</v>
      </c>
      <c r="C2" s="4">
        <v>1132</v>
      </c>
      <c r="D2" s="4">
        <v>1174</v>
      </c>
      <c r="E2" s="4">
        <v>1048</v>
      </c>
      <c r="F2" s="4">
        <v>1237</v>
      </c>
      <c r="G2" s="4">
        <v>1153</v>
      </c>
      <c r="H2" s="4">
        <v>1069</v>
      </c>
      <c r="I2" s="4">
        <v>629</v>
      </c>
    </row>
    <row r="3" spans="1:11" x14ac:dyDescent="0.25">
      <c r="A3" s="4" t="s">
        <v>2</v>
      </c>
      <c r="B3" s="4">
        <v>5550</v>
      </c>
      <c r="C3" s="4">
        <v>4135</v>
      </c>
      <c r="D3" s="4">
        <v>5768</v>
      </c>
      <c r="E3" s="4">
        <v>3374</v>
      </c>
      <c r="F3" s="4">
        <v>4788</v>
      </c>
      <c r="G3" s="4">
        <v>3591</v>
      </c>
      <c r="H3" s="4">
        <v>3265</v>
      </c>
      <c r="I3" s="4">
        <v>5986</v>
      </c>
    </row>
    <row r="4" spans="1:11" x14ac:dyDescent="0.25">
      <c r="A4" s="4" t="s">
        <v>3</v>
      </c>
      <c r="B4" s="4">
        <v>19</v>
      </c>
      <c r="C4" s="4">
        <v>20</v>
      </c>
      <c r="D4" s="4">
        <v>25</v>
      </c>
      <c r="E4" s="4">
        <v>21</v>
      </c>
      <c r="F4" s="4">
        <v>21</v>
      </c>
      <c r="G4" s="4">
        <v>14</v>
      </c>
      <c r="H4" s="4">
        <v>27</v>
      </c>
      <c r="I4" s="4">
        <v>28</v>
      </c>
    </row>
    <row r="5" spans="1:11" x14ac:dyDescent="0.25">
      <c r="A5" s="4" t="s">
        <v>4</v>
      </c>
      <c r="B5" s="4">
        <v>132</v>
      </c>
      <c r="C5" s="4">
        <v>90</v>
      </c>
      <c r="D5" s="4">
        <v>121</v>
      </c>
      <c r="E5" s="4">
        <v>112</v>
      </c>
      <c r="F5" s="4">
        <v>107</v>
      </c>
      <c r="G5" s="4">
        <v>126</v>
      </c>
      <c r="H5" s="4">
        <v>163</v>
      </c>
      <c r="I5" s="4">
        <v>143</v>
      </c>
    </row>
    <row r="6" spans="1:11" ht="18.75" x14ac:dyDescent="0.3">
      <c r="F6" s="5"/>
    </row>
    <row r="7" spans="1:11" x14ac:dyDescent="0.25">
      <c r="A7" s="4" t="s">
        <v>16</v>
      </c>
      <c r="B7" s="2">
        <f>SUM(B1:B5)</f>
        <v>14487</v>
      </c>
      <c r="C7" s="2">
        <f t="shared" ref="C7:I7" si="0">SUM(C1:C5)</f>
        <v>10958</v>
      </c>
      <c r="D7" s="2">
        <f t="shared" si="0"/>
        <v>10982</v>
      </c>
      <c r="E7" s="2">
        <f t="shared" si="0"/>
        <v>11175</v>
      </c>
      <c r="F7" s="2">
        <f t="shared" si="0"/>
        <v>12773</v>
      </c>
      <c r="G7" s="2">
        <f t="shared" si="0"/>
        <v>10336</v>
      </c>
      <c r="H7" s="2">
        <f t="shared" si="0"/>
        <v>9456</v>
      </c>
      <c r="I7" s="2">
        <f t="shared" si="0"/>
        <v>11588</v>
      </c>
    </row>
    <row r="8" spans="1:11" x14ac:dyDescent="0.25">
      <c r="B8"/>
      <c r="C8"/>
      <c r="D8"/>
      <c r="E8"/>
      <c r="F8"/>
      <c r="G8"/>
      <c r="H8"/>
      <c r="I8"/>
    </row>
    <row r="9" spans="1:11" x14ac:dyDescent="0.25">
      <c r="A9" s="4" t="s">
        <v>17</v>
      </c>
      <c r="B9" s="4">
        <f>B7/100</f>
        <v>144.87</v>
      </c>
      <c r="C9" s="4">
        <f t="shared" ref="C9:I9" si="1">C7/100</f>
        <v>109.58</v>
      </c>
      <c r="D9" s="4">
        <f t="shared" si="1"/>
        <v>109.82</v>
      </c>
      <c r="E9" s="4">
        <f t="shared" si="1"/>
        <v>111.75</v>
      </c>
      <c r="F9" s="4">
        <f t="shared" si="1"/>
        <v>127.73</v>
      </c>
      <c r="G9" s="4">
        <f t="shared" si="1"/>
        <v>103.36</v>
      </c>
      <c r="H9" s="4">
        <f t="shared" si="1"/>
        <v>94.56</v>
      </c>
      <c r="I9" s="4">
        <f t="shared" si="1"/>
        <v>115.88</v>
      </c>
    </row>
    <row r="10" spans="1:11" x14ac:dyDescent="0.25">
      <c r="K10" s="4" t="s">
        <v>20</v>
      </c>
    </row>
    <row r="11" spans="1:11" x14ac:dyDescent="0.25">
      <c r="A11" s="4" t="s">
        <v>18</v>
      </c>
      <c r="B11" s="10">
        <f>B9*$K$11</f>
        <v>330.30359999999996</v>
      </c>
      <c r="C11" s="10">
        <f t="shared" ref="C11:I11" si="2">C9*$K$11</f>
        <v>249.84239999999997</v>
      </c>
      <c r="D11" s="10">
        <f t="shared" si="2"/>
        <v>250.38959999999997</v>
      </c>
      <c r="E11" s="10">
        <f t="shared" si="2"/>
        <v>254.79</v>
      </c>
      <c r="F11" s="10">
        <f t="shared" si="2"/>
        <v>291.2244</v>
      </c>
      <c r="G11" s="10">
        <f t="shared" si="2"/>
        <v>235.66079999999997</v>
      </c>
      <c r="H11" s="10">
        <f t="shared" si="2"/>
        <v>215.59679999999997</v>
      </c>
      <c r="I11" s="10">
        <f t="shared" si="2"/>
        <v>264.20639999999997</v>
      </c>
      <c r="K11" s="4">
        <v>2.2799999999999998</v>
      </c>
    </row>
    <row r="12" spans="1:11" x14ac:dyDescent="0.25">
      <c r="A12" s="4" t="s">
        <v>19</v>
      </c>
      <c r="B12" s="10">
        <f>B9*$K$12</f>
        <v>91854.823499999999</v>
      </c>
      <c r="C12" s="10">
        <f t="shared" ref="C12:I12" si="3">C9*$K$12</f>
        <v>69479.198999999993</v>
      </c>
      <c r="D12" s="10">
        <f t="shared" si="3"/>
        <v>69631.370999999985</v>
      </c>
      <c r="E12" s="10">
        <f t="shared" si="3"/>
        <v>70855.087499999994</v>
      </c>
      <c r="F12" s="10">
        <f t="shared" si="3"/>
        <v>80987.2065</v>
      </c>
      <c r="G12" s="10">
        <f t="shared" si="3"/>
        <v>65535.407999999996</v>
      </c>
      <c r="H12" s="10">
        <f t="shared" si="3"/>
        <v>59955.767999999996</v>
      </c>
      <c r="I12" s="10">
        <f t="shared" si="3"/>
        <v>73473.713999999993</v>
      </c>
      <c r="K12" s="4">
        <v>634.04999999999995</v>
      </c>
    </row>
    <row r="14" spans="1:11" x14ac:dyDescent="0.25">
      <c r="A14" s="4" t="s">
        <v>21</v>
      </c>
      <c r="B14" s="10">
        <f>B11+1000</f>
        <v>1330.3036</v>
      </c>
      <c r="C14" s="10">
        <f t="shared" ref="C14:I14" si="4">C11+1000</f>
        <v>1249.8424</v>
      </c>
      <c r="D14" s="10">
        <f t="shared" si="4"/>
        <v>1250.3896</v>
      </c>
      <c r="E14" s="10">
        <f t="shared" si="4"/>
        <v>1254.79</v>
      </c>
      <c r="F14" s="10">
        <f t="shared" si="4"/>
        <v>1291.2244000000001</v>
      </c>
      <c r="G14" s="10">
        <f t="shared" si="4"/>
        <v>1235.6607999999999</v>
      </c>
      <c r="H14" s="10">
        <f t="shared" si="4"/>
        <v>1215.5968</v>
      </c>
      <c r="I14" s="10">
        <f t="shared" si="4"/>
        <v>1264.2064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R14"/>
  <sheetViews>
    <sheetView workbookViewId="0">
      <selection activeCell="H27" sqref="H27"/>
    </sheetView>
  </sheetViews>
  <sheetFormatPr defaultColWidth="11" defaultRowHeight="15.75" x14ac:dyDescent="0.25"/>
  <cols>
    <col min="1" max="1" width="12.5" style="2" bestFit="1" customWidth="1"/>
    <col min="2" max="2" width="9.375" style="2" customWidth="1"/>
    <col min="3" max="3" width="11" style="2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8" x14ac:dyDescent="0.25">
      <c r="A1" s="2" t="s">
        <v>0</v>
      </c>
      <c r="B1" s="4">
        <v>384449</v>
      </c>
      <c r="C1" s="4">
        <v>261752</v>
      </c>
      <c r="D1" s="4">
        <v>417168</v>
      </c>
      <c r="E1" s="4">
        <v>343550</v>
      </c>
      <c r="F1" s="4">
        <v>376269</v>
      </c>
      <c r="G1" s="4">
        <v>474426</v>
      </c>
      <c r="H1" s="4">
        <v>302651</v>
      </c>
      <c r="I1" s="4">
        <v>392628</v>
      </c>
    </row>
    <row r="2" spans="1:18" x14ac:dyDescent="0.25">
      <c r="A2" s="2" t="s">
        <v>1</v>
      </c>
      <c r="B2" s="4">
        <v>1802</v>
      </c>
      <c r="C2" s="4">
        <v>2253</v>
      </c>
      <c r="D2" s="4">
        <v>2535</v>
      </c>
      <c r="E2" s="4">
        <v>3380</v>
      </c>
      <c r="F2" s="4">
        <v>2986</v>
      </c>
      <c r="G2" s="4">
        <v>3211</v>
      </c>
      <c r="H2" s="4">
        <v>3155</v>
      </c>
      <c r="I2" s="4">
        <v>1971</v>
      </c>
    </row>
    <row r="3" spans="1:18" x14ac:dyDescent="0.25">
      <c r="A3" s="2" t="s">
        <v>2</v>
      </c>
      <c r="B3" s="4">
        <v>357430</v>
      </c>
      <c r="C3" s="4">
        <v>471158</v>
      </c>
      <c r="D3" s="4">
        <v>268073</v>
      </c>
      <c r="E3" s="4">
        <v>479282</v>
      </c>
      <c r="F3" s="4">
        <v>365554</v>
      </c>
      <c r="G3" s="4">
        <v>398048</v>
      </c>
      <c r="H3" s="4">
        <v>422418</v>
      </c>
      <c r="I3" s="4">
        <v>276196</v>
      </c>
    </row>
    <row r="4" spans="1:18" x14ac:dyDescent="0.25">
      <c r="A4" s="2" t="s">
        <v>3</v>
      </c>
      <c r="B4" s="4">
        <v>47</v>
      </c>
      <c r="C4" s="4">
        <v>56</v>
      </c>
      <c r="D4" s="4">
        <v>55</v>
      </c>
      <c r="E4" s="4">
        <v>62</v>
      </c>
      <c r="F4" s="4">
        <v>47</v>
      </c>
      <c r="G4" s="4">
        <v>53</v>
      </c>
      <c r="H4" s="4">
        <v>55</v>
      </c>
      <c r="I4" s="4">
        <v>56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7226</v>
      </c>
      <c r="C5" s="4">
        <v>6222</v>
      </c>
      <c r="D5" s="4">
        <v>6423</v>
      </c>
      <c r="E5" s="4">
        <v>9032</v>
      </c>
      <c r="F5" s="4">
        <v>6624</v>
      </c>
      <c r="G5" s="4">
        <v>11240</v>
      </c>
      <c r="H5" s="4">
        <v>9634</v>
      </c>
      <c r="I5" s="4">
        <v>7627</v>
      </c>
      <c r="K5" s="4"/>
      <c r="L5" s="4"/>
      <c r="M5" s="4"/>
      <c r="N5" s="4"/>
      <c r="O5" s="4"/>
      <c r="P5" s="4"/>
      <c r="Q5" s="4"/>
      <c r="R5" s="4"/>
    </row>
    <row r="6" spans="1:18" ht="18.75" x14ac:dyDescent="0.25">
      <c r="F6" s="6"/>
    </row>
    <row r="7" spans="1:18" s="4" customFormat="1" x14ac:dyDescent="0.25">
      <c r="A7" s="4" t="s">
        <v>16</v>
      </c>
      <c r="B7" s="2">
        <f>SUM(B1:B5)</f>
        <v>750954</v>
      </c>
      <c r="C7" s="2">
        <f t="shared" ref="C7:I7" si="0">SUM(C1:C5)</f>
        <v>741441</v>
      </c>
      <c r="D7" s="2">
        <f t="shared" si="0"/>
        <v>694254</v>
      </c>
      <c r="E7" s="2">
        <f t="shared" si="0"/>
        <v>835306</v>
      </c>
      <c r="F7" s="2">
        <f t="shared" si="0"/>
        <v>751480</v>
      </c>
      <c r="G7" s="2">
        <f t="shared" si="0"/>
        <v>886978</v>
      </c>
      <c r="H7" s="2">
        <f t="shared" si="0"/>
        <v>737913</v>
      </c>
      <c r="I7" s="2">
        <f t="shared" si="0"/>
        <v>678478</v>
      </c>
    </row>
    <row r="8" spans="1:18" x14ac:dyDescent="0.25"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750.95399999999995</v>
      </c>
      <c r="C9" s="4">
        <f t="shared" ref="C9:I9" si="1">C7/1000</f>
        <v>741.44100000000003</v>
      </c>
      <c r="D9" s="4">
        <f t="shared" si="1"/>
        <v>694.25400000000002</v>
      </c>
      <c r="E9" s="4">
        <f t="shared" si="1"/>
        <v>835.30600000000004</v>
      </c>
      <c r="F9" s="4">
        <f t="shared" si="1"/>
        <v>751.48</v>
      </c>
      <c r="G9" s="4">
        <f t="shared" si="1"/>
        <v>886.97799999999995</v>
      </c>
      <c r="H9" s="4">
        <f t="shared" si="1"/>
        <v>737.91300000000001</v>
      </c>
      <c r="I9" s="4">
        <f t="shared" si="1"/>
        <v>678.47799999999995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1802.2895999999998</v>
      </c>
      <c r="C11" s="10">
        <f t="shared" ref="C11:I11" si="2">C9*$K$11</f>
        <v>1779.4584</v>
      </c>
      <c r="D11" s="10">
        <f t="shared" si="2"/>
        <v>1666.2095999999999</v>
      </c>
      <c r="E11" s="10">
        <f t="shared" si="2"/>
        <v>2004.7344000000001</v>
      </c>
      <c r="F11" s="10">
        <f t="shared" si="2"/>
        <v>1803.5519999999999</v>
      </c>
      <c r="G11" s="10">
        <f t="shared" si="2"/>
        <v>2128.7471999999998</v>
      </c>
      <c r="H11" s="10">
        <f t="shared" si="2"/>
        <v>1770.9911999999999</v>
      </c>
      <c r="I11" s="10">
        <f t="shared" si="2"/>
        <v>1628.3471999999999</v>
      </c>
      <c r="K11" s="4">
        <v>2.4</v>
      </c>
    </row>
    <row r="12" spans="1:18" s="4" customFormat="1" x14ac:dyDescent="0.25">
      <c r="A12" s="4" t="s">
        <v>19</v>
      </c>
      <c r="B12" s="10">
        <f>B9*$K$12</f>
        <v>439315.59953999997</v>
      </c>
      <c r="C12" s="10">
        <f t="shared" ref="C12:I12" si="3">C9*$K$12</f>
        <v>433750.39941000001</v>
      </c>
      <c r="D12" s="10">
        <f t="shared" si="3"/>
        <v>406145.53253999999</v>
      </c>
      <c r="E12" s="10">
        <f t="shared" si="3"/>
        <v>488662.36306</v>
      </c>
      <c r="F12" s="10">
        <f t="shared" si="3"/>
        <v>439623.31479999999</v>
      </c>
      <c r="G12" s="10">
        <f t="shared" si="3"/>
        <v>518890.99977999995</v>
      </c>
      <c r="H12" s="10">
        <f t="shared" si="3"/>
        <v>431686.48413</v>
      </c>
      <c r="I12" s="10">
        <f t="shared" si="3"/>
        <v>396916.41477999999</v>
      </c>
      <c r="K12" s="4">
        <v>585.01</v>
      </c>
    </row>
    <row r="14" spans="1:18" s="4" customFormat="1" x14ac:dyDescent="0.25">
      <c r="A14" s="4" t="s">
        <v>21</v>
      </c>
      <c r="B14" s="10">
        <f>B11+1000</f>
        <v>2802.2896000000001</v>
      </c>
      <c r="C14" s="10">
        <f t="shared" ref="C14:I14" si="4">C11+1000</f>
        <v>2779.4584</v>
      </c>
      <c r="D14" s="10">
        <f t="shared" si="4"/>
        <v>2666.2096000000001</v>
      </c>
      <c r="E14" s="10">
        <f t="shared" si="4"/>
        <v>3004.7344000000003</v>
      </c>
      <c r="F14" s="10">
        <f t="shared" si="4"/>
        <v>2803.5519999999997</v>
      </c>
      <c r="G14" s="10">
        <f t="shared" si="4"/>
        <v>3128.7471999999998</v>
      </c>
      <c r="H14" s="10">
        <f t="shared" si="4"/>
        <v>2770.9911999999999</v>
      </c>
      <c r="I14" s="10">
        <f t="shared" si="4"/>
        <v>2628.3472000000002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R14"/>
  <sheetViews>
    <sheetView workbookViewId="0">
      <selection activeCell="K23" sqref="K23"/>
    </sheetView>
  </sheetViews>
  <sheetFormatPr defaultColWidth="11" defaultRowHeight="15.75" x14ac:dyDescent="0.25"/>
  <cols>
    <col min="1" max="1" width="12" style="2" bestFit="1" customWidth="1"/>
    <col min="2" max="2" width="9.375" style="2" bestFit="1" customWidth="1"/>
    <col min="3" max="3" width="11.75" style="2" bestFit="1" customWidth="1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8" x14ac:dyDescent="0.25">
      <c r="A1" s="2" t="s">
        <v>0</v>
      </c>
      <c r="B1" s="4">
        <v>171997</v>
      </c>
      <c r="C1" s="4">
        <v>171997</v>
      </c>
      <c r="D1" s="4">
        <v>171997</v>
      </c>
      <c r="E1" s="4">
        <v>118486</v>
      </c>
      <c r="F1" s="4">
        <v>198752</v>
      </c>
      <c r="G1" s="4">
        <v>183463</v>
      </c>
      <c r="H1" s="4">
        <v>118486</v>
      </c>
      <c r="I1" s="4">
        <v>129953</v>
      </c>
    </row>
    <row r="2" spans="1:18" x14ac:dyDescent="0.25">
      <c r="A2" s="2" t="s">
        <v>1</v>
      </c>
      <c r="B2" s="4">
        <v>1018</v>
      </c>
      <c r="C2" s="4">
        <v>1759</v>
      </c>
      <c r="D2" s="4">
        <v>1636</v>
      </c>
      <c r="E2" s="4">
        <v>1080</v>
      </c>
      <c r="F2" s="4">
        <v>1420</v>
      </c>
      <c r="G2" s="4">
        <v>1666</v>
      </c>
      <c r="H2" s="4">
        <v>1636</v>
      </c>
      <c r="I2" s="4">
        <v>1420</v>
      </c>
    </row>
    <row r="3" spans="1:18" x14ac:dyDescent="0.25">
      <c r="A3" s="2" t="s">
        <v>2</v>
      </c>
      <c r="B3" s="4">
        <v>128903</v>
      </c>
      <c r="C3" s="4">
        <v>227477</v>
      </c>
      <c r="D3" s="4">
        <v>181981</v>
      </c>
      <c r="E3" s="4">
        <v>181981</v>
      </c>
      <c r="F3" s="4">
        <v>227477</v>
      </c>
      <c r="G3" s="4">
        <v>216103</v>
      </c>
      <c r="H3" s="4">
        <v>185773</v>
      </c>
      <c r="I3" s="4">
        <v>219894</v>
      </c>
    </row>
    <row r="4" spans="1:18" x14ac:dyDescent="0.25">
      <c r="A4" s="2" t="s">
        <v>3</v>
      </c>
      <c r="B4" s="4">
        <v>40</v>
      </c>
      <c r="C4" s="4">
        <v>30</v>
      </c>
      <c r="D4" s="4">
        <v>36</v>
      </c>
      <c r="E4" s="4">
        <v>31</v>
      </c>
      <c r="F4" s="4">
        <v>39</v>
      </c>
      <c r="G4" s="4">
        <v>21</v>
      </c>
      <c r="H4" s="4">
        <v>32</v>
      </c>
      <c r="I4" s="4">
        <v>25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3409</v>
      </c>
      <c r="C5" s="4">
        <v>4211</v>
      </c>
      <c r="D5" s="4">
        <v>5916</v>
      </c>
      <c r="E5" s="4">
        <v>3509</v>
      </c>
      <c r="F5" s="4">
        <v>4011</v>
      </c>
      <c r="G5" s="4">
        <v>4813</v>
      </c>
      <c r="H5" s="4">
        <v>4713</v>
      </c>
      <c r="I5" s="4">
        <v>4512</v>
      </c>
      <c r="K5" s="4"/>
      <c r="L5" s="4"/>
      <c r="M5" s="4"/>
      <c r="N5" s="4"/>
      <c r="O5" s="4"/>
      <c r="P5" s="4"/>
      <c r="Q5" s="4"/>
      <c r="R5" s="4"/>
    </row>
    <row r="6" spans="1:18" ht="18.75" x14ac:dyDescent="0.25">
      <c r="F6" s="6"/>
    </row>
    <row r="7" spans="1:18" s="4" customFormat="1" x14ac:dyDescent="0.25">
      <c r="A7" s="4" t="s">
        <v>16</v>
      </c>
      <c r="B7" s="2">
        <f>SUM(B1:B5)</f>
        <v>305367</v>
      </c>
      <c r="C7" s="2">
        <f t="shared" ref="C7:I7" si="0">SUM(C1:C5)</f>
        <v>405474</v>
      </c>
      <c r="D7" s="2">
        <f t="shared" si="0"/>
        <v>361566</v>
      </c>
      <c r="E7" s="2">
        <f t="shared" si="0"/>
        <v>305087</v>
      </c>
      <c r="F7" s="2">
        <f t="shared" si="0"/>
        <v>431699</v>
      </c>
      <c r="G7" s="2">
        <f t="shared" si="0"/>
        <v>406066</v>
      </c>
      <c r="H7" s="2">
        <f t="shared" si="0"/>
        <v>310640</v>
      </c>
      <c r="I7" s="2">
        <f t="shared" si="0"/>
        <v>355804</v>
      </c>
    </row>
    <row r="8" spans="1:18" x14ac:dyDescent="0.25"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305.36700000000002</v>
      </c>
      <c r="C9" s="4">
        <f t="shared" ref="C9:I9" si="1">C7/1000</f>
        <v>405.47399999999999</v>
      </c>
      <c r="D9" s="4">
        <f t="shared" si="1"/>
        <v>361.56599999999997</v>
      </c>
      <c r="E9" s="4">
        <f t="shared" si="1"/>
        <v>305.08699999999999</v>
      </c>
      <c r="F9" s="4">
        <f t="shared" si="1"/>
        <v>431.69900000000001</v>
      </c>
      <c r="G9" s="4">
        <f t="shared" si="1"/>
        <v>406.06599999999997</v>
      </c>
      <c r="H9" s="4">
        <f t="shared" si="1"/>
        <v>310.64</v>
      </c>
      <c r="I9" s="4">
        <f t="shared" si="1"/>
        <v>355.80399999999997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638.21703000000002</v>
      </c>
      <c r="C11" s="10">
        <f t="shared" ref="C11:I11" si="2">C9*$K$11</f>
        <v>847.44065999999987</v>
      </c>
      <c r="D11" s="10">
        <f t="shared" si="2"/>
        <v>755.67293999999993</v>
      </c>
      <c r="E11" s="10">
        <f t="shared" si="2"/>
        <v>637.63182999999992</v>
      </c>
      <c r="F11" s="10">
        <f t="shared" si="2"/>
        <v>902.25090999999998</v>
      </c>
      <c r="G11" s="10">
        <f t="shared" si="2"/>
        <v>848.67793999999992</v>
      </c>
      <c r="H11" s="10">
        <f t="shared" si="2"/>
        <v>649.23759999999993</v>
      </c>
      <c r="I11" s="10">
        <f t="shared" si="2"/>
        <v>743.63035999999988</v>
      </c>
      <c r="K11" s="4">
        <v>2.09</v>
      </c>
    </row>
    <row r="12" spans="1:18" s="4" customFormat="1" x14ac:dyDescent="0.25">
      <c r="A12" s="4" t="s">
        <v>19</v>
      </c>
      <c r="B12" s="10">
        <f>B9*$K$12</f>
        <v>151587.23247000002</v>
      </c>
      <c r="C12" s="10">
        <f t="shared" ref="C12:I12" si="3">C9*$K$12</f>
        <v>201281.34834</v>
      </c>
      <c r="D12" s="10">
        <f t="shared" si="3"/>
        <v>179484.97805999999</v>
      </c>
      <c r="E12" s="10">
        <f t="shared" si="3"/>
        <v>151448.23767</v>
      </c>
      <c r="F12" s="10">
        <f t="shared" si="3"/>
        <v>214299.70059000002</v>
      </c>
      <c r="G12" s="10">
        <f t="shared" si="3"/>
        <v>201575.22305999999</v>
      </c>
      <c r="H12" s="10">
        <f t="shared" si="3"/>
        <v>154204.80240000002</v>
      </c>
      <c r="I12" s="10">
        <f t="shared" si="3"/>
        <v>176624.66363999998</v>
      </c>
      <c r="K12" s="4">
        <v>496.41</v>
      </c>
    </row>
    <row r="14" spans="1:18" s="4" customFormat="1" x14ac:dyDescent="0.25">
      <c r="A14" s="4" t="s">
        <v>21</v>
      </c>
      <c r="B14" s="10">
        <f>B11+1000</f>
        <v>1638.21703</v>
      </c>
      <c r="C14" s="10">
        <f t="shared" ref="C14:I14" si="4">C11+1000</f>
        <v>1847.4406599999998</v>
      </c>
      <c r="D14" s="10">
        <f t="shared" si="4"/>
        <v>1755.6729399999999</v>
      </c>
      <c r="E14" s="10">
        <f t="shared" si="4"/>
        <v>1637.6318299999998</v>
      </c>
      <c r="F14" s="10">
        <f t="shared" si="4"/>
        <v>1902.25091</v>
      </c>
      <c r="G14" s="10">
        <f t="shared" si="4"/>
        <v>1848.67794</v>
      </c>
      <c r="H14" s="10">
        <f t="shared" si="4"/>
        <v>1649.2375999999999</v>
      </c>
      <c r="I14" s="10">
        <f t="shared" si="4"/>
        <v>1743.6303599999999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R14"/>
  <sheetViews>
    <sheetView tabSelected="1" workbookViewId="0">
      <selection activeCell="N21" sqref="N21"/>
    </sheetView>
  </sheetViews>
  <sheetFormatPr defaultColWidth="11" defaultRowHeight="15.75" x14ac:dyDescent="0.25"/>
  <cols>
    <col min="1" max="1" width="12" style="2" bestFit="1" customWidth="1"/>
    <col min="2" max="2" width="8.375" style="2" bestFit="1" customWidth="1"/>
    <col min="3" max="3" width="11.875" style="2" bestFit="1" customWidth="1"/>
    <col min="4" max="4" width="12.625" style="2" bestFit="1" customWidth="1"/>
    <col min="5" max="5" width="15.375" style="2" bestFit="1" customWidth="1"/>
    <col min="6" max="6" width="16.125" style="2" bestFit="1" customWidth="1"/>
    <col min="7" max="9" width="11.125" style="2" bestFit="1" customWidth="1"/>
    <col min="10" max="16384" width="11" style="2"/>
  </cols>
  <sheetData>
    <row r="1" spans="1:18" x14ac:dyDescent="0.25">
      <c r="A1" s="2" t="s">
        <v>0</v>
      </c>
      <c r="B1" s="4">
        <v>360671</v>
      </c>
      <c r="C1" s="4">
        <v>310578</v>
      </c>
      <c r="D1" s="4">
        <v>420783</v>
      </c>
      <c r="E1" s="4">
        <v>551026</v>
      </c>
      <c r="F1" s="4">
        <v>410765</v>
      </c>
      <c r="G1" s="4">
        <v>530988</v>
      </c>
      <c r="H1" s="4">
        <v>601119</v>
      </c>
      <c r="I1" s="4">
        <v>470877</v>
      </c>
    </row>
    <row r="2" spans="1:18" x14ac:dyDescent="0.25">
      <c r="A2" s="2" t="s">
        <v>1</v>
      </c>
      <c r="B2" s="4">
        <v>3392</v>
      </c>
      <c r="C2" s="4">
        <v>3333</v>
      </c>
      <c r="D2" s="4">
        <v>2573</v>
      </c>
      <c r="E2" s="4">
        <v>1988</v>
      </c>
      <c r="F2" s="4">
        <v>2573</v>
      </c>
      <c r="G2" s="4">
        <v>2866</v>
      </c>
      <c r="H2" s="4">
        <v>2690</v>
      </c>
      <c r="I2" s="4">
        <v>2749</v>
      </c>
    </row>
    <row r="3" spans="1:18" x14ac:dyDescent="0.25">
      <c r="A3" s="2" t="s">
        <v>2</v>
      </c>
      <c r="B3" s="4">
        <v>308765</v>
      </c>
      <c r="C3" s="4">
        <v>368526</v>
      </c>
      <c r="D3" s="4">
        <v>507968</v>
      </c>
      <c r="E3" s="4">
        <v>338645</v>
      </c>
      <c r="F3" s="4">
        <v>338645</v>
      </c>
      <c r="G3" s="4">
        <v>428287</v>
      </c>
      <c r="H3" s="4">
        <v>448207</v>
      </c>
      <c r="I3" s="4">
        <v>318725</v>
      </c>
    </row>
    <row r="4" spans="1:18" x14ac:dyDescent="0.25">
      <c r="A4" s="2" t="s">
        <v>3</v>
      </c>
      <c r="B4" s="4">
        <v>116</v>
      </c>
      <c r="C4" s="4">
        <v>120</v>
      </c>
      <c r="D4" s="4">
        <v>142</v>
      </c>
      <c r="E4" s="4">
        <v>125</v>
      </c>
      <c r="F4" s="4">
        <v>139</v>
      </c>
      <c r="G4" s="4">
        <v>82</v>
      </c>
      <c r="H4" s="4">
        <v>109</v>
      </c>
      <c r="I4" s="4">
        <v>75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10954</v>
      </c>
      <c r="C5" s="4">
        <v>10705</v>
      </c>
      <c r="D5" s="4">
        <v>10954</v>
      </c>
      <c r="E5" s="4">
        <v>7718</v>
      </c>
      <c r="F5" s="4">
        <v>12448</v>
      </c>
      <c r="G5" s="4">
        <v>14689</v>
      </c>
      <c r="H5" s="4">
        <v>13942</v>
      </c>
      <c r="I5" s="4">
        <v>12199</v>
      </c>
      <c r="K5" s="4"/>
      <c r="L5" s="4"/>
      <c r="M5" s="4"/>
      <c r="N5" s="4"/>
      <c r="O5" s="4"/>
      <c r="P5" s="4"/>
      <c r="Q5" s="4"/>
      <c r="R5" s="4"/>
    </row>
    <row r="6" spans="1:18" x14ac:dyDescent="0.25">
      <c r="B6" s="3"/>
      <c r="C6" s="3"/>
      <c r="D6" s="3"/>
      <c r="E6" s="3"/>
      <c r="F6" s="3"/>
    </row>
    <row r="7" spans="1:18" s="4" customFormat="1" x14ac:dyDescent="0.25">
      <c r="A7" s="4" t="s">
        <v>16</v>
      </c>
      <c r="B7" s="2">
        <f>SUM(B1:B5)</f>
        <v>683898</v>
      </c>
      <c r="C7" s="2">
        <f t="shared" ref="C7:I7" si="0">SUM(C1:C5)</f>
        <v>693262</v>
      </c>
      <c r="D7" s="2">
        <f t="shared" si="0"/>
        <v>942420</v>
      </c>
      <c r="E7" s="2">
        <f t="shared" si="0"/>
        <v>899502</v>
      </c>
      <c r="F7" s="2">
        <f t="shared" si="0"/>
        <v>764570</v>
      </c>
      <c r="G7" s="2">
        <f t="shared" si="0"/>
        <v>976912</v>
      </c>
      <c r="H7" s="2">
        <f t="shared" si="0"/>
        <v>1066067</v>
      </c>
      <c r="I7" s="2">
        <f t="shared" si="0"/>
        <v>804625</v>
      </c>
    </row>
    <row r="8" spans="1:18" x14ac:dyDescent="0.25"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683.89800000000002</v>
      </c>
      <c r="C9" s="4">
        <f t="shared" ref="C9:I9" si="1">C7/1000</f>
        <v>693.26199999999994</v>
      </c>
      <c r="D9" s="4">
        <f t="shared" si="1"/>
        <v>942.42</v>
      </c>
      <c r="E9" s="4">
        <f t="shared" si="1"/>
        <v>899.50199999999995</v>
      </c>
      <c r="F9" s="4">
        <f t="shared" si="1"/>
        <v>764.57</v>
      </c>
      <c r="G9" s="4">
        <f t="shared" si="1"/>
        <v>976.91200000000003</v>
      </c>
      <c r="H9" s="4">
        <f t="shared" si="1"/>
        <v>1066.067</v>
      </c>
      <c r="I9" s="4">
        <f t="shared" si="1"/>
        <v>804.625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1668.7111199999999</v>
      </c>
      <c r="C11" s="10">
        <f t="shared" ref="C11:I11" si="2">C9*$K$11</f>
        <v>1691.5592799999997</v>
      </c>
      <c r="D11" s="10">
        <f t="shared" si="2"/>
        <v>2299.5047999999997</v>
      </c>
      <c r="E11" s="10">
        <f t="shared" si="2"/>
        <v>2194.7848799999997</v>
      </c>
      <c r="F11" s="10">
        <f t="shared" si="2"/>
        <v>1865.5508</v>
      </c>
      <c r="G11" s="10">
        <f t="shared" si="2"/>
        <v>2383.6652800000002</v>
      </c>
      <c r="H11" s="10">
        <f t="shared" si="2"/>
        <v>2601.2034800000001</v>
      </c>
      <c r="I11" s="10">
        <f t="shared" si="2"/>
        <v>1963.2849999999999</v>
      </c>
      <c r="K11" s="4">
        <v>2.44</v>
      </c>
    </row>
    <row r="12" spans="1:18" s="4" customFormat="1" x14ac:dyDescent="0.25">
      <c r="A12" s="4" t="s">
        <v>19</v>
      </c>
      <c r="B12" s="10">
        <f>B9*$K$12</f>
        <v>400422.27900000004</v>
      </c>
      <c r="C12" s="10">
        <f t="shared" ref="C12:I12" si="3">C9*$K$12</f>
        <v>405904.90099999995</v>
      </c>
      <c r="D12" s="10">
        <f t="shared" si="3"/>
        <v>551786.91</v>
      </c>
      <c r="E12" s="10">
        <f t="shared" si="3"/>
        <v>526658.42099999997</v>
      </c>
      <c r="F12" s="10">
        <f t="shared" si="3"/>
        <v>447655.73500000004</v>
      </c>
      <c r="G12" s="10">
        <f t="shared" si="3"/>
        <v>571981.97600000002</v>
      </c>
      <c r="H12" s="10">
        <f t="shared" si="3"/>
        <v>624182.22849999997</v>
      </c>
      <c r="I12" s="10">
        <f t="shared" si="3"/>
        <v>471107.9375</v>
      </c>
      <c r="K12" s="4">
        <v>585.5</v>
      </c>
    </row>
    <row r="14" spans="1:18" s="4" customFormat="1" x14ac:dyDescent="0.25">
      <c r="A14" s="4" t="s">
        <v>21</v>
      </c>
      <c r="B14" s="10">
        <f>B11+1000</f>
        <v>2668.7111199999999</v>
      </c>
      <c r="C14" s="10">
        <f t="shared" ref="C14:I14" si="4">C11+1000</f>
        <v>2691.5592799999995</v>
      </c>
      <c r="D14" s="10">
        <f t="shared" si="4"/>
        <v>3299.5047999999997</v>
      </c>
      <c r="E14" s="10">
        <f t="shared" si="4"/>
        <v>3194.7848799999997</v>
      </c>
      <c r="F14" s="10">
        <f t="shared" si="4"/>
        <v>2865.5508</v>
      </c>
      <c r="G14" s="10">
        <f t="shared" si="4"/>
        <v>3383.6652800000002</v>
      </c>
      <c r="H14" s="10">
        <f t="shared" si="4"/>
        <v>3601.2034800000001</v>
      </c>
      <c r="I14" s="10">
        <f t="shared" si="4"/>
        <v>2963.2849999999999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3AB6-A043-4035-AC67-DF583BCD96AB}">
  <dimension ref="A1:K20"/>
  <sheetViews>
    <sheetView workbookViewId="0">
      <selection activeCell="F32" sqref="F32"/>
    </sheetView>
  </sheetViews>
  <sheetFormatPr defaultRowHeight="15.75" x14ac:dyDescent="0.25"/>
  <cols>
    <col min="1" max="1" width="55.25" style="2" bestFit="1" customWidth="1"/>
    <col min="2" max="5" width="9" style="2"/>
    <col min="6" max="6" width="6.875" style="2" bestFit="1" customWidth="1"/>
    <col min="7" max="7" width="9" style="2"/>
    <col min="8" max="8" width="8.375" style="2" bestFit="1" customWidth="1"/>
    <col min="9" max="9" width="9" style="2"/>
    <col min="10" max="10" width="8.375" style="2" bestFit="1" customWidth="1"/>
    <col min="11" max="16384" width="9" style="2"/>
  </cols>
  <sheetData>
    <row r="1" spans="1:11" x14ac:dyDescent="0.25">
      <c r="A1" s="2" t="s">
        <v>5</v>
      </c>
    </row>
    <row r="2" spans="1:11" x14ac:dyDescent="0.25">
      <c r="C2" s="2" t="s">
        <v>7</v>
      </c>
      <c r="D2" s="2" t="s">
        <v>8</v>
      </c>
      <c r="F2" s="2" t="s">
        <v>9</v>
      </c>
      <c r="H2" s="2" t="s">
        <v>10</v>
      </c>
    </row>
    <row r="3" spans="1:11" x14ac:dyDescent="0.25">
      <c r="B3" s="2" t="s">
        <v>6</v>
      </c>
      <c r="C3" s="2">
        <v>14981</v>
      </c>
      <c r="D3" s="2">
        <v>43.61</v>
      </c>
      <c r="F3" s="2">
        <v>1.2022999999999999</v>
      </c>
    </row>
    <row r="5" spans="1:11" x14ac:dyDescent="0.25">
      <c r="B5" s="2" t="s">
        <v>11</v>
      </c>
    </row>
    <row r="7" spans="1:11" x14ac:dyDescent="0.25">
      <c r="B7" s="2" t="s">
        <v>12</v>
      </c>
      <c r="C7" s="2">
        <v>15414</v>
      </c>
      <c r="D7" s="2">
        <v>50.7</v>
      </c>
    </row>
    <row r="9" spans="1:11" x14ac:dyDescent="0.25">
      <c r="B9" s="2" t="s">
        <v>13</v>
      </c>
      <c r="C9" s="2">
        <v>11469</v>
      </c>
      <c r="D9" s="2">
        <v>47.83</v>
      </c>
    </row>
    <row r="12" spans="1:11" x14ac:dyDescent="0.25">
      <c r="A12" s="2" t="s">
        <v>14</v>
      </c>
    </row>
    <row r="13" spans="1:11" x14ac:dyDescent="0.25">
      <c r="A13" s="7" t="s">
        <v>15</v>
      </c>
      <c r="C13" s="9" t="s">
        <v>7</v>
      </c>
      <c r="D13" s="9" t="s">
        <v>8</v>
      </c>
      <c r="E13" s="9"/>
      <c r="F13" s="9" t="s">
        <v>9</v>
      </c>
      <c r="G13" s="9"/>
      <c r="H13" s="9" t="s">
        <v>10</v>
      </c>
      <c r="I13" s="9"/>
      <c r="J13" s="9" t="s">
        <v>7</v>
      </c>
      <c r="K13" s="9" t="s">
        <v>8</v>
      </c>
    </row>
    <row r="14" spans="1:11" x14ac:dyDescent="0.25">
      <c r="B14" s="2" t="s">
        <v>6</v>
      </c>
      <c r="C14" s="2">
        <v>16403</v>
      </c>
      <c r="D14" s="2">
        <v>59</v>
      </c>
      <c r="F14" s="2">
        <v>6.2023000000000001</v>
      </c>
      <c r="H14" s="2">
        <v>25.87</v>
      </c>
      <c r="J14" s="8">
        <f>C14/H14</f>
        <v>634.05488983378427</v>
      </c>
      <c r="K14" s="8">
        <f>D14/H14</f>
        <v>2.280633938925396</v>
      </c>
    </row>
    <row r="15" spans="1:11" x14ac:dyDescent="0.25">
      <c r="J15" s="8"/>
      <c r="K15" s="8"/>
    </row>
    <row r="16" spans="1:11" x14ac:dyDescent="0.25">
      <c r="B16" s="2" t="s">
        <v>11</v>
      </c>
      <c r="C16" s="2">
        <v>15155</v>
      </c>
      <c r="D16" s="2">
        <v>62</v>
      </c>
      <c r="F16" s="2">
        <v>6.2023000000000001</v>
      </c>
      <c r="H16" s="2">
        <v>25.87</v>
      </c>
      <c r="J16" s="8">
        <f>C16/H16</f>
        <v>585.81368380363358</v>
      </c>
      <c r="K16" s="8">
        <f>D16/H16</f>
        <v>2.3965983764978738</v>
      </c>
    </row>
    <row r="17" spans="2:11" x14ac:dyDescent="0.25">
      <c r="J17" s="8"/>
      <c r="K17" s="8"/>
    </row>
    <row r="18" spans="2:11" x14ac:dyDescent="0.25">
      <c r="B18" s="2" t="s">
        <v>12</v>
      </c>
      <c r="C18" s="2">
        <v>15147</v>
      </c>
      <c r="D18" s="2">
        <v>63</v>
      </c>
      <c r="F18" s="2">
        <v>6.2023000000000001</v>
      </c>
      <c r="H18" s="2">
        <v>25.87</v>
      </c>
      <c r="J18" s="8">
        <f>C18/H18</f>
        <v>585.50444530344021</v>
      </c>
      <c r="K18" s="8">
        <f>D18/H18</f>
        <v>2.435253189022033</v>
      </c>
    </row>
    <row r="19" spans="2:11" x14ac:dyDescent="0.25">
      <c r="J19" s="8"/>
      <c r="K19" s="8"/>
    </row>
    <row r="20" spans="2:11" x14ac:dyDescent="0.25">
      <c r="B20" s="2" t="s">
        <v>13</v>
      </c>
      <c r="C20" s="2">
        <v>12842</v>
      </c>
      <c r="D20" s="2">
        <v>54</v>
      </c>
      <c r="F20" s="2">
        <v>6.2023000000000001</v>
      </c>
      <c r="H20" s="2">
        <v>25.87</v>
      </c>
      <c r="J20" s="8">
        <f>C20/H20</f>
        <v>496.40510243525318</v>
      </c>
      <c r="K20" s="8">
        <f>D20/H20</f>
        <v>2.0873598763045997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Capacity Rize</vt:lpstr>
      <vt:lpstr>Capacity Trabzon</vt:lpstr>
      <vt:lpstr>Capacity Giresun</vt:lpstr>
      <vt:lpstr>Capacity Ordu</vt:lpstr>
      <vt:lpstr>Emlak Endeksleri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2023-08-01T13:34:34Z</dcterms:modified>
</cp:coreProperties>
</file>