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due-my.sharepoint.com/personal/michele_cedolin_aum_edu_kw/Documents/Desktop/p-median data/"/>
    </mc:Choice>
  </mc:AlternateContent>
  <xr:revisionPtr revIDLastSave="58" documentId="13_ncr:1_{AF632BB2-6506-4156-A994-87EE2B4C850E}" xr6:coauthVersionLast="47" xr6:coauthVersionMax="47" xr10:uidLastSave="{6D2C5F40-D47E-4183-A456-730E17DCDEEF}"/>
  <bookViews>
    <workbookView xWindow="-120" yWindow="-120" windowWidth="29040" windowHeight="15840" activeTab="1" xr2:uid="{54291AA2-5F70-8A40-BAB9-146D8DC84F94}"/>
  </bookViews>
  <sheets>
    <sheet name="Capacity" sheetId="1" r:id="rId1"/>
    <sheet name="Capacity Rize" sheetId="2" r:id="rId2"/>
    <sheet name="Capacity Trabzon" sheetId="4" r:id="rId3"/>
    <sheet name="Capacity Giresun" sheetId="6" r:id="rId4"/>
    <sheet name="Capacity Ordu" sheetId="7" r:id="rId5"/>
    <sheet name="Emlak Endeksleri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7" l="1"/>
  <c r="G9" i="7"/>
  <c r="B9" i="7"/>
  <c r="I7" i="7"/>
  <c r="I9" i="7" s="1"/>
  <c r="H7" i="7"/>
  <c r="G7" i="7"/>
  <c r="F7" i="7"/>
  <c r="F9" i="7" s="1"/>
  <c r="F12" i="7" s="1"/>
  <c r="E7" i="7"/>
  <c r="E9" i="7" s="1"/>
  <c r="E11" i="7" s="1"/>
  <c r="E14" i="7" s="1"/>
  <c r="D7" i="7"/>
  <c r="D9" i="7" s="1"/>
  <c r="C7" i="7"/>
  <c r="C9" i="7" s="1"/>
  <c r="B7" i="7"/>
  <c r="H9" i="6"/>
  <c r="G9" i="6"/>
  <c r="B9" i="6"/>
  <c r="I7" i="6"/>
  <c r="I9" i="6" s="1"/>
  <c r="H7" i="6"/>
  <c r="G7" i="6"/>
  <c r="F7" i="6"/>
  <c r="F9" i="6" s="1"/>
  <c r="E7" i="6"/>
  <c r="E9" i="6" s="1"/>
  <c r="D7" i="6"/>
  <c r="D9" i="6" s="1"/>
  <c r="C7" i="6"/>
  <c r="C9" i="6" s="1"/>
  <c r="B7" i="6"/>
  <c r="G9" i="4"/>
  <c r="F9" i="4"/>
  <c r="I7" i="4"/>
  <c r="I9" i="4" s="1"/>
  <c r="I12" i="4" s="1"/>
  <c r="H7" i="4"/>
  <c r="H9" i="4" s="1"/>
  <c r="G7" i="4"/>
  <c r="F7" i="4"/>
  <c r="E7" i="4"/>
  <c r="E9" i="4" s="1"/>
  <c r="D7" i="4"/>
  <c r="D9" i="4" s="1"/>
  <c r="D12" i="4" s="1"/>
  <c r="C7" i="4"/>
  <c r="C9" i="4" s="1"/>
  <c r="C11" i="4" s="1"/>
  <c r="C14" i="4" s="1"/>
  <c r="B7" i="4"/>
  <c r="B9" i="4" s="1"/>
  <c r="B11" i="4" s="1"/>
  <c r="B14" i="4" s="1"/>
  <c r="C9" i="2"/>
  <c r="C11" i="2" s="1"/>
  <c r="C14" i="2" s="1"/>
  <c r="D9" i="2"/>
  <c r="E9" i="2"/>
  <c r="F9" i="2"/>
  <c r="G9" i="2"/>
  <c r="H9" i="2"/>
  <c r="I9" i="2"/>
  <c r="B9" i="2"/>
  <c r="C7" i="2"/>
  <c r="D7" i="2"/>
  <c r="D11" i="2" s="1"/>
  <c r="D14" i="2" s="1"/>
  <c r="E7" i="2"/>
  <c r="F7" i="2"/>
  <c r="G7" i="2"/>
  <c r="H7" i="2"/>
  <c r="I7" i="2"/>
  <c r="I11" i="2" s="1"/>
  <c r="I14" i="2" s="1"/>
  <c r="B7" i="2"/>
  <c r="B11" i="2" s="1"/>
  <c r="B14" i="2" s="1"/>
  <c r="K29" i="8"/>
  <c r="J29" i="8"/>
  <c r="K27" i="8"/>
  <c r="J27" i="8"/>
  <c r="K25" i="8"/>
  <c r="J25" i="8"/>
  <c r="K23" i="8"/>
  <c r="J23" i="8"/>
  <c r="G12" i="7"/>
  <c r="G11" i="7"/>
  <c r="G14" i="7" s="1"/>
  <c r="K20" i="8"/>
  <c r="K18" i="8"/>
  <c r="K16" i="8"/>
  <c r="K14" i="8"/>
  <c r="J20" i="8"/>
  <c r="J18" i="8"/>
  <c r="J16" i="8"/>
  <c r="J14" i="8"/>
  <c r="B11" i="7" l="1"/>
  <c r="B14" i="7" s="1"/>
  <c r="B12" i="7"/>
  <c r="H11" i="7"/>
  <c r="H14" i="7" s="1"/>
  <c r="H12" i="7"/>
  <c r="C12" i="7"/>
  <c r="C11" i="7"/>
  <c r="C14" i="7" s="1"/>
  <c r="I12" i="7"/>
  <c r="I11" i="7"/>
  <c r="I14" i="7" s="1"/>
  <c r="D11" i="7"/>
  <c r="D14" i="7" s="1"/>
  <c r="D12" i="7"/>
  <c r="F11" i="7"/>
  <c r="F14" i="7" s="1"/>
  <c r="E12" i="7"/>
  <c r="D12" i="6"/>
  <c r="D11" i="6"/>
  <c r="D14" i="6" s="1"/>
  <c r="E12" i="6"/>
  <c r="E11" i="6"/>
  <c r="E14" i="6" s="1"/>
  <c r="F11" i="6"/>
  <c r="F14" i="6" s="1"/>
  <c r="F12" i="6"/>
  <c r="G12" i="6"/>
  <c r="G11" i="6"/>
  <c r="G14" i="6" s="1"/>
  <c r="B11" i="6"/>
  <c r="B14" i="6" s="1"/>
  <c r="B12" i="6"/>
  <c r="H12" i="6"/>
  <c r="H11" i="6"/>
  <c r="H14" i="6" s="1"/>
  <c r="C12" i="6"/>
  <c r="C11" i="6"/>
  <c r="C14" i="6" s="1"/>
  <c r="I12" i="6"/>
  <c r="I11" i="6"/>
  <c r="I14" i="6" s="1"/>
  <c r="G11" i="4"/>
  <c r="G14" i="4" s="1"/>
  <c r="G12" i="4"/>
  <c r="H12" i="4"/>
  <c r="H11" i="4"/>
  <c r="H14" i="4" s="1"/>
  <c r="E12" i="4"/>
  <c r="E11" i="4"/>
  <c r="E14" i="4" s="1"/>
  <c r="F12" i="4"/>
  <c r="F11" i="4"/>
  <c r="F14" i="4" s="1"/>
  <c r="I11" i="4"/>
  <c r="I14" i="4" s="1"/>
  <c r="D11" i="4"/>
  <c r="D14" i="4" s="1"/>
  <c r="B12" i="4"/>
  <c r="C12" i="4"/>
  <c r="F12" i="2"/>
  <c r="F11" i="2"/>
  <c r="F14" i="2" s="1"/>
  <c r="E12" i="2"/>
  <c r="E11" i="2"/>
  <c r="E14" i="2" s="1"/>
  <c r="H12" i="2"/>
  <c r="H11" i="2"/>
  <c r="H14" i="2" s="1"/>
  <c r="G11" i="2"/>
  <c r="G14" i="2" s="1"/>
  <c r="G12" i="2"/>
  <c r="B12" i="2"/>
  <c r="D12" i="2"/>
  <c r="I12" i="2"/>
  <c r="C12" i="2"/>
</calcChain>
</file>

<file path=xl/sharedStrings.xml><?xml version="1.0" encoding="utf-8"?>
<sst xmlns="http://schemas.openxmlformats.org/spreadsheetml/2006/main" count="80" uniqueCount="22">
  <si>
    <t>capacity</t>
  </si>
  <si>
    <t>capacityCold</t>
  </si>
  <si>
    <t>capacityNorm</t>
  </si>
  <si>
    <t>capCritCold</t>
  </si>
  <si>
    <t>capCritNorm</t>
  </si>
  <si>
    <t>Zingat.com</t>
  </si>
  <si>
    <t>Rize</t>
  </si>
  <si>
    <t>Sales/m2</t>
  </si>
  <si>
    <t>Rent/m2</t>
  </si>
  <si>
    <t>Date</t>
  </si>
  <si>
    <t>USD/TRY</t>
  </si>
  <si>
    <t>Trabzon</t>
  </si>
  <si>
    <t>Ordu</t>
  </si>
  <si>
    <t>Giresun</t>
  </si>
  <si>
    <t>https://www.endeksa.com/tr/analiz/trabzon/endeks/satilik/konut</t>
  </si>
  <si>
    <t>https://www.tcmb.gov.tr/kurlar/202306/26062023.xml</t>
  </si>
  <si>
    <t>Sum</t>
  </si>
  <si>
    <t>m2</t>
  </si>
  <si>
    <t>Rent</t>
  </si>
  <si>
    <t>Sales</t>
  </si>
  <si>
    <t>USD/M2</t>
  </si>
  <si>
    <t>Overhead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</si>
</sst>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9B42-7380-BB40-917E-3C53B94C62BB}">
  <dimension ref="A1:I6"/>
  <sheetViews>
    <sheetView workbookViewId="0">
      <selection activeCell="C3" sqref="C3"/>
    </sheetView>
  </sheetViews>
  <sheetFormatPr defaultColWidth="11" defaultRowHeight="15.75" x14ac:dyDescent="0.25"/>
  <cols>
    <col min="1" max="1" width="12.5" bestFit="1" customWidth="1"/>
    <col min="2" max="2" width="7.625" bestFit="1" customWidth="1"/>
    <col min="3" max="3" width="11.75" bestFit="1" customWidth="1"/>
    <col min="4" max="4" width="13.125" bestFit="1" customWidth="1"/>
    <col min="5" max="5" width="15.25" bestFit="1" customWidth="1"/>
    <col min="6" max="6" width="16" bestFit="1" customWidth="1"/>
  </cols>
  <sheetData>
    <row r="1" spans="1:9" x14ac:dyDescent="0.25">
      <c r="A1" t="s">
        <v>0</v>
      </c>
      <c r="B1">
        <v>800</v>
      </c>
      <c r="C1">
        <v>500</v>
      </c>
      <c r="D1">
        <v>700</v>
      </c>
      <c r="E1">
        <v>300</v>
      </c>
      <c r="F1">
        <v>100</v>
      </c>
      <c r="G1">
        <v>200</v>
      </c>
      <c r="H1">
        <v>600</v>
      </c>
      <c r="I1">
        <v>400</v>
      </c>
    </row>
    <row r="2" spans="1:9" x14ac:dyDescent="0.25">
      <c r="A2" t="s">
        <v>1</v>
      </c>
      <c r="B2">
        <v>100</v>
      </c>
      <c r="C2">
        <v>120</v>
      </c>
      <c r="D2">
        <v>180</v>
      </c>
      <c r="E2">
        <v>130</v>
      </c>
      <c r="F2">
        <v>50</v>
      </c>
      <c r="G2">
        <v>60</v>
      </c>
      <c r="H2">
        <v>160</v>
      </c>
      <c r="I2">
        <v>140</v>
      </c>
    </row>
    <row r="3" spans="1:9" x14ac:dyDescent="0.25">
      <c r="A3" t="s">
        <v>2</v>
      </c>
      <c r="B3">
        <v>1600</v>
      </c>
      <c r="C3">
        <v>1000</v>
      </c>
      <c r="D3">
        <v>1600</v>
      </c>
      <c r="E3">
        <v>600</v>
      </c>
      <c r="F3">
        <v>200</v>
      </c>
      <c r="G3">
        <v>200</v>
      </c>
      <c r="H3">
        <v>1200</v>
      </c>
      <c r="I3">
        <v>800</v>
      </c>
    </row>
    <row r="4" spans="1:9" x14ac:dyDescent="0.25">
      <c r="A4" t="s">
        <v>3</v>
      </c>
      <c r="B4">
        <v>11</v>
      </c>
      <c r="C4">
        <v>6</v>
      </c>
      <c r="D4">
        <v>8</v>
      </c>
      <c r="E4">
        <v>1</v>
      </c>
      <c r="F4">
        <v>7</v>
      </c>
      <c r="G4">
        <v>1</v>
      </c>
      <c r="H4">
        <v>16</v>
      </c>
      <c r="I4">
        <v>10</v>
      </c>
    </row>
    <row r="5" spans="1:9" x14ac:dyDescent="0.25">
      <c r="A5" t="s">
        <v>4</v>
      </c>
      <c r="B5">
        <v>48</v>
      </c>
      <c r="C5">
        <v>26</v>
      </c>
      <c r="D5">
        <v>19</v>
      </c>
      <c r="E5">
        <v>25</v>
      </c>
      <c r="F5">
        <v>6</v>
      </c>
      <c r="G5">
        <v>18</v>
      </c>
      <c r="H5">
        <v>29</v>
      </c>
      <c r="I5">
        <v>35</v>
      </c>
    </row>
    <row r="6" spans="1:9" ht="18.75" x14ac:dyDescent="0.3">
      <c r="F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6F66-DDFC-454C-87BB-563E6AD94CDC}">
  <dimension ref="A1:K14"/>
  <sheetViews>
    <sheetView tabSelected="1" workbookViewId="0">
      <selection activeCell="C11" sqref="C11"/>
    </sheetView>
  </sheetViews>
  <sheetFormatPr defaultColWidth="11" defaultRowHeight="15.75" x14ac:dyDescent="0.25"/>
  <cols>
    <col min="1" max="1" width="12.5" style="4" bestFit="1" customWidth="1"/>
    <col min="2" max="2" width="9.375" style="4" customWidth="1"/>
    <col min="3" max="3" width="11.875" style="4" bestFit="1" customWidth="1"/>
    <col min="4" max="4" width="13.25" style="4" bestFit="1" customWidth="1"/>
    <col min="5" max="5" width="15.375" style="4" bestFit="1" customWidth="1"/>
    <col min="6" max="6" width="16.125" style="4" bestFit="1" customWidth="1"/>
    <col min="7" max="9" width="11.375" style="4" bestFit="1" customWidth="1"/>
    <col min="10" max="16384" width="11" style="4"/>
  </cols>
  <sheetData>
    <row r="1" spans="1:11" x14ac:dyDescent="0.25">
      <c r="A1" s="4" t="s">
        <v>0</v>
      </c>
      <c r="B1" s="4">
        <v>225840</v>
      </c>
      <c r="C1" s="4">
        <v>167430</v>
      </c>
      <c r="D1" s="4">
        <v>116820</v>
      </c>
      <c r="E1" s="4">
        <v>198600</v>
      </c>
      <c r="F1" s="4">
        <v>198600</v>
      </c>
      <c r="G1" s="4">
        <v>163560</v>
      </c>
      <c r="H1" s="4">
        <v>147960</v>
      </c>
      <c r="I1" s="4">
        <v>144060</v>
      </c>
    </row>
    <row r="2" spans="1:11" x14ac:dyDescent="0.25">
      <c r="A2" s="4" t="s">
        <v>1</v>
      </c>
      <c r="B2" s="4">
        <v>37740</v>
      </c>
      <c r="C2" s="4">
        <v>33960</v>
      </c>
      <c r="D2" s="4">
        <v>35220</v>
      </c>
      <c r="E2" s="4">
        <v>31440</v>
      </c>
      <c r="F2" s="4">
        <v>37110</v>
      </c>
      <c r="G2" s="4">
        <v>34590</v>
      </c>
      <c r="H2" s="4">
        <v>32070</v>
      </c>
      <c r="I2" s="4">
        <v>18870</v>
      </c>
    </row>
    <row r="3" spans="1:11" x14ac:dyDescent="0.25">
      <c r="A3" s="4" t="s">
        <v>2</v>
      </c>
      <c r="B3" s="4">
        <v>166500</v>
      </c>
      <c r="C3" s="4">
        <v>124050</v>
      </c>
      <c r="D3" s="4">
        <v>173040</v>
      </c>
      <c r="E3" s="4">
        <v>101220</v>
      </c>
      <c r="F3" s="4">
        <v>143640</v>
      </c>
      <c r="G3" s="4">
        <v>107730</v>
      </c>
      <c r="H3" s="4">
        <v>97950</v>
      </c>
      <c r="I3" s="4">
        <v>179580</v>
      </c>
    </row>
    <row r="4" spans="1:11" x14ac:dyDescent="0.25">
      <c r="A4" s="4" t="s">
        <v>3</v>
      </c>
      <c r="B4" s="4">
        <v>570</v>
      </c>
      <c r="C4" s="4">
        <v>600</v>
      </c>
      <c r="D4" s="4">
        <v>750</v>
      </c>
      <c r="E4" s="4">
        <v>630</v>
      </c>
      <c r="F4" s="4">
        <v>630</v>
      </c>
      <c r="G4" s="4">
        <v>420</v>
      </c>
      <c r="H4" s="4">
        <v>810</v>
      </c>
      <c r="I4" s="4">
        <v>840</v>
      </c>
    </row>
    <row r="5" spans="1:11" x14ac:dyDescent="0.25">
      <c r="A5" s="4" t="s">
        <v>4</v>
      </c>
      <c r="B5" s="4">
        <v>3960</v>
      </c>
      <c r="C5" s="4">
        <v>2700</v>
      </c>
      <c r="D5" s="4">
        <v>3630</v>
      </c>
      <c r="E5" s="4">
        <v>3360</v>
      </c>
      <c r="F5" s="4">
        <v>3210</v>
      </c>
      <c r="G5" s="4">
        <v>3780</v>
      </c>
      <c r="H5" s="4">
        <v>4890</v>
      </c>
      <c r="I5" s="4">
        <v>4290</v>
      </c>
    </row>
    <row r="6" spans="1:11" ht="18.75" x14ac:dyDescent="0.3">
      <c r="F6" s="5"/>
    </row>
    <row r="7" spans="1:11" x14ac:dyDescent="0.25">
      <c r="A7" s="4" t="s">
        <v>16</v>
      </c>
      <c r="B7" s="2">
        <f>SUM(B2:B5)</f>
        <v>208770</v>
      </c>
      <c r="C7" s="2">
        <f t="shared" ref="C7:I7" si="0">SUM(C2:C5)</f>
        <v>161310</v>
      </c>
      <c r="D7" s="2">
        <f t="shared" si="0"/>
        <v>212640</v>
      </c>
      <c r="E7" s="2">
        <f t="shared" si="0"/>
        <v>136650</v>
      </c>
      <c r="F7" s="2">
        <f t="shared" si="0"/>
        <v>184590</v>
      </c>
      <c r="G7" s="2">
        <f t="shared" si="0"/>
        <v>146520</v>
      </c>
      <c r="H7" s="2">
        <f t="shared" si="0"/>
        <v>135720</v>
      </c>
      <c r="I7" s="2">
        <f t="shared" si="0"/>
        <v>203580</v>
      </c>
    </row>
    <row r="8" spans="1:11" x14ac:dyDescent="0.25">
      <c r="B8"/>
      <c r="C8"/>
      <c r="D8"/>
      <c r="E8"/>
      <c r="F8"/>
      <c r="G8"/>
      <c r="H8"/>
      <c r="I8"/>
    </row>
    <row r="9" spans="1:11" x14ac:dyDescent="0.25">
      <c r="A9" s="4" t="s">
        <v>17</v>
      </c>
      <c r="B9" s="4">
        <f>B7/1000</f>
        <v>208.77</v>
      </c>
      <c r="C9" s="4">
        <f t="shared" ref="C9:I9" si="1">C7/1000</f>
        <v>161.31</v>
      </c>
      <c r="D9" s="4">
        <f t="shared" si="1"/>
        <v>212.64</v>
      </c>
      <c r="E9" s="4">
        <f t="shared" si="1"/>
        <v>136.65</v>
      </c>
      <c r="F9" s="4">
        <f t="shared" si="1"/>
        <v>184.59</v>
      </c>
      <c r="G9" s="4">
        <f t="shared" si="1"/>
        <v>146.52000000000001</v>
      </c>
      <c r="H9" s="4">
        <f t="shared" si="1"/>
        <v>135.72</v>
      </c>
      <c r="I9" s="4">
        <f t="shared" si="1"/>
        <v>203.58</v>
      </c>
    </row>
    <row r="10" spans="1:11" x14ac:dyDescent="0.25">
      <c r="K10" s="4" t="s">
        <v>20</v>
      </c>
    </row>
    <row r="11" spans="1:11" x14ac:dyDescent="0.25">
      <c r="A11" s="4" t="s">
        <v>18</v>
      </c>
      <c r="B11" s="10">
        <f>B9*$K$11</f>
        <v>594.99450000000002</v>
      </c>
      <c r="C11" s="10">
        <f t="shared" ref="C11:I11" si="2">C9*$K$11</f>
        <v>459.73350000000005</v>
      </c>
      <c r="D11" s="10">
        <f t="shared" si="2"/>
        <v>606.024</v>
      </c>
      <c r="E11" s="10">
        <f t="shared" si="2"/>
        <v>389.45250000000004</v>
      </c>
      <c r="F11" s="10">
        <f t="shared" si="2"/>
        <v>526.08150000000001</v>
      </c>
      <c r="G11" s="10">
        <f t="shared" si="2"/>
        <v>417.58200000000005</v>
      </c>
      <c r="H11" s="10">
        <f t="shared" si="2"/>
        <v>386.80200000000002</v>
      </c>
      <c r="I11" s="10">
        <f t="shared" si="2"/>
        <v>580.20300000000009</v>
      </c>
      <c r="K11" s="4">
        <v>2.85</v>
      </c>
    </row>
    <row r="12" spans="1:11" x14ac:dyDescent="0.25">
      <c r="A12" s="4" t="s">
        <v>19</v>
      </c>
      <c r="B12" s="10">
        <f>B9*$K$12</f>
        <v>147007.48319999999</v>
      </c>
      <c r="C12" s="10">
        <f t="shared" ref="C12:I12" si="3">C9*$K$12</f>
        <v>113588.0496</v>
      </c>
      <c r="D12" s="10">
        <f t="shared" si="3"/>
        <v>149732.58239999998</v>
      </c>
      <c r="E12" s="10">
        <f t="shared" si="3"/>
        <v>96223.463999999993</v>
      </c>
      <c r="F12" s="10">
        <f t="shared" si="3"/>
        <v>129980.89439999999</v>
      </c>
      <c r="G12" s="10">
        <f t="shared" si="3"/>
        <v>103173.5232</v>
      </c>
      <c r="H12" s="10">
        <f t="shared" si="3"/>
        <v>95568.595199999996</v>
      </c>
      <c r="I12" s="10">
        <f t="shared" si="3"/>
        <v>143352.8928</v>
      </c>
      <c r="K12" s="4">
        <v>704.16</v>
      </c>
    </row>
    <row r="14" spans="1:11" x14ac:dyDescent="0.25">
      <c r="A14" s="4" t="s">
        <v>21</v>
      </c>
      <c r="B14" s="10">
        <f>B11+1000</f>
        <v>1594.9945</v>
      </c>
      <c r="C14" s="10">
        <f t="shared" ref="C14:I14" si="4">C11+1000</f>
        <v>1459.7335</v>
      </c>
      <c r="D14" s="10">
        <f t="shared" si="4"/>
        <v>1606.0239999999999</v>
      </c>
      <c r="E14" s="10">
        <f t="shared" si="4"/>
        <v>1389.4525000000001</v>
      </c>
      <c r="F14" s="10">
        <f t="shared" si="4"/>
        <v>1526.0815</v>
      </c>
      <c r="G14" s="10">
        <f t="shared" si="4"/>
        <v>1417.5820000000001</v>
      </c>
      <c r="H14" s="10">
        <f t="shared" si="4"/>
        <v>1386.8020000000001</v>
      </c>
      <c r="I14" s="10">
        <f t="shared" si="4"/>
        <v>1580.203</v>
      </c>
    </row>
  </sheetData>
  <pageMargins left="0.7" right="0.7" top="0.75" bottom="0.75" header="0.3" footer="0.3"/>
  <ignoredErrors>
    <ignoredError sqref="B7:I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0CBA-FA18-4123-BCFF-04BB9468F5BA}">
  <dimension ref="A1:R21"/>
  <sheetViews>
    <sheetView workbookViewId="0">
      <selection activeCell="A7" sqref="A7:I9"/>
    </sheetView>
  </sheetViews>
  <sheetFormatPr defaultColWidth="11" defaultRowHeight="15.75" x14ac:dyDescent="0.25"/>
  <cols>
    <col min="1" max="1" width="12.5" style="2" bestFit="1" customWidth="1"/>
    <col min="2" max="2" width="9.375" style="2" customWidth="1"/>
    <col min="3" max="3" width="11" style="2"/>
    <col min="4" max="4" width="12.5" style="2" bestFit="1" customWidth="1"/>
    <col min="5" max="5" width="15.25" style="2" bestFit="1" customWidth="1"/>
    <col min="6" max="6" width="16" style="2" bestFit="1" customWidth="1"/>
    <col min="7" max="16384" width="11" style="2"/>
  </cols>
  <sheetData>
    <row r="1" spans="1:18" x14ac:dyDescent="0.25">
      <c r="A1" s="2" t="s">
        <v>0</v>
      </c>
      <c r="B1" s="4">
        <v>11533470</v>
      </c>
      <c r="C1" s="4">
        <v>7852560</v>
      </c>
      <c r="D1" s="4">
        <v>12515040</v>
      </c>
      <c r="E1" s="4">
        <v>10306500</v>
      </c>
      <c r="F1" s="4">
        <v>11288070</v>
      </c>
      <c r="G1" s="4">
        <v>14232780</v>
      </c>
      <c r="H1" s="4">
        <v>9079530</v>
      </c>
      <c r="I1" s="4">
        <v>11778840</v>
      </c>
    </row>
    <row r="2" spans="1:18" x14ac:dyDescent="0.25">
      <c r="A2" s="2" t="s">
        <v>1</v>
      </c>
      <c r="B2" s="4">
        <v>54060</v>
      </c>
      <c r="C2" s="4">
        <v>67590</v>
      </c>
      <c r="D2" s="4">
        <v>76050</v>
      </c>
      <c r="E2" s="4">
        <v>101400</v>
      </c>
      <c r="F2" s="4">
        <v>89580</v>
      </c>
      <c r="G2" s="4">
        <v>96330</v>
      </c>
      <c r="H2" s="4">
        <v>94650</v>
      </c>
      <c r="I2" s="4">
        <v>59130</v>
      </c>
    </row>
    <row r="3" spans="1:18" x14ac:dyDescent="0.25">
      <c r="A3" s="2" t="s">
        <v>2</v>
      </c>
      <c r="B3" s="4">
        <v>10722900</v>
      </c>
      <c r="C3" s="4">
        <v>14134740</v>
      </c>
      <c r="D3" s="4">
        <v>8042190</v>
      </c>
      <c r="E3" s="4">
        <v>14378460</v>
      </c>
      <c r="F3" s="4">
        <v>10966620</v>
      </c>
      <c r="G3" s="4">
        <v>11941440</v>
      </c>
      <c r="H3" s="4">
        <v>12672540</v>
      </c>
      <c r="I3" s="4">
        <v>8285880</v>
      </c>
    </row>
    <row r="4" spans="1:18" x14ac:dyDescent="0.25">
      <c r="A4" s="2" t="s">
        <v>3</v>
      </c>
      <c r="B4" s="4">
        <v>1410</v>
      </c>
      <c r="C4" s="4">
        <v>1680</v>
      </c>
      <c r="D4" s="4">
        <v>1650</v>
      </c>
      <c r="E4" s="4">
        <v>1860</v>
      </c>
      <c r="F4" s="4">
        <v>1410</v>
      </c>
      <c r="G4" s="4">
        <v>1590</v>
      </c>
      <c r="H4" s="4">
        <v>1650</v>
      </c>
      <c r="I4" s="4">
        <v>1680</v>
      </c>
      <c r="K4" s="4"/>
      <c r="L4" s="4"/>
      <c r="M4" s="4"/>
      <c r="N4" s="4"/>
      <c r="O4" s="4"/>
      <c r="P4" s="4"/>
      <c r="Q4" s="4"/>
      <c r="R4" s="4"/>
    </row>
    <row r="5" spans="1:18" x14ac:dyDescent="0.25">
      <c r="A5" s="2" t="s">
        <v>4</v>
      </c>
      <c r="B5" s="4">
        <v>216780</v>
      </c>
      <c r="C5" s="4">
        <v>186660</v>
      </c>
      <c r="D5" s="4">
        <v>192690</v>
      </c>
      <c r="E5" s="4">
        <v>270960</v>
      </c>
      <c r="F5" s="4">
        <v>198720</v>
      </c>
      <c r="G5" s="4">
        <v>337200</v>
      </c>
      <c r="H5" s="4">
        <v>289020</v>
      </c>
      <c r="I5" s="4">
        <v>228810</v>
      </c>
      <c r="K5" s="4"/>
      <c r="L5" s="4"/>
      <c r="M5" s="4"/>
      <c r="N5" s="4"/>
      <c r="O5" s="4"/>
      <c r="P5" s="4"/>
      <c r="Q5" s="4"/>
      <c r="R5" s="4"/>
    </row>
    <row r="6" spans="1:18" ht="18.75" x14ac:dyDescent="0.25">
      <c r="F6" s="6"/>
    </row>
    <row r="7" spans="1:18" s="4" customFormat="1" x14ac:dyDescent="0.25">
      <c r="A7" s="4" t="s">
        <v>16</v>
      </c>
      <c r="B7" s="2">
        <f>SUM(B2:B5)</f>
        <v>10995150</v>
      </c>
      <c r="C7" s="2">
        <f t="shared" ref="C7:I7" si="0">SUM(C2:C5)</f>
        <v>14390670</v>
      </c>
      <c r="D7" s="2">
        <f t="shared" si="0"/>
        <v>8312580</v>
      </c>
      <c r="E7" s="2">
        <f t="shared" si="0"/>
        <v>14752680</v>
      </c>
      <c r="F7" s="2">
        <f t="shared" si="0"/>
        <v>11256330</v>
      </c>
      <c r="G7" s="2">
        <f t="shared" si="0"/>
        <v>12376560</v>
      </c>
      <c r="H7" s="2">
        <f t="shared" si="0"/>
        <v>13057860</v>
      </c>
      <c r="I7" s="2">
        <f t="shared" si="0"/>
        <v>8575500</v>
      </c>
    </row>
    <row r="8" spans="1:18" x14ac:dyDescent="0.25">
      <c r="A8" s="4"/>
      <c r="B8"/>
      <c r="C8"/>
      <c r="D8"/>
      <c r="E8"/>
      <c r="F8"/>
      <c r="G8"/>
      <c r="H8"/>
      <c r="I8"/>
    </row>
    <row r="9" spans="1:18" s="4" customFormat="1" x14ac:dyDescent="0.25">
      <c r="A9" s="4" t="s">
        <v>17</v>
      </c>
      <c r="B9" s="4">
        <f>B7/1000</f>
        <v>10995.15</v>
      </c>
      <c r="C9" s="4">
        <f t="shared" ref="C9:I9" si="1">C7/1000</f>
        <v>14390.67</v>
      </c>
      <c r="D9" s="4">
        <f t="shared" si="1"/>
        <v>8312.58</v>
      </c>
      <c r="E9" s="4">
        <f t="shared" si="1"/>
        <v>14752.68</v>
      </c>
      <c r="F9" s="4">
        <f t="shared" si="1"/>
        <v>11256.33</v>
      </c>
      <c r="G9" s="4">
        <f t="shared" si="1"/>
        <v>12376.56</v>
      </c>
      <c r="H9" s="4">
        <f t="shared" si="1"/>
        <v>13057.86</v>
      </c>
      <c r="I9" s="4">
        <f t="shared" si="1"/>
        <v>8575.5</v>
      </c>
    </row>
    <row r="10" spans="1:18" s="4" customFormat="1" x14ac:dyDescent="0.25">
      <c r="K10" s="4" t="s">
        <v>20</v>
      </c>
    </row>
    <row r="11" spans="1:18" s="4" customFormat="1" x14ac:dyDescent="0.25">
      <c r="A11" s="4" t="s">
        <v>18</v>
      </c>
      <c r="B11" s="10">
        <f>B9*$K$11</f>
        <v>34964.576999999997</v>
      </c>
      <c r="C11" s="10">
        <f t="shared" ref="C11:I11" si="2">C9*$K$11</f>
        <v>45762.330600000001</v>
      </c>
      <c r="D11" s="10">
        <f t="shared" si="2"/>
        <v>26434.004400000002</v>
      </c>
      <c r="E11" s="10">
        <f t="shared" si="2"/>
        <v>46913.522400000002</v>
      </c>
      <c r="F11" s="10">
        <f t="shared" si="2"/>
        <v>35795.129399999998</v>
      </c>
      <c r="G11" s="10">
        <f t="shared" si="2"/>
        <v>39357.460800000001</v>
      </c>
      <c r="H11" s="10">
        <f t="shared" si="2"/>
        <v>41523.9948</v>
      </c>
      <c r="I11" s="10">
        <f t="shared" si="2"/>
        <v>27270.09</v>
      </c>
      <c r="K11" s="4">
        <v>3.18</v>
      </c>
    </row>
    <row r="12" spans="1:18" s="4" customFormat="1" x14ac:dyDescent="0.25">
      <c r="A12" s="4" t="s">
        <v>19</v>
      </c>
      <c r="B12" s="10">
        <f>B9*$K$12</f>
        <v>7133873.2230000002</v>
      </c>
      <c r="C12" s="10">
        <f t="shared" ref="C12:I12" si="3">C9*$K$12</f>
        <v>9336954.5094000008</v>
      </c>
      <c r="D12" s="10">
        <f t="shared" si="3"/>
        <v>5393368.1556000002</v>
      </c>
      <c r="E12" s="10">
        <f t="shared" si="3"/>
        <v>9571833.8376000002</v>
      </c>
      <c r="F12" s="10">
        <f t="shared" si="3"/>
        <v>7303332.0306000002</v>
      </c>
      <c r="G12" s="10">
        <f t="shared" si="3"/>
        <v>8030159.6592000006</v>
      </c>
      <c r="H12" s="10">
        <f t="shared" si="3"/>
        <v>8472200.7252000012</v>
      </c>
      <c r="I12" s="10">
        <f t="shared" si="3"/>
        <v>5563955.9100000001</v>
      </c>
      <c r="K12" s="4">
        <v>648.82000000000005</v>
      </c>
    </row>
    <row r="14" spans="1:18" s="4" customFormat="1" x14ac:dyDescent="0.25">
      <c r="A14" s="4" t="s">
        <v>21</v>
      </c>
      <c r="B14" s="10">
        <f>B11+1000</f>
        <v>35964.576999999997</v>
      </c>
      <c r="C14" s="10">
        <f t="shared" ref="C14:I14" si="4">C11+1000</f>
        <v>46762.330600000001</v>
      </c>
      <c r="D14" s="10">
        <f t="shared" si="4"/>
        <v>27434.004400000002</v>
      </c>
      <c r="E14" s="10">
        <f t="shared" si="4"/>
        <v>47913.522400000002</v>
      </c>
      <c r="F14" s="10">
        <f t="shared" si="4"/>
        <v>36795.129399999998</v>
      </c>
      <c r="G14" s="10">
        <f t="shared" si="4"/>
        <v>40357.460800000001</v>
      </c>
      <c r="H14" s="10">
        <f t="shared" si="4"/>
        <v>42523.9948</v>
      </c>
      <c r="I14" s="10">
        <f t="shared" si="4"/>
        <v>28270.09</v>
      </c>
    </row>
    <row r="17" spans="2:9" x14ac:dyDescent="0.25">
      <c r="B17" s="4"/>
      <c r="C17" s="4"/>
      <c r="D17" s="4"/>
      <c r="E17" s="4"/>
      <c r="F17" s="4"/>
      <c r="G17" s="4"/>
      <c r="H17" s="4"/>
      <c r="I17" s="4"/>
    </row>
    <row r="18" spans="2:9" x14ac:dyDescent="0.25">
      <c r="B18" s="4"/>
      <c r="C18" s="4"/>
      <c r="D18" s="4"/>
      <c r="E18" s="4"/>
      <c r="F18" s="4"/>
      <c r="G18" s="4"/>
      <c r="H18" s="4"/>
      <c r="I18" s="4"/>
    </row>
    <row r="19" spans="2:9" x14ac:dyDescent="0.25">
      <c r="B19" s="4"/>
      <c r="C19" s="4"/>
      <c r="D19" s="4"/>
      <c r="E19" s="4"/>
      <c r="F19" s="4"/>
      <c r="G19" s="4"/>
      <c r="H19" s="4"/>
      <c r="I19" s="4"/>
    </row>
    <row r="20" spans="2:9" x14ac:dyDescent="0.25">
      <c r="B20" s="4"/>
      <c r="C20" s="4"/>
      <c r="D20" s="4"/>
      <c r="E20" s="4"/>
      <c r="F20" s="4"/>
      <c r="G20" s="4"/>
      <c r="H20" s="4"/>
      <c r="I20" s="4"/>
    </row>
    <row r="21" spans="2:9" x14ac:dyDescent="0.25">
      <c r="B21" s="4"/>
      <c r="C21" s="4"/>
      <c r="D21" s="4"/>
      <c r="E21" s="4"/>
      <c r="F21" s="4"/>
      <c r="G21" s="4"/>
      <c r="H21" s="4"/>
      <c r="I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4F3C-5506-4A85-A198-1ABF11FA397C}">
  <dimension ref="A1:R21"/>
  <sheetViews>
    <sheetView workbookViewId="0">
      <selection activeCell="A7" sqref="A7:I9"/>
    </sheetView>
  </sheetViews>
  <sheetFormatPr defaultColWidth="11" defaultRowHeight="15.75" x14ac:dyDescent="0.25"/>
  <cols>
    <col min="1" max="1" width="12" style="2" bestFit="1" customWidth="1"/>
    <col min="2" max="2" width="9.375" style="2" bestFit="1" customWidth="1"/>
    <col min="3" max="3" width="11.75" style="2" bestFit="1" customWidth="1"/>
    <col min="4" max="4" width="12.5" style="2" bestFit="1" customWidth="1"/>
    <col min="5" max="5" width="15.25" style="2" bestFit="1" customWidth="1"/>
    <col min="6" max="6" width="16" style="2" bestFit="1" customWidth="1"/>
    <col min="7" max="16384" width="11" style="2"/>
  </cols>
  <sheetData>
    <row r="1" spans="1:18" x14ac:dyDescent="0.25">
      <c r="A1" s="2" t="s">
        <v>0</v>
      </c>
      <c r="B1" s="4">
        <v>5159910</v>
      </c>
      <c r="C1" s="4">
        <v>5159910</v>
      </c>
      <c r="D1" s="4">
        <v>5159910</v>
      </c>
      <c r="E1" s="4">
        <v>3554580</v>
      </c>
      <c r="F1" s="4">
        <v>5962560</v>
      </c>
      <c r="G1" s="4">
        <v>5503890</v>
      </c>
      <c r="H1" s="4">
        <v>3554580</v>
      </c>
      <c r="I1" s="4">
        <v>3898590</v>
      </c>
    </row>
    <row r="2" spans="1:18" x14ac:dyDescent="0.25">
      <c r="A2" s="2" t="s">
        <v>1</v>
      </c>
      <c r="B2" s="4">
        <v>30540</v>
      </c>
      <c r="C2" s="4">
        <v>52770</v>
      </c>
      <c r="D2" s="4">
        <v>49080</v>
      </c>
      <c r="E2" s="4">
        <v>32400</v>
      </c>
      <c r="F2" s="4">
        <v>42600</v>
      </c>
      <c r="G2" s="4">
        <v>49980</v>
      </c>
      <c r="H2" s="4">
        <v>49080</v>
      </c>
      <c r="I2" s="4">
        <v>42600</v>
      </c>
    </row>
    <row r="3" spans="1:18" x14ac:dyDescent="0.25">
      <c r="A3" s="2" t="s">
        <v>2</v>
      </c>
      <c r="B3" s="4">
        <v>3867090</v>
      </c>
      <c r="C3" s="4">
        <v>6824310</v>
      </c>
      <c r="D3" s="4">
        <v>5459430</v>
      </c>
      <c r="E3" s="4">
        <v>5459430</v>
      </c>
      <c r="F3" s="4">
        <v>6824310</v>
      </c>
      <c r="G3" s="4">
        <v>6483090</v>
      </c>
      <c r="H3" s="4">
        <v>5573190</v>
      </c>
      <c r="I3" s="4">
        <v>6596820</v>
      </c>
    </row>
    <row r="4" spans="1:18" x14ac:dyDescent="0.25">
      <c r="A4" s="2" t="s">
        <v>3</v>
      </c>
      <c r="B4" s="4">
        <v>1200</v>
      </c>
      <c r="C4" s="4">
        <v>900</v>
      </c>
      <c r="D4" s="4">
        <v>1080</v>
      </c>
      <c r="E4" s="4">
        <v>930</v>
      </c>
      <c r="F4" s="4">
        <v>1170</v>
      </c>
      <c r="G4" s="4">
        <v>630</v>
      </c>
      <c r="H4" s="4">
        <v>960</v>
      </c>
      <c r="I4" s="4">
        <v>750</v>
      </c>
      <c r="K4" s="4"/>
      <c r="L4" s="4"/>
      <c r="M4" s="4"/>
      <c r="N4" s="4"/>
      <c r="O4" s="4"/>
      <c r="P4" s="4"/>
      <c r="Q4" s="4"/>
      <c r="R4" s="4"/>
    </row>
    <row r="5" spans="1:18" x14ac:dyDescent="0.25">
      <c r="A5" s="2" t="s">
        <v>4</v>
      </c>
      <c r="B5" s="4">
        <v>102270</v>
      </c>
      <c r="C5" s="4">
        <v>126330</v>
      </c>
      <c r="D5" s="4">
        <v>177480</v>
      </c>
      <c r="E5" s="4">
        <v>105270</v>
      </c>
      <c r="F5" s="4">
        <v>120330</v>
      </c>
      <c r="G5" s="4">
        <v>144390</v>
      </c>
      <c r="H5" s="4">
        <v>141390</v>
      </c>
      <c r="I5" s="4">
        <v>135360</v>
      </c>
      <c r="K5" s="4"/>
      <c r="L5" s="4"/>
      <c r="M5" s="4"/>
      <c r="N5" s="4"/>
      <c r="O5" s="4"/>
      <c r="P5" s="4"/>
      <c r="Q5" s="4"/>
      <c r="R5" s="4"/>
    </row>
    <row r="6" spans="1:18" ht="18.75" x14ac:dyDescent="0.25">
      <c r="F6" s="6"/>
    </row>
    <row r="7" spans="1:18" s="4" customFormat="1" x14ac:dyDescent="0.25">
      <c r="A7" s="4" t="s">
        <v>16</v>
      </c>
      <c r="B7" s="2">
        <f>SUM(B2:B5)</f>
        <v>4001100</v>
      </c>
      <c r="C7" s="2">
        <f t="shared" ref="C7:I7" si="0">SUM(C2:C5)</f>
        <v>7004310</v>
      </c>
      <c r="D7" s="2">
        <f t="shared" si="0"/>
        <v>5687070</v>
      </c>
      <c r="E7" s="2">
        <f t="shared" si="0"/>
        <v>5598030</v>
      </c>
      <c r="F7" s="2">
        <f t="shared" si="0"/>
        <v>6988410</v>
      </c>
      <c r="G7" s="2">
        <f t="shared" si="0"/>
        <v>6678090</v>
      </c>
      <c r="H7" s="2">
        <f t="shared" si="0"/>
        <v>5764620</v>
      </c>
      <c r="I7" s="2">
        <f t="shared" si="0"/>
        <v>6775530</v>
      </c>
    </row>
    <row r="8" spans="1:18" x14ac:dyDescent="0.25">
      <c r="A8" s="4"/>
      <c r="B8"/>
      <c r="C8"/>
      <c r="D8"/>
      <c r="E8"/>
      <c r="F8"/>
      <c r="G8"/>
      <c r="H8"/>
      <c r="I8"/>
    </row>
    <row r="9" spans="1:18" s="4" customFormat="1" x14ac:dyDescent="0.25">
      <c r="A9" s="4" t="s">
        <v>17</v>
      </c>
      <c r="B9" s="4">
        <f>B7/1000</f>
        <v>4001.1</v>
      </c>
      <c r="C9" s="4">
        <f t="shared" ref="C9:I9" si="1">C7/1000</f>
        <v>7004.31</v>
      </c>
      <c r="D9" s="4">
        <f t="shared" si="1"/>
        <v>5687.07</v>
      </c>
      <c r="E9" s="4">
        <f t="shared" si="1"/>
        <v>5598.03</v>
      </c>
      <c r="F9" s="4">
        <f t="shared" si="1"/>
        <v>6988.41</v>
      </c>
      <c r="G9" s="4">
        <f t="shared" si="1"/>
        <v>6678.09</v>
      </c>
      <c r="H9" s="4">
        <f t="shared" si="1"/>
        <v>5764.62</v>
      </c>
      <c r="I9" s="4">
        <f t="shared" si="1"/>
        <v>6775.53</v>
      </c>
    </row>
    <row r="10" spans="1:18" s="4" customFormat="1" x14ac:dyDescent="0.25">
      <c r="K10" s="4" t="s">
        <v>20</v>
      </c>
    </row>
    <row r="11" spans="1:18" s="4" customFormat="1" x14ac:dyDescent="0.25">
      <c r="A11" s="4" t="s">
        <v>18</v>
      </c>
      <c r="B11" s="10">
        <f>B9*$K$11</f>
        <v>10042.760999999999</v>
      </c>
      <c r="C11" s="10">
        <f t="shared" ref="C11:I11" si="2">C9*$K$11</f>
        <v>17580.8181</v>
      </c>
      <c r="D11" s="10">
        <f t="shared" si="2"/>
        <v>14274.545699999999</v>
      </c>
      <c r="E11" s="10">
        <f t="shared" si="2"/>
        <v>14051.055299999998</v>
      </c>
      <c r="F11" s="10">
        <f t="shared" si="2"/>
        <v>17540.909099999997</v>
      </c>
      <c r="G11" s="10">
        <f t="shared" si="2"/>
        <v>16762.0059</v>
      </c>
      <c r="H11" s="10">
        <f t="shared" si="2"/>
        <v>14469.196199999998</v>
      </c>
      <c r="I11" s="10">
        <f t="shared" si="2"/>
        <v>17006.580299999998</v>
      </c>
      <c r="K11" s="4">
        <v>2.5099999999999998</v>
      </c>
    </row>
    <row r="12" spans="1:18" s="4" customFormat="1" x14ac:dyDescent="0.25">
      <c r="A12" s="4" t="s">
        <v>19</v>
      </c>
      <c r="B12" s="10">
        <f>B9*$K$12</f>
        <v>2261181.6540000001</v>
      </c>
      <c r="C12" s="10">
        <f t="shared" ref="C12:I12" si="3">C9*$K$12</f>
        <v>3958415.7534000003</v>
      </c>
      <c r="D12" s="10">
        <f t="shared" si="3"/>
        <v>3213990.7397999996</v>
      </c>
      <c r="E12" s="10">
        <f t="shared" si="3"/>
        <v>3163670.6741999998</v>
      </c>
      <c r="F12" s="10">
        <f t="shared" si="3"/>
        <v>3949430.0274</v>
      </c>
      <c r="G12" s="10">
        <f t="shared" si="3"/>
        <v>3774055.7826</v>
      </c>
      <c r="H12" s="10">
        <f t="shared" si="3"/>
        <v>3257817.3467999999</v>
      </c>
      <c r="I12" s="10">
        <f t="shared" si="3"/>
        <v>3829123.0241999999</v>
      </c>
      <c r="K12" s="4">
        <v>565.14</v>
      </c>
    </row>
    <row r="14" spans="1:18" s="4" customFormat="1" x14ac:dyDescent="0.25">
      <c r="A14" s="4" t="s">
        <v>21</v>
      </c>
      <c r="B14" s="10">
        <f>B11+1000</f>
        <v>11042.760999999999</v>
      </c>
      <c r="C14" s="10">
        <f t="shared" ref="C14:I14" si="4">C11+1000</f>
        <v>18580.8181</v>
      </c>
      <c r="D14" s="10">
        <f t="shared" si="4"/>
        <v>15274.545699999999</v>
      </c>
      <c r="E14" s="10">
        <f t="shared" si="4"/>
        <v>15051.055299999998</v>
      </c>
      <c r="F14" s="10">
        <f t="shared" si="4"/>
        <v>18540.909099999997</v>
      </c>
      <c r="G14" s="10">
        <f t="shared" si="4"/>
        <v>17762.0059</v>
      </c>
      <c r="H14" s="10">
        <f t="shared" si="4"/>
        <v>15469.196199999998</v>
      </c>
      <c r="I14" s="10">
        <f t="shared" si="4"/>
        <v>18006.580299999998</v>
      </c>
    </row>
    <row r="17" spans="2:9" x14ac:dyDescent="0.25">
      <c r="B17" s="4"/>
      <c r="C17" s="4"/>
      <c r="D17" s="4"/>
      <c r="E17" s="4"/>
      <c r="F17" s="4"/>
      <c r="G17" s="4"/>
      <c r="H17" s="4"/>
      <c r="I17" s="4"/>
    </row>
    <row r="18" spans="2:9" x14ac:dyDescent="0.25">
      <c r="B18" s="4"/>
      <c r="C18" s="4"/>
      <c r="D18" s="4"/>
      <c r="E18" s="4"/>
      <c r="F18" s="4"/>
      <c r="G18" s="4"/>
      <c r="H18" s="4"/>
      <c r="I18" s="4"/>
    </row>
    <row r="19" spans="2:9" x14ac:dyDescent="0.25">
      <c r="B19" s="4"/>
      <c r="C19" s="4"/>
      <c r="D19" s="4"/>
      <c r="E19" s="4"/>
      <c r="F19" s="4"/>
      <c r="G19" s="4"/>
      <c r="H19" s="4"/>
      <c r="I19" s="4"/>
    </row>
    <row r="20" spans="2:9" x14ac:dyDescent="0.25">
      <c r="B20" s="4"/>
      <c r="C20" s="4"/>
      <c r="D20" s="4"/>
      <c r="E20" s="4"/>
      <c r="F20" s="4"/>
      <c r="G20" s="4"/>
      <c r="H20" s="4"/>
      <c r="I20" s="4"/>
    </row>
    <row r="21" spans="2:9" x14ac:dyDescent="0.25">
      <c r="B21" s="4"/>
      <c r="C21" s="4"/>
      <c r="D21" s="4"/>
      <c r="E21" s="4"/>
      <c r="F21" s="4"/>
      <c r="G21" s="4"/>
      <c r="H21" s="4"/>
      <c r="I2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5168-9363-45EA-AC76-14BBC69D1F9F}">
  <dimension ref="A1:R21"/>
  <sheetViews>
    <sheetView workbookViewId="0">
      <selection activeCell="D21" sqref="D21"/>
    </sheetView>
  </sheetViews>
  <sheetFormatPr defaultColWidth="11" defaultRowHeight="15.75" x14ac:dyDescent="0.25"/>
  <cols>
    <col min="1" max="1" width="13" style="2" bestFit="1" customWidth="1"/>
    <col min="2" max="2" width="8.875" style="2" bestFit="1" customWidth="1"/>
    <col min="3" max="3" width="11.875" style="2" bestFit="1" customWidth="1"/>
    <col min="4" max="4" width="12.625" style="2" bestFit="1" customWidth="1"/>
    <col min="5" max="5" width="15.375" style="2" bestFit="1" customWidth="1"/>
    <col min="6" max="6" width="16.125" style="2" bestFit="1" customWidth="1"/>
    <col min="7" max="9" width="11.125" style="2" bestFit="1" customWidth="1"/>
    <col min="10" max="16384" width="11" style="2"/>
  </cols>
  <sheetData>
    <row r="1" spans="1:18" x14ac:dyDescent="0.25">
      <c r="A1" s="2" t="s">
        <v>0</v>
      </c>
      <c r="B1" s="4">
        <v>10820130</v>
      </c>
      <c r="C1" s="4">
        <v>9317340</v>
      </c>
      <c r="D1" s="4">
        <v>12623490</v>
      </c>
      <c r="E1" s="4">
        <v>16530780</v>
      </c>
      <c r="F1" s="4">
        <v>12322950</v>
      </c>
      <c r="G1" s="4">
        <v>15929640</v>
      </c>
      <c r="H1" s="4">
        <v>18033570</v>
      </c>
      <c r="I1" s="4">
        <v>14126310</v>
      </c>
    </row>
    <row r="2" spans="1:18" x14ac:dyDescent="0.25">
      <c r="A2" s="2" t="s">
        <v>1</v>
      </c>
      <c r="B2" s="4">
        <v>101760</v>
      </c>
      <c r="C2" s="4">
        <v>99990</v>
      </c>
      <c r="D2" s="4">
        <v>77190</v>
      </c>
      <c r="E2" s="4">
        <v>59640</v>
      </c>
      <c r="F2" s="4">
        <v>77190</v>
      </c>
      <c r="G2" s="4">
        <v>85980</v>
      </c>
      <c r="H2" s="4">
        <v>80700</v>
      </c>
      <c r="I2" s="4">
        <v>82470</v>
      </c>
    </row>
    <row r="3" spans="1:18" x14ac:dyDescent="0.25">
      <c r="A3" s="2" t="s">
        <v>2</v>
      </c>
      <c r="B3" s="4">
        <v>9262950</v>
      </c>
      <c r="C3" s="4">
        <v>11055780</v>
      </c>
      <c r="D3" s="4">
        <v>15239040</v>
      </c>
      <c r="E3" s="4">
        <v>10159350</v>
      </c>
      <c r="F3" s="4">
        <v>10159350</v>
      </c>
      <c r="G3" s="4">
        <v>12848610</v>
      </c>
      <c r="H3" s="4">
        <v>13446210</v>
      </c>
      <c r="I3" s="4">
        <v>9561750</v>
      </c>
    </row>
    <row r="4" spans="1:18" x14ac:dyDescent="0.25">
      <c r="A4" s="2" t="s">
        <v>3</v>
      </c>
      <c r="B4" s="4">
        <v>3480</v>
      </c>
      <c r="C4" s="4">
        <v>3600</v>
      </c>
      <c r="D4" s="4">
        <v>4260</v>
      </c>
      <c r="E4" s="4">
        <v>3750</v>
      </c>
      <c r="F4" s="4">
        <v>4170</v>
      </c>
      <c r="G4" s="4">
        <v>2460</v>
      </c>
      <c r="H4" s="4">
        <v>3270</v>
      </c>
      <c r="I4" s="4">
        <v>2250</v>
      </c>
      <c r="K4" s="4"/>
      <c r="L4" s="4"/>
      <c r="M4" s="4"/>
      <c r="N4" s="4"/>
      <c r="O4" s="4"/>
      <c r="P4" s="4"/>
      <c r="Q4" s="4"/>
      <c r="R4" s="4"/>
    </row>
    <row r="5" spans="1:18" x14ac:dyDescent="0.25">
      <c r="A5" s="2" t="s">
        <v>4</v>
      </c>
      <c r="B5" s="4">
        <v>328620</v>
      </c>
      <c r="C5" s="4">
        <v>321150</v>
      </c>
      <c r="D5" s="4">
        <v>328620</v>
      </c>
      <c r="E5" s="4">
        <v>231540</v>
      </c>
      <c r="F5" s="4">
        <v>373440</v>
      </c>
      <c r="G5" s="4">
        <v>440670</v>
      </c>
      <c r="H5" s="4">
        <v>418260</v>
      </c>
      <c r="I5" s="4">
        <v>365970</v>
      </c>
      <c r="K5" s="4"/>
      <c r="L5" s="4"/>
      <c r="M5" s="4"/>
      <c r="N5" s="4"/>
      <c r="O5" s="4"/>
      <c r="P5" s="4"/>
      <c r="Q5" s="4"/>
      <c r="R5" s="4"/>
    </row>
    <row r="6" spans="1:18" x14ac:dyDescent="0.25">
      <c r="B6" s="3"/>
      <c r="C6" s="3"/>
      <c r="D6" s="3"/>
      <c r="E6" s="3"/>
      <c r="F6" s="3"/>
    </row>
    <row r="7" spans="1:18" s="4" customFormat="1" x14ac:dyDescent="0.25">
      <c r="A7" s="4" t="s">
        <v>16</v>
      </c>
      <c r="B7" s="2">
        <f>SUM(B2:B5)</f>
        <v>9696810</v>
      </c>
      <c r="C7" s="2">
        <f t="shared" ref="C7:I7" si="0">SUM(C2:C5)</f>
        <v>11480520</v>
      </c>
      <c r="D7" s="2">
        <f t="shared" si="0"/>
        <v>15649110</v>
      </c>
      <c r="E7" s="2">
        <f t="shared" si="0"/>
        <v>10454280</v>
      </c>
      <c r="F7" s="2">
        <f t="shared" si="0"/>
        <v>10614150</v>
      </c>
      <c r="G7" s="2">
        <f t="shared" si="0"/>
        <v>13377720</v>
      </c>
      <c r="H7" s="2">
        <f t="shared" si="0"/>
        <v>13948440</v>
      </c>
      <c r="I7" s="2">
        <f t="shared" si="0"/>
        <v>10012440</v>
      </c>
    </row>
    <row r="8" spans="1:18" x14ac:dyDescent="0.25">
      <c r="A8" s="4"/>
      <c r="B8"/>
      <c r="C8"/>
      <c r="D8"/>
      <c r="E8"/>
      <c r="F8"/>
      <c r="G8"/>
      <c r="H8"/>
      <c r="I8"/>
    </row>
    <row r="9" spans="1:18" s="4" customFormat="1" x14ac:dyDescent="0.25">
      <c r="A9" s="4" t="s">
        <v>17</v>
      </c>
      <c r="B9" s="4">
        <f>B7/1000</f>
        <v>9696.81</v>
      </c>
      <c r="C9" s="4">
        <f t="shared" ref="C9:I9" si="1">C7/1000</f>
        <v>11480.52</v>
      </c>
      <c r="D9" s="4">
        <f t="shared" si="1"/>
        <v>15649.11</v>
      </c>
      <c r="E9" s="4">
        <f t="shared" si="1"/>
        <v>10454.280000000001</v>
      </c>
      <c r="F9" s="4">
        <f t="shared" si="1"/>
        <v>10614.15</v>
      </c>
      <c r="G9" s="4">
        <f t="shared" si="1"/>
        <v>13377.72</v>
      </c>
      <c r="H9" s="4">
        <f t="shared" si="1"/>
        <v>13948.44</v>
      </c>
      <c r="I9" s="4">
        <f t="shared" si="1"/>
        <v>10012.44</v>
      </c>
    </row>
    <row r="10" spans="1:18" s="4" customFormat="1" x14ac:dyDescent="0.25">
      <c r="K10" s="4" t="s">
        <v>20</v>
      </c>
    </row>
    <row r="11" spans="1:18" s="4" customFormat="1" x14ac:dyDescent="0.25">
      <c r="A11" s="4" t="s">
        <v>18</v>
      </c>
      <c r="B11" s="10">
        <f>B9*$K$11</f>
        <v>30447.983400000001</v>
      </c>
      <c r="C11" s="10">
        <f t="shared" ref="C11:I11" si="2">C9*$K$11</f>
        <v>36048.832800000004</v>
      </c>
      <c r="D11" s="10">
        <f t="shared" si="2"/>
        <v>49138.205400000006</v>
      </c>
      <c r="E11" s="10">
        <f t="shared" si="2"/>
        <v>32826.439200000001</v>
      </c>
      <c r="F11" s="10">
        <f t="shared" si="2"/>
        <v>33328.430999999997</v>
      </c>
      <c r="G11" s="10">
        <f t="shared" si="2"/>
        <v>42006.040800000002</v>
      </c>
      <c r="H11" s="10">
        <f t="shared" si="2"/>
        <v>43798.101600000002</v>
      </c>
      <c r="I11" s="10">
        <f t="shared" si="2"/>
        <v>31439.061600000005</v>
      </c>
      <c r="K11" s="4">
        <v>3.14</v>
      </c>
    </row>
    <row r="12" spans="1:18" s="4" customFormat="1" x14ac:dyDescent="0.25">
      <c r="A12" s="4" t="s">
        <v>19</v>
      </c>
      <c r="B12" s="10">
        <f>B9*$K$12</f>
        <v>6372452.6276999991</v>
      </c>
      <c r="C12" s="10">
        <f t="shared" ref="C12:I12" si="3">C9*$K$12</f>
        <v>7544653.3284</v>
      </c>
      <c r="D12" s="10">
        <f t="shared" si="3"/>
        <v>10284125.6187</v>
      </c>
      <c r="E12" s="10">
        <f t="shared" si="3"/>
        <v>6870239.1875999998</v>
      </c>
      <c r="F12" s="10">
        <f t="shared" si="3"/>
        <v>6975300.9554999992</v>
      </c>
      <c r="G12" s="10">
        <f t="shared" si="3"/>
        <v>8791436.2523999996</v>
      </c>
      <c r="H12" s="10">
        <f t="shared" si="3"/>
        <v>9166496.3147999998</v>
      </c>
      <c r="I12" s="10">
        <f t="shared" si="3"/>
        <v>6579875.1947999997</v>
      </c>
      <c r="K12" s="4">
        <v>657.17</v>
      </c>
    </row>
    <row r="14" spans="1:18" s="4" customFormat="1" x14ac:dyDescent="0.25">
      <c r="A14" s="4" t="s">
        <v>21</v>
      </c>
      <c r="B14" s="10">
        <f>B11+1000</f>
        <v>31447.983400000001</v>
      </c>
      <c r="C14" s="10">
        <f t="shared" ref="C14:I14" si="4">C11+1000</f>
        <v>37048.832800000004</v>
      </c>
      <c r="D14" s="10">
        <f t="shared" si="4"/>
        <v>50138.205400000006</v>
      </c>
      <c r="E14" s="10">
        <f t="shared" si="4"/>
        <v>33826.439200000001</v>
      </c>
      <c r="F14" s="10">
        <f t="shared" si="4"/>
        <v>34328.430999999997</v>
      </c>
      <c r="G14" s="10">
        <f t="shared" si="4"/>
        <v>43006.040800000002</v>
      </c>
      <c r="H14" s="10">
        <f t="shared" si="4"/>
        <v>44798.101600000002</v>
      </c>
      <c r="I14" s="10">
        <f t="shared" si="4"/>
        <v>32439.061600000005</v>
      </c>
    </row>
    <row r="17" spans="2:9" x14ac:dyDescent="0.25">
      <c r="B17" s="4"/>
      <c r="C17" s="4"/>
      <c r="D17" s="4"/>
      <c r="E17" s="4"/>
      <c r="F17" s="4"/>
      <c r="G17" s="4"/>
      <c r="H17" s="4"/>
      <c r="I17" s="4"/>
    </row>
    <row r="18" spans="2:9" x14ac:dyDescent="0.25">
      <c r="B18" s="4"/>
      <c r="C18" s="4"/>
      <c r="D18" s="4"/>
      <c r="E18" s="4"/>
      <c r="F18" s="4"/>
      <c r="G18" s="4"/>
      <c r="H18" s="4"/>
      <c r="I18" s="4"/>
    </row>
    <row r="19" spans="2:9" x14ac:dyDescent="0.25">
      <c r="B19" s="4"/>
      <c r="C19" s="4"/>
      <c r="D19" s="4"/>
      <c r="E19" s="4"/>
      <c r="F19" s="4"/>
      <c r="G19" s="4"/>
      <c r="H19" s="4"/>
      <c r="I19" s="4"/>
    </row>
    <row r="20" spans="2:9" x14ac:dyDescent="0.25">
      <c r="B20" s="4"/>
      <c r="C20" s="4"/>
      <c r="D20" s="4"/>
      <c r="E20" s="4"/>
      <c r="F20" s="4"/>
      <c r="G20" s="4"/>
      <c r="H20" s="4"/>
      <c r="I20" s="4"/>
    </row>
    <row r="21" spans="2:9" x14ac:dyDescent="0.25">
      <c r="B21" s="4"/>
      <c r="C21" s="4"/>
      <c r="D21" s="4"/>
      <c r="E21" s="4"/>
      <c r="F21" s="4"/>
      <c r="G21" s="4"/>
      <c r="H21" s="4"/>
      <c r="I2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3AB6-A043-4035-AC67-DF583BCD96AB}">
  <dimension ref="A1:K29"/>
  <sheetViews>
    <sheetView workbookViewId="0">
      <selection activeCell="D30" sqref="D30"/>
    </sheetView>
  </sheetViews>
  <sheetFormatPr defaultRowHeight="15.75" x14ac:dyDescent="0.25"/>
  <cols>
    <col min="1" max="1" width="55.25" style="2" bestFit="1" customWidth="1"/>
    <col min="2" max="5" width="9" style="2"/>
    <col min="6" max="6" width="6.875" style="2" bestFit="1" customWidth="1"/>
    <col min="7" max="7" width="9" style="2"/>
    <col min="8" max="8" width="8.375" style="2" bestFit="1" customWidth="1"/>
    <col min="9" max="9" width="9" style="2"/>
    <col min="10" max="10" width="8.375" style="2" bestFit="1" customWidth="1"/>
    <col min="11" max="16384" width="9" style="2"/>
  </cols>
  <sheetData>
    <row r="1" spans="1:11" x14ac:dyDescent="0.25">
      <c r="A1" s="2" t="s">
        <v>5</v>
      </c>
    </row>
    <row r="2" spans="1:11" x14ac:dyDescent="0.25">
      <c r="C2" s="2" t="s">
        <v>7</v>
      </c>
      <c r="D2" s="2" t="s">
        <v>8</v>
      </c>
      <c r="F2" s="2" t="s">
        <v>9</v>
      </c>
      <c r="H2" s="2" t="s">
        <v>10</v>
      </c>
    </row>
    <row r="3" spans="1:11" x14ac:dyDescent="0.25">
      <c r="B3" s="2" t="s">
        <v>6</v>
      </c>
      <c r="C3" s="2">
        <v>14981</v>
      </c>
      <c r="D3" s="2">
        <v>43.61</v>
      </c>
      <c r="F3" s="2">
        <v>1.2022999999999999</v>
      </c>
    </row>
    <row r="5" spans="1:11" x14ac:dyDescent="0.25">
      <c r="B5" s="2" t="s">
        <v>11</v>
      </c>
    </row>
    <row r="7" spans="1:11" x14ac:dyDescent="0.25">
      <c r="B7" s="2" t="s">
        <v>12</v>
      </c>
      <c r="C7" s="2">
        <v>15414</v>
      </c>
      <c r="D7" s="2">
        <v>50.7</v>
      </c>
    </row>
    <row r="9" spans="1:11" x14ac:dyDescent="0.25">
      <c r="B9" s="2" t="s">
        <v>13</v>
      </c>
      <c r="C9" s="2">
        <v>11469</v>
      </c>
      <c r="D9" s="2">
        <v>47.83</v>
      </c>
    </row>
    <row r="12" spans="1:11" x14ac:dyDescent="0.25">
      <c r="A12" s="2" t="s">
        <v>14</v>
      </c>
    </row>
    <row r="13" spans="1:11" x14ac:dyDescent="0.25">
      <c r="A13" s="7" t="s">
        <v>15</v>
      </c>
      <c r="C13" s="9" t="s">
        <v>7</v>
      </c>
      <c r="D13" s="9" t="s">
        <v>8</v>
      </c>
      <c r="E13" s="9"/>
      <c r="F13" s="9" t="s">
        <v>9</v>
      </c>
      <c r="G13" s="9"/>
      <c r="H13" s="9" t="s">
        <v>10</v>
      </c>
      <c r="I13" s="9"/>
      <c r="J13" s="9" t="s">
        <v>7</v>
      </c>
      <c r="K13" s="9" t="s">
        <v>8</v>
      </c>
    </row>
    <row r="14" spans="1:11" x14ac:dyDescent="0.25">
      <c r="B14" s="2" t="s">
        <v>6</v>
      </c>
      <c r="C14" s="2">
        <v>16403</v>
      </c>
      <c r="D14" s="2">
        <v>59</v>
      </c>
      <c r="F14" s="2">
        <v>6.2023000000000001</v>
      </c>
      <c r="H14" s="2">
        <v>25.87</v>
      </c>
      <c r="J14" s="8">
        <f>C14/H14</f>
        <v>634.05488983378427</v>
      </c>
      <c r="K14" s="8">
        <f>D14/H14</f>
        <v>2.280633938925396</v>
      </c>
    </row>
    <row r="15" spans="1:11" x14ac:dyDescent="0.25">
      <c r="J15" s="8"/>
      <c r="K15" s="8"/>
    </row>
    <row r="16" spans="1:11" x14ac:dyDescent="0.25">
      <c r="B16" s="2" t="s">
        <v>11</v>
      </c>
      <c r="C16" s="2">
        <v>15155</v>
      </c>
      <c r="D16" s="2">
        <v>62</v>
      </c>
      <c r="F16" s="2">
        <v>6.2023000000000001</v>
      </c>
      <c r="H16" s="2">
        <v>25.87</v>
      </c>
      <c r="J16" s="8">
        <f>C16/H16</f>
        <v>585.81368380363358</v>
      </c>
      <c r="K16" s="8">
        <f>D16/H16</f>
        <v>2.3965983764978738</v>
      </c>
    </row>
    <row r="17" spans="2:11" x14ac:dyDescent="0.25">
      <c r="J17" s="8"/>
      <c r="K17" s="8"/>
    </row>
    <row r="18" spans="2:11" x14ac:dyDescent="0.25">
      <c r="B18" s="2" t="s">
        <v>12</v>
      </c>
      <c r="C18" s="2">
        <v>15147</v>
      </c>
      <c r="D18" s="2">
        <v>63</v>
      </c>
      <c r="F18" s="2">
        <v>6.2023000000000001</v>
      </c>
      <c r="H18" s="2">
        <v>25.87</v>
      </c>
      <c r="J18" s="8">
        <f>C18/H18</f>
        <v>585.50444530344021</v>
      </c>
      <c r="K18" s="8">
        <f>D18/H18</f>
        <v>2.435253189022033</v>
      </c>
    </row>
    <row r="19" spans="2:11" x14ac:dyDescent="0.25">
      <c r="J19" s="8"/>
      <c r="K19" s="8"/>
    </row>
    <row r="20" spans="2:11" x14ac:dyDescent="0.25">
      <c r="B20" s="2" t="s">
        <v>13</v>
      </c>
      <c r="C20" s="2">
        <v>12842</v>
      </c>
      <c r="D20" s="2">
        <v>54</v>
      </c>
      <c r="F20" s="2">
        <v>6.2023000000000001</v>
      </c>
      <c r="H20" s="2">
        <v>25.87</v>
      </c>
      <c r="J20" s="8">
        <f>C20/H20</f>
        <v>496.40510243525318</v>
      </c>
      <c r="K20" s="8">
        <f>D20/H20</f>
        <v>2.0873598763045997</v>
      </c>
    </row>
    <row r="22" spans="2:11" x14ac:dyDescent="0.25">
      <c r="C22" s="9" t="s">
        <v>7</v>
      </c>
      <c r="D22" s="9" t="s">
        <v>8</v>
      </c>
      <c r="E22" s="9"/>
      <c r="F22" s="9" t="s">
        <v>9</v>
      </c>
      <c r="G22" s="9"/>
      <c r="H22" s="9" t="s">
        <v>10</v>
      </c>
      <c r="I22" s="9"/>
      <c r="J22" s="9" t="s">
        <v>7</v>
      </c>
      <c r="K22" s="9" t="s">
        <v>8</v>
      </c>
    </row>
    <row r="23" spans="2:11" x14ac:dyDescent="0.25">
      <c r="B23" s="2" t="s">
        <v>6</v>
      </c>
      <c r="C23" s="2">
        <v>18808</v>
      </c>
      <c r="D23" s="2">
        <v>76</v>
      </c>
      <c r="F23" s="2">
        <v>8.2022999999999993</v>
      </c>
      <c r="H23" s="2">
        <v>26.71</v>
      </c>
      <c r="J23" s="8">
        <f>C23/H23</f>
        <v>704.15574691126915</v>
      </c>
      <c r="K23" s="8">
        <f>D23/H23</f>
        <v>2.8453762635716959</v>
      </c>
    </row>
    <row r="24" spans="2:11" x14ac:dyDescent="0.25">
      <c r="J24" s="8"/>
      <c r="K24" s="8"/>
    </row>
    <row r="25" spans="2:11" x14ac:dyDescent="0.25">
      <c r="B25" s="2" t="s">
        <v>11</v>
      </c>
      <c r="C25" s="2">
        <v>17330</v>
      </c>
      <c r="D25" s="2">
        <v>85</v>
      </c>
      <c r="F25" s="2">
        <v>8.2022999999999993</v>
      </c>
      <c r="H25" s="2">
        <v>26.71</v>
      </c>
      <c r="J25" s="8">
        <f>C25/H25</f>
        <v>648.82066641707229</v>
      </c>
      <c r="K25" s="8">
        <f>D25/H25</f>
        <v>3.182328715836765</v>
      </c>
    </row>
    <row r="26" spans="2:11" x14ac:dyDescent="0.25">
      <c r="J26" s="8"/>
      <c r="K26" s="8"/>
    </row>
    <row r="27" spans="2:11" x14ac:dyDescent="0.25">
      <c r="B27" s="2" t="s">
        <v>12</v>
      </c>
      <c r="C27" s="2">
        <v>17553</v>
      </c>
      <c r="D27" s="2">
        <v>84</v>
      </c>
      <c r="F27" s="2">
        <v>8.2022999999999993</v>
      </c>
      <c r="H27" s="2">
        <v>26.71</v>
      </c>
      <c r="J27" s="8">
        <f>C27/H27</f>
        <v>657.16959940097342</v>
      </c>
      <c r="K27" s="8">
        <f>D27/H27</f>
        <v>3.1448895544739797</v>
      </c>
    </row>
    <row r="28" spans="2:11" x14ac:dyDescent="0.25">
      <c r="J28" s="8"/>
      <c r="K28" s="8"/>
    </row>
    <row r="29" spans="2:11" x14ac:dyDescent="0.25">
      <c r="B29" s="2" t="s">
        <v>13</v>
      </c>
      <c r="C29" s="2">
        <v>15095</v>
      </c>
      <c r="D29" s="2">
        <v>67</v>
      </c>
      <c r="F29" s="2">
        <v>8.2022999999999993</v>
      </c>
      <c r="H29" s="2">
        <v>26.71</v>
      </c>
      <c r="J29" s="8">
        <f>C29/H29</f>
        <v>565.14414077124673</v>
      </c>
      <c r="K29" s="8">
        <f>D29/H29</f>
        <v>2.5084238113066268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Capacity</vt:lpstr>
      <vt:lpstr>Capacity Rize</vt:lpstr>
      <vt:lpstr>Capacity Trabzon</vt:lpstr>
      <vt:lpstr>Capacity Giresun</vt:lpstr>
      <vt:lpstr>Capacity Ordu</vt:lpstr>
      <vt:lpstr>Emlak Endeksleri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Michele Cedolin</cp:lastModifiedBy>
  <dcterms:created xsi:type="dcterms:W3CDTF">2023-07-22T07:54:27Z</dcterms:created>
  <dcterms:modified xsi:type="dcterms:W3CDTF">2023-09-20T07:24:11Z</dcterms:modified>
</cp:coreProperties>
</file>