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Il mio Drive\Gestionale\"/>
    </mc:Choice>
  </mc:AlternateContent>
  <xr:revisionPtr revIDLastSave="0" documentId="8_{3F719F2B-6075-4736-84E0-B1179BAC65E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lienti" sheetId="1" r:id="rId1"/>
    <sheet name="Fornitori" sheetId="2" r:id="rId2"/>
    <sheet name="Prodotti" sheetId="3" r:id="rId3"/>
    <sheet name="Ordini" sheetId="4" r:id="rId4"/>
    <sheet name="Fattur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2" i="4"/>
  <c r="O3" i="4"/>
  <c r="C3" i="4"/>
  <c r="P3" i="4"/>
  <c r="E4" i="4"/>
  <c r="P7" i="4"/>
  <c r="P2" i="4"/>
  <c r="P4" i="4"/>
  <c r="P5" i="4"/>
  <c r="P6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J2" i="5"/>
  <c r="I2" i="5"/>
  <c r="C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G2" i="5"/>
  <c r="C3" i="5"/>
  <c r="C4" i="5"/>
  <c r="C5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E2" i="5"/>
  <c r="C2" i="5"/>
  <c r="R99" i="5"/>
  <c r="Q99" i="5"/>
  <c r="R98" i="5"/>
  <c r="Q98" i="5"/>
  <c r="R97" i="5"/>
  <c r="Q97" i="5"/>
  <c r="R96" i="5"/>
  <c r="Q96" i="5"/>
  <c r="R95" i="5"/>
  <c r="Q95" i="5"/>
  <c r="R94" i="5"/>
  <c r="Q94" i="5"/>
  <c r="R93" i="5"/>
  <c r="Q93" i="5"/>
  <c r="R92" i="5"/>
  <c r="Q92" i="5"/>
  <c r="R91" i="5"/>
  <c r="Q91" i="5"/>
  <c r="R90" i="5"/>
  <c r="Q90" i="5"/>
  <c r="R89" i="5"/>
  <c r="Q89" i="5"/>
  <c r="R88" i="5"/>
  <c r="Q88" i="5"/>
  <c r="R87" i="5"/>
  <c r="Q87" i="5"/>
  <c r="R86" i="5"/>
  <c r="Q86" i="5"/>
  <c r="R85" i="5"/>
  <c r="Q85" i="5"/>
  <c r="R84" i="5"/>
  <c r="Q84" i="5"/>
  <c r="R83" i="5"/>
  <c r="Q83" i="5"/>
  <c r="R82" i="5"/>
  <c r="Q82" i="5"/>
  <c r="R81" i="5"/>
  <c r="Q81" i="5"/>
  <c r="R80" i="5"/>
  <c r="Q80" i="5"/>
  <c r="R79" i="5"/>
  <c r="Q79" i="5"/>
  <c r="R78" i="5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" i="5"/>
  <c r="Q2" i="5"/>
  <c r="G99" i="4"/>
  <c r="E99" i="4"/>
  <c r="C99" i="4"/>
  <c r="G98" i="4"/>
  <c r="E98" i="4"/>
  <c r="C98" i="4"/>
  <c r="G97" i="4"/>
  <c r="E97" i="4"/>
  <c r="C97" i="4"/>
  <c r="G96" i="4"/>
  <c r="E96" i="4"/>
  <c r="C96" i="4"/>
  <c r="G95" i="4"/>
  <c r="E95" i="4"/>
  <c r="C95" i="4"/>
  <c r="G94" i="4"/>
  <c r="E94" i="4"/>
  <c r="C94" i="4"/>
  <c r="G93" i="4"/>
  <c r="E93" i="4"/>
  <c r="C93" i="4"/>
  <c r="G92" i="4"/>
  <c r="E92" i="4"/>
  <c r="C92" i="4"/>
  <c r="G91" i="4"/>
  <c r="E91" i="4"/>
  <c r="C91" i="4"/>
  <c r="G90" i="4"/>
  <c r="E90" i="4"/>
  <c r="C90" i="4"/>
  <c r="G89" i="4"/>
  <c r="E89" i="4"/>
  <c r="C89" i="4"/>
  <c r="G88" i="4"/>
  <c r="E88" i="4"/>
  <c r="C88" i="4"/>
  <c r="G87" i="4"/>
  <c r="E87" i="4"/>
  <c r="C87" i="4"/>
  <c r="G86" i="4"/>
  <c r="E86" i="4"/>
  <c r="C86" i="4"/>
  <c r="G85" i="4"/>
  <c r="E85" i="4"/>
  <c r="C85" i="4"/>
  <c r="G84" i="4"/>
  <c r="E84" i="4"/>
  <c r="C84" i="4"/>
  <c r="G83" i="4"/>
  <c r="E83" i="4"/>
  <c r="C83" i="4"/>
  <c r="G82" i="4"/>
  <c r="E82" i="4"/>
  <c r="C82" i="4"/>
  <c r="G81" i="4"/>
  <c r="E81" i="4"/>
  <c r="C81" i="4"/>
  <c r="G80" i="4"/>
  <c r="E80" i="4"/>
  <c r="C80" i="4"/>
  <c r="G79" i="4"/>
  <c r="E79" i="4"/>
  <c r="C79" i="4"/>
  <c r="G78" i="4"/>
  <c r="E78" i="4"/>
  <c r="C78" i="4"/>
  <c r="G77" i="4"/>
  <c r="E77" i="4"/>
  <c r="C77" i="4"/>
  <c r="G76" i="4"/>
  <c r="E76" i="4"/>
  <c r="C76" i="4"/>
  <c r="G75" i="4"/>
  <c r="E75" i="4"/>
  <c r="C75" i="4"/>
  <c r="G74" i="4"/>
  <c r="E74" i="4"/>
  <c r="C74" i="4"/>
  <c r="G73" i="4"/>
  <c r="E73" i="4"/>
  <c r="C73" i="4"/>
  <c r="G72" i="4"/>
  <c r="E72" i="4"/>
  <c r="C72" i="4"/>
  <c r="G71" i="4"/>
  <c r="E71" i="4"/>
  <c r="C71" i="4"/>
  <c r="G70" i="4"/>
  <c r="E70" i="4"/>
  <c r="C70" i="4"/>
  <c r="G69" i="4"/>
  <c r="E69" i="4"/>
  <c r="C69" i="4"/>
  <c r="G68" i="4"/>
  <c r="E68" i="4"/>
  <c r="C68" i="4"/>
  <c r="G67" i="4"/>
  <c r="E67" i="4"/>
  <c r="C67" i="4"/>
  <c r="G66" i="4"/>
  <c r="E66" i="4"/>
  <c r="C66" i="4"/>
  <c r="G65" i="4"/>
  <c r="E65" i="4"/>
  <c r="C65" i="4"/>
  <c r="G64" i="4"/>
  <c r="E64" i="4"/>
  <c r="C64" i="4"/>
  <c r="G63" i="4"/>
  <c r="E63" i="4"/>
  <c r="C63" i="4"/>
  <c r="G62" i="4"/>
  <c r="E62" i="4"/>
  <c r="C62" i="4"/>
  <c r="G61" i="4"/>
  <c r="E61" i="4"/>
  <c r="C61" i="4"/>
  <c r="G60" i="4"/>
  <c r="E60" i="4"/>
  <c r="C60" i="4"/>
  <c r="G59" i="4"/>
  <c r="E59" i="4"/>
  <c r="C59" i="4"/>
  <c r="G58" i="4"/>
  <c r="E58" i="4"/>
  <c r="C58" i="4"/>
  <c r="G57" i="4"/>
  <c r="E57" i="4"/>
  <c r="C57" i="4"/>
  <c r="G56" i="4"/>
  <c r="E56" i="4"/>
  <c r="C56" i="4"/>
  <c r="G55" i="4"/>
  <c r="E55" i="4"/>
  <c r="C55" i="4"/>
  <c r="G54" i="4"/>
  <c r="E54" i="4"/>
  <c r="C54" i="4"/>
  <c r="G53" i="4"/>
  <c r="E53" i="4"/>
  <c r="C53" i="4"/>
  <c r="G52" i="4"/>
  <c r="E52" i="4"/>
  <c r="C52" i="4"/>
  <c r="G51" i="4"/>
  <c r="E51" i="4"/>
  <c r="C51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5" i="4"/>
  <c r="E45" i="4"/>
  <c r="C45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G33" i="4"/>
  <c r="E33" i="4"/>
  <c r="C33" i="4"/>
  <c r="G32" i="4"/>
  <c r="E32" i="4"/>
  <c r="C32" i="4"/>
  <c r="G31" i="4"/>
  <c r="E31" i="4"/>
  <c r="C31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4" i="4"/>
  <c r="E24" i="4"/>
  <c r="C24" i="4"/>
  <c r="G23" i="4"/>
  <c r="E23" i="4"/>
  <c r="C23" i="4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H6" i="5" s="1"/>
  <c r="E6" i="4"/>
  <c r="F6" i="5" s="1"/>
  <c r="C6" i="4"/>
  <c r="D6" i="5" s="1"/>
  <c r="G5" i="4"/>
  <c r="H5" i="5" s="1"/>
  <c r="E5" i="4"/>
  <c r="F5" i="5" s="1"/>
  <c r="C5" i="4"/>
  <c r="D5" i="5" s="1"/>
  <c r="G4" i="4"/>
  <c r="H4" i="5" s="1"/>
  <c r="F4" i="5"/>
  <c r="C4" i="4"/>
  <c r="D4" i="5" s="1"/>
  <c r="G3" i="4"/>
  <c r="H3" i="5" s="1"/>
  <c r="F3" i="5"/>
  <c r="D3" i="5"/>
  <c r="G2" i="4"/>
  <c r="H2" i="5" s="1"/>
  <c r="E2" i="4"/>
  <c r="F2" i="5" s="1"/>
  <c r="C2" i="4"/>
  <c r="D2" i="5" s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28" i="5" l="1"/>
  <c r="T28" i="5" s="1"/>
  <c r="K92" i="5"/>
  <c r="T92" i="5" s="1"/>
  <c r="K25" i="5"/>
  <c r="T25" i="5" s="1"/>
  <c r="K69" i="5"/>
  <c r="M69" i="5" s="1"/>
  <c r="K85" i="5"/>
  <c r="M85" i="5" s="1"/>
  <c r="K89" i="5"/>
  <c r="T89" i="5" s="1"/>
  <c r="K93" i="5"/>
  <c r="M93" i="5" s="1"/>
  <c r="K97" i="5"/>
  <c r="T97" i="5" s="1"/>
  <c r="K7" i="5"/>
  <c r="T7" i="5" s="1"/>
  <c r="K83" i="5"/>
  <c r="T83" i="5" s="1"/>
  <c r="K99" i="5"/>
  <c r="T99" i="5" s="1"/>
  <c r="K42" i="5"/>
  <c r="T42" i="5" s="1"/>
  <c r="K50" i="5"/>
  <c r="M50" i="5" s="1"/>
  <c r="K58" i="5"/>
  <c r="T58" i="5" s="1"/>
  <c r="K8" i="5"/>
  <c r="T8" i="5" s="1"/>
  <c r="K24" i="5"/>
  <c r="M24" i="5" s="1"/>
  <c r="K5" i="5"/>
  <c r="M5" i="5" s="1"/>
  <c r="K35" i="5"/>
  <c r="T35" i="5" s="1"/>
  <c r="K51" i="5"/>
  <c r="T51" i="5" s="1"/>
  <c r="K55" i="5"/>
  <c r="T55" i="5" s="1"/>
  <c r="K12" i="5"/>
  <c r="M12" i="5" s="1"/>
  <c r="K20" i="5"/>
  <c r="T20" i="5" s="1"/>
  <c r="K56" i="5"/>
  <c r="M56" i="5" s="1"/>
  <c r="K21" i="5"/>
  <c r="M21" i="5" s="1"/>
  <c r="K88" i="5"/>
  <c r="T88" i="5" s="1"/>
  <c r="K41" i="5"/>
  <c r="T41" i="5" s="1"/>
  <c r="K45" i="5"/>
  <c r="T45" i="5" s="1"/>
  <c r="K49" i="5"/>
  <c r="T49" i="5" s="1"/>
  <c r="K57" i="5"/>
  <c r="T57" i="5" s="1"/>
  <c r="K61" i="5"/>
  <c r="T61" i="5" s="1"/>
  <c r="K65" i="5"/>
  <c r="T65" i="5" s="1"/>
  <c r="K10" i="5"/>
  <c r="T10" i="5" s="1"/>
  <c r="K38" i="5"/>
  <c r="T38" i="5" s="1"/>
  <c r="K73" i="5"/>
  <c r="T73" i="5" s="1"/>
  <c r="K2" i="5"/>
  <c r="K29" i="5"/>
  <c r="M29" i="5" s="1"/>
  <c r="K33" i="5"/>
  <c r="T33" i="5" s="1"/>
  <c r="K37" i="5"/>
  <c r="T37" i="5" s="1"/>
  <c r="K44" i="5"/>
  <c r="T44" i="5" s="1"/>
  <c r="K60" i="5"/>
  <c r="T60" i="5" s="1"/>
  <c r="K72" i="5"/>
  <c r="T72" i="5" s="1"/>
  <c r="K53" i="5"/>
  <c r="T53" i="5" s="1"/>
  <c r="K76" i="5"/>
  <c r="T76" i="5" s="1"/>
  <c r="K84" i="5"/>
  <c r="M84" i="5" s="1"/>
  <c r="K26" i="5"/>
  <c r="M26" i="5" s="1"/>
  <c r="K54" i="5"/>
  <c r="M54" i="5" s="1"/>
  <c r="K77" i="5"/>
  <c r="M77" i="5" s="1"/>
  <c r="K81" i="5"/>
  <c r="T81" i="5" s="1"/>
  <c r="K39" i="5"/>
  <c r="M39" i="5" s="1"/>
  <c r="K9" i="5"/>
  <c r="T9" i="5" s="1"/>
  <c r="K13" i="5"/>
  <c r="M13" i="5" s="1"/>
  <c r="K17" i="5"/>
  <c r="T17" i="5" s="1"/>
  <c r="K71" i="5"/>
  <c r="M71" i="5" s="1"/>
  <c r="K74" i="5"/>
  <c r="T74" i="5" s="1"/>
  <c r="K86" i="5"/>
  <c r="M86" i="5" s="1"/>
  <c r="K4" i="5"/>
  <c r="M4" i="5" s="1"/>
  <c r="K11" i="5"/>
  <c r="T11" i="5" s="1"/>
  <c r="K14" i="5"/>
  <c r="T14" i="5" s="1"/>
  <c r="K31" i="5"/>
  <c r="T31" i="5" s="1"/>
  <c r="K34" i="5"/>
  <c r="M34" i="5" s="1"/>
  <c r="K48" i="5"/>
  <c r="M48" i="5" s="1"/>
  <c r="K68" i="5"/>
  <c r="T68" i="5" s="1"/>
  <c r="K75" i="5"/>
  <c r="M75" i="5" s="1"/>
  <c r="K78" i="5"/>
  <c r="T78" i="5" s="1"/>
  <c r="K95" i="5"/>
  <c r="T95" i="5" s="1"/>
  <c r="K98" i="5"/>
  <c r="M98" i="5" s="1"/>
  <c r="K15" i="5"/>
  <c r="T15" i="5" s="1"/>
  <c r="K18" i="5"/>
  <c r="M18" i="5" s="1"/>
  <c r="K32" i="5"/>
  <c r="T32" i="5" s="1"/>
  <c r="K52" i="5"/>
  <c r="M52" i="5" s="1"/>
  <c r="K59" i="5"/>
  <c r="M59" i="5" s="1"/>
  <c r="K62" i="5"/>
  <c r="M62" i="5" s="1"/>
  <c r="K79" i="5"/>
  <c r="T79" i="5" s="1"/>
  <c r="K82" i="5"/>
  <c r="M82" i="5" s="1"/>
  <c r="K96" i="5"/>
  <c r="M96" i="5" s="1"/>
  <c r="K19" i="5"/>
  <c r="T19" i="5" s="1"/>
  <c r="K22" i="5"/>
  <c r="M22" i="5" s="1"/>
  <c r="K16" i="5"/>
  <c r="M16" i="5" s="1"/>
  <c r="K36" i="5"/>
  <c r="M36" i="5" s="1"/>
  <c r="K43" i="5"/>
  <c r="T43" i="5" s="1"/>
  <c r="K46" i="5"/>
  <c r="T46" i="5" s="1"/>
  <c r="K63" i="5"/>
  <c r="M63" i="5" s="1"/>
  <c r="K66" i="5"/>
  <c r="T66" i="5" s="1"/>
  <c r="K80" i="5"/>
  <c r="M80" i="5" s="1"/>
  <c r="K3" i="5"/>
  <c r="K6" i="5"/>
  <c r="M6" i="5" s="1"/>
  <c r="K23" i="5"/>
  <c r="T23" i="5" s="1"/>
  <c r="K40" i="5"/>
  <c r="M40" i="5" s="1"/>
  <c r="K67" i="5"/>
  <c r="T67" i="5" s="1"/>
  <c r="K70" i="5"/>
  <c r="T70" i="5" s="1"/>
  <c r="K87" i="5"/>
  <c r="M87" i="5" s="1"/>
  <c r="K90" i="5"/>
  <c r="M90" i="5" s="1"/>
  <c r="K27" i="5"/>
  <c r="M27" i="5" s="1"/>
  <c r="K30" i="5"/>
  <c r="M30" i="5" s="1"/>
  <c r="K47" i="5"/>
  <c r="M47" i="5" s="1"/>
  <c r="K64" i="5"/>
  <c r="M64" i="5" s="1"/>
  <c r="K91" i="5"/>
  <c r="T91" i="5" s="1"/>
  <c r="K94" i="5"/>
  <c r="T94" i="5" s="1"/>
  <c r="M92" i="5"/>
  <c r="M2" i="5" l="1"/>
  <c r="T2" i="5"/>
  <c r="M3" i="5"/>
  <c r="T3" i="5"/>
  <c r="T93" i="5"/>
  <c r="M99" i="5"/>
  <c r="M51" i="5"/>
  <c r="M28" i="5"/>
  <c r="M8" i="5"/>
  <c r="T85" i="5"/>
  <c r="T56" i="5"/>
  <c r="M25" i="5"/>
  <c r="M95" i="5"/>
  <c r="M10" i="5"/>
  <c r="M89" i="5"/>
  <c r="M15" i="5"/>
  <c r="M58" i="5"/>
  <c r="T50" i="5"/>
  <c r="T71" i="5"/>
  <c r="T54" i="5"/>
  <c r="M97" i="5"/>
  <c r="T24" i="5"/>
  <c r="M74" i="5"/>
  <c r="M20" i="5"/>
  <c r="T62" i="5"/>
  <c r="M38" i="5"/>
  <c r="T4" i="5"/>
  <c r="M78" i="5"/>
  <c r="M55" i="5"/>
  <c r="M42" i="5"/>
  <c r="T84" i="5"/>
  <c r="M88" i="5"/>
  <c r="M7" i="5"/>
  <c r="M94" i="5"/>
  <c r="M57" i="5"/>
  <c r="T82" i="5"/>
  <c r="T26" i="5"/>
  <c r="T69" i="5"/>
  <c r="T12" i="5"/>
  <c r="T29" i="5"/>
  <c r="T59" i="5"/>
  <c r="M72" i="5"/>
  <c r="M60" i="5"/>
  <c r="T34" i="5"/>
  <c r="M81" i="5"/>
  <c r="T75" i="5"/>
  <c r="M49" i="5"/>
  <c r="M17" i="5"/>
  <c r="T52" i="5"/>
  <c r="M33" i="5"/>
  <c r="M32" i="5"/>
  <c r="M11" i="5"/>
  <c r="M83" i="5"/>
  <c r="T18" i="5"/>
  <c r="M35" i="5"/>
  <c r="M61" i="5"/>
  <c r="T22" i="5"/>
  <c r="T86" i="5"/>
  <c r="M68" i="5"/>
  <c r="M65" i="5"/>
  <c r="T87" i="5"/>
  <c r="M31" i="5"/>
  <c r="M44" i="5"/>
  <c r="M73" i="5"/>
  <c r="M41" i="5"/>
  <c r="T40" i="5"/>
  <c r="T47" i="5"/>
  <c r="M43" i="5"/>
  <c r="M23" i="5"/>
  <c r="T39" i="5"/>
  <c r="T5" i="5"/>
  <c r="M91" i="5"/>
  <c r="T63" i="5"/>
  <c r="M70" i="5"/>
  <c r="M46" i="5"/>
  <c r="M45" i="5"/>
  <c r="M76" i="5"/>
  <c r="T13" i="5"/>
  <c r="T36" i="5"/>
  <c r="T21" i="5"/>
  <c r="T27" i="5"/>
  <c r="T48" i="5"/>
  <c r="T96" i="5"/>
  <c r="M67" i="5"/>
  <c r="T6" i="5"/>
  <c r="T64" i="5"/>
  <c r="T16" i="5"/>
  <c r="M66" i="5"/>
  <c r="M19" i="5"/>
  <c r="M37" i="5"/>
  <c r="T80" i="5"/>
  <c r="M79" i="5"/>
  <c r="T90" i="5"/>
  <c r="T30" i="5"/>
  <c r="T77" i="5"/>
  <c r="M53" i="5"/>
  <c r="M9" i="5"/>
  <c r="T98" i="5"/>
  <c r="M14" i="5"/>
</calcChain>
</file>

<file path=xl/sharedStrings.xml><?xml version="1.0" encoding="utf-8"?>
<sst xmlns="http://schemas.openxmlformats.org/spreadsheetml/2006/main" count="76" uniqueCount="50">
  <si>
    <t>ID Cliente</t>
  </si>
  <si>
    <t>Nome</t>
  </si>
  <si>
    <t>Indirizzo</t>
  </si>
  <si>
    <t>Telefono</t>
  </si>
  <si>
    <t>Email</t>
  </si>
  <si>
    <t>Note</t>
  </si>
  <si>
    <t>Partita IVA</t>
  </si>
  <si>
    <t>ID Fornitore</t>
  </si>
  <si>
    <t>Nome Fornitore</t>
  </si>
  <si>
    <t>ID Prodotto</t>
  </si>
  <si>
    <t>Nome Fornitore (Automatico)</t>
  </si>
  <si>
    <t>Descrizione</t>
  </si>
  <si>
    <t>Unità di misura</t>
  </si>
  <si>
    <t>ID Ordine</t>
  </si>
  <si>
    <t>Nome Cliente (Automatico)</t>
  </si>
  <si>
    <t>Descrizione Prodotto (Automatico)</t>
  </si>
  <si>
    <t>Prezzo per kg (€)</t>
  </si>
  <si>
    <t>Quantità Ordinata (kg)</t>
  </si>
  <si>
    <t>Data Ordine</t>
  </si>
  <si>
    <t>Data Consegna Prevista</t>
  </si>
  <si>
    <t>Numero Ordine Cliente</t>
  </si>
  <si>
    <t>Numero Ordine Fornitore</t>
  </si>
  <si>
    <t>Quantità Consegnata Totale (kg)</t>
  </si>
  <si>
    <t>Stato Ordine</t>
  </si>
  <si>
    <t>ID Fattura</t>
  </si>
  <si>
    <t>Importo Imponibile (€)</t>
  </si>
  <si>
    <t>IVA (%)</t>
  </si>
  <si>
    <t>Totale (€)</t>
  </si>
  <si>
    <t>Data Fattura</t>
  </si>
  <si>
    <t>Quantità Consegnata (kg)</t>
  </si>
  <si>
    <t>Percentuale Commissione (%)</t>
  </si>
  <si>
    <t>Commissione (€)</t>
  </si>
  <si>
    <t>MWM</t>
  </si>
  <si>
    <t>kg</t>
  </si>
  <si>
    <t>BONOTTO</t>
  </si>
  <si>
    <t>MARZOTTO WOOL MANUFACTURING</t>
  </si>
  <si>
    <t>BNT</t>
  </si>
  <si>
    <t>VNC</t>
  </si>
  <si>
    <t>VENCATO 1986</t>
  </si>
  <si>
    <t>MRB</t>
  </si>
  <si>
    <t>MARUBENI EUROPE PLC</t>
  </si>
  <si>
    <t>T19570</t>
  </si>
  <si>
    <t>tops 19,5mic hm 70mm</t>
  </si>
  <si>
    <t>vnc</t>
  </si>
  <si>
    <t>Data Incasso</t>
  </si>
  <si>
    <t>Incassata</t>
  </si>
  <si>
    <t>Quantità Rimanente (kg)</t>
  </si>
  <si>
    <t>codice SDI</t>
  </si>
  <si>
    <t>Persona di contatto</t>
  </si>
  <si>
    <t>Persona di Contatto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</si>
</sst>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e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D2" sqref="D2"/>
    </sheetView>
  </sheetViews>
  <sheetFormatPr defaultRowHeight="15" x14ac:dyDescent="0.25"/>
  <cols>
    <col min="2" max="2" width="30.7109375" bestFit="1" customWidth="1"/>
    <col min="4" max="4" width="18.42578125" bestFit="1" customWidth="1"/>
    <col min="9" max="9" width="10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47</v>
      </c>
    </row>
    <row r="2" spans="1:9" x14ac:dyDescent="0.25">
      <c r="A2" t="s">
        <v>32</v>
      </c>
      <c r="B2" t="s">
        <v>35</v>
      </c>
    </row>
    <row r="3" spans="1:9" x14ac:dyDescent="0.25">
      <c r="A3" t="s">
        <v>36</v>
      </c>
      <c r="B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F6" sqref="F6"/>
    </sheetView>
  </sheetViews>
  <sheetFormatPr defaultRowHeight="15" x14ac:dyDescent="0.25"/>
  <cols>
    <col min="1" max="1" width="10.85546875" bestFit="1" customWidth="1"/>
    <col min="2" max="2" width="21.140625" bestFit="1" customWidth="1"/>
    <col min="4" max="4" width="18.7109375" bestFit="1" customWidth="1"/>
    <col min="8" max="8" width="10" bestFit="1" customWidth="1"/>
  </cols>
  <sheetData>
    <row r="1" spans="1:8" x14ac:dyDescent="0.25">
      <c r="A1" s="1" t="s">
        <v>7</v>
      </c>
      <c r="B1" s="1" t="s">
        <v>8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37</v>
      </c>
      <c r="B2" t="s">
        <v>38</v>
      </c>
    </row>
    <row r="3" spans="1:8" x14ac:dyDescent="0.25">
      <c r="A3" t="s">
        <v>39</v>
      </c>
      <c r="B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"/>
  <sheetViews>
    <sheetView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26.28515625" bestFit="1" customWidth="1"/>
    <col min="4" max="4" width="19.5703125" bestFit="1" customWidth="1"/>
    <col min="5" max="5" width="13.7109375" bestFit="1" customWidth="1"/>
  </cols>
  <sheetData>
    <row r="1" spans="1:6" x14ac:dyDescent="0.25">
      <c r="A1" s="1" t="s">
        <v>9</v>
      </c>
      <c r="B1" s="1" t="s">
        <v>7</v>
      </c>
      <c r="C1" s="1" t="s">
        <v>10</v>
      </c>
      <c r="D1" s="1" t="s">
        <v>11</v>
      </c>
      <c r="E1" s="1" t="s">
        <v>12</v>
      </c>
      <c r="F1" s="1" t="s">
        <v>5</v>
      </c>
    </row>
    <row r="2" spans="1:6" x14ac:dyDescent="0.25">
      <c r="A2" t="s">
        <v>41</v>
      </c>
      <c r="B2" t="s">
        <v>43</v>
      </c>
      <c r="C2" t="str">
        <f>IFERROR(VLOOKUP(B2,Fornitori!$A$2:$B$100,2,FALSE),"ID Non Trovato")</f>
        <v>VENCATO 1986</v>
      </c>
      <c r="D2" t="s">
        <v>42</v>
      </c>
      <c r="E2" t="s">
        <v>33</v>
      </c>
    </row>
    <row r="3" spans="1:6" x14ac:dyDescent="0.25">
      <c r="C3" t="str">
        <f>IFERROR(VLOOKUP(B3,Fornitori!$A$2:$B$100,2,FALSE),"ID Non Trovato")</f>
        <v>ID Non Trovato</v>
      </c>
    </row>
    <row r="4" spans="1:6" x14ac:dyDescent="0.25">
      <c r="C4" t="str">
        <f>IFERROR(VLOOKUP(B4,Fornitori!$A$2:$B$100,2,FALSE),"ID Non Trovato")</f>
        <v>ID Non Trovato</v>
      </c>
    </row>
    <row r="5" spans="1:6" x14ac:dyDescent="0.25">
      <c r="C5" t="str">
        <f>IFERROR(VLOOKUP(B5,Fornitori!$A$2:$B$100,2,FALSE),"ID Non Trovato")</f>
        <v>ID Non Trovato</v>
      </c>
    </row>
    <row r="6" spans="1:6" x14ac:dyDescent="0.25">
      <c r="C6" t="str">
        <f>IFERROR(VLOOKUP(B6,Fornitori!$A$2:$B$100,2,FALSE),"ID Non Trovato")</f>
        <v>ID Non Trovato</v>
      </c>
    </row>
    <row r="7" spans="1:6" x14ac:dyDescent="0.25">
      <c r="C7" t="str">
        <f>IFERROR(VLOOKUP(B7,Fornitori!$A$2:$B$100,2,FALSE),"ID Non Trovato")</f>
        <v>ID Non Trovato</v>
      </c>
    </row>
    <row r="8" spans="1:6" x14ac:dyDescent="0.25">
      <c r="C8" t="str">
        <f>IFERROR(VLOOKUP(B8,Fornitori!$A$2:$B$100,2,FALSE),"ID Non Trovato")</f>
        <v>ID Non Trovato</v>
      </c>
    </row>
    <row r="9" spans="1:6" x14ac:dyDescent="0.25">
      <c r="C9" t="str">
        <f>IFERROR(VLOOKUP(B9,Fornitori!$A$2:$B$100,2,FALSE),"ID Non Trovato")</f>
        <v>ID Non Trovato</v>
      </c>
    </row>
    <row r="10" spans="1:6" x14ac:dyDescent="0.25">
      <c r="C10" t="str">
        <f>IFERROR(VLOOKUP(B10,Fornitori!$A$2:$B$100,2,FALSE),"ID Non Trovato")</f>
        <v>ID Non Trovato</v>
      </c>
    </row>
    <row r="11" spans="1:6" x14ac:dyDescent="0.25">
      <c r="C11" t="str">
        <f>IFERROR(VLOOKUP(B11,Fornitori!$A$2:$B$100,2,FALSE),"ID Non Trovato")</f>
        <v>ID Non Trovato</v>
      </c>
    </row>
    <row r="12" spans="1:6" x14ac:dyDescent="0.25">
      <c r="C12" t="str">
        <f>IFERROR(VLOOKUP(B12,Fornitori!$A$2:$B$100,2,FALSE),"ID Non Trovato")</f>
        <v>ID Non Trovato</v>
      </c>
    </row>
    <row r="13" spans="1:6" x14ac:dyDescent="0.25">
      <c r="C13" t="str">
        <f>IFERROR(VLOOKUP(B13,Fornitori!$A$2:$B$100,2,FALSE),"ID Non Trovato")</f>
        <v>ID Non Trovato</v>
      </c>
    </row>
    <row r="14" spans="1:6" x14ac:dyDescent="0.25">
      <c r="C14" t="str">
        <f>IFERROR(VLOOKUP(B14,Fornitori!$A$2:$B$100,2,FALSE),"ID Non Trovato")</f>
        <v>ID Non Trovato</v>
      </c>
    </row>
    <row r="15" spans="1:6" x14ac:dyDescent="0.25">
      <c r="C15" t="str">
        <f>IFERROR(VLOOKUP(B15,Fornitori!$A$2:$B$100,2,FALSE),"ID Non Trovato")</f>
        <v>ID Non Trovato</v>
      </c>
    </row>
    <row r="16" spans="1:6" x14ac:dyDescent="0.25">
      <c r="C16" t="str">
        <f>IFERROR(VLOOKUP(B16,Fornitori!$A$2:$B$100,2,FALSE),"ID Non Trovato")</f>
        <v>ID Non Trovato</v>
      </c>
    </row>
    <row r="17" spans="3:3" x14ac:dyDescent="0.25">
      <c r="C17" t="str">
        <f>IFERROR(VLOOKUP(B17,Fornitori!$A$2:$B$100,2,FALSE),"ID Non Trovato")</f>
        <v>ID Non Trovato</v>
      </c>
    </row>
    <row r="18" spans="3:3" x14ac:dyDescent="0.25">
      <c r="C18" t="str">
        <f>IFERROR(VLOOKUP(B18,Fornitori!$A$2:$B$100,2,FALSE),"ID Non Trovato")</f>
        <v>ID Non Trovato</v>
      </c>
    </row>
    <row r="19" spans="3:3" x14ac:dyDescent="0.25">
      <c r="C19" t="str">
        <f>IFERROR(VLOOKUP(B19,Fornitori!$A$2:$B$100,2,FALSE),"ID Non Trovato")</f>
        <v>ID Non Trovato</v>
      </c>
    </row>
    <row r="20" spans="3:3" x14ac:dyDescent="0.25">
      <c r="C20" t="str">
        <f>IFERROR(VLOOKUP(B20,Fornitori!$A$2:$B$100,2,FALSE),"ID Non Trovato")</f>
        <v>ID Non Trovato</v>
      </c>
    </row>
    <row r="21" spans="3:3" x14ac:dyDescent="0.25">
      <c r="C21" t="str">
        <f>IFERROR(VLOOKUP(B21,Fornitori!$A$2:$B$100,2,FALSE),"ID Non Trovato")</f>
        <v>ID Non Trovato</v>
      </c>
    </row>
    <row r="22" spans="3:3" x14ac:dyDescent="0.25">
      <c r="C22" t="str">
        <f>IFERROR(VLOOKUP(B22,Fornitori!$A$2:$B$100,2,FALSE),"ID Non Trovato")</f>
        <v>ID Non Trovato</v>
      </c>
    </row>
    <row r="23" spans="3:3" x14ac:dyDescent="0.25">
      <c r="C23" t="str">
        <f>IFERROR(VLOOKUP(B23,Fornitori!$A$2:$B$100,2,FALSE),"ID Non Trovato")</f>
        <v>ID Non Trovato</v>
      </c>
    </row>
    <row r="24" spans="3:3" x14ac:dyDescent="0.25">
      <c r="C24" t="str">
        <f>IFERROR(VLOOKUP(B24,Fornitori!$A$2:$B$100,2,FALSE),"ID Non Trovato")</f>
        <v>ID Non Trovato</v>
      </c>
    </row>
    <row r="25" spans="3:3" x14ac:dyDescent="0.25">
      <c r="C25" t="str">
        <f>IFERROR(VLOOKUP(B25,Fornitori!$A$2:$B$100,2,FALSE),"ID Non Trovato")</f>
        <v>ID Non Trovato</v>
      </c>
    </row>
    <row r="26" spans="3:3" x14ac:dyDescent="0.25">
      <c r="C26" t="str">
        <f>IFERROR(VLOOKUP(B26,Fornitori!$A$2:$B$100,2,FALSE),"ID Non Trovato")</f>
        <v>ID Non Trovato</v>
      </c>
    </row>
    <row r="27" spans="3:3" x14ac:dyDescent="0.25">
      <c r="C27" t="str">
        <f>IFERROR(VLOOKUP(B27,Fornitori!$A$2:$B$100,2,FALSE),"ID Non Trovato")</f>
        <v>ID Non Trovato</v>
      </c>
    </row>
    <row r="28" spans="3:3" x14ac:dyDescent="0.25">
      <c r="C28" t="str">
        <f>IFERROR(VLOOKUP(B28,Fornitori!$A$2:$B$100,2,FALSE),"ID Non Trovato")</f>
        <v>ID Non Trovato</v>
      </c>
    </row>
    <row r="29" spans="3:3" x14ac:dyDescent="0.25">
      <c r="C29" t="str">
        <f>IFERROR(VLOOKUP(B29,Fornitori!$A$2:$B$100,2,FALSE),"ID Non Trovato")</f>
        <v>ID Non Trovato</v>
      </c>
    </row>
    <row r="30" spans="3:3" x14ac:dyDescent="0.25">
      <c r="C30" t="str">
        <f>IFERROR(VLOOKUP(B30,Fornitori!$A$2:$B$100,2,FALSE),"ID Non Trovato")</f>
        <v>ID Non Trovato</v>
      </c>
    </row>
    <row r="31" spans="3:3" x14ac:dyDescent="0.25">
      <c r="C31" t="str">
        <f>IFERROR(VLOOKUP(B31,Fornitori!$A$2:$B$100,2,FALSE),"ID Non Trovato")</f>
        <v>ID Non Trovato</v>
      </c>
    </row>
    <row r="32" spans="3:3" x14ac:dyDescent="0.25">
      <c r="C32" t="str">
        <f>IFERROR(VLOOKUP(B32,Fornitori!$A$2:$B$100,2,FALSE),"ID Non Trovato")</f>
        <v>ID Non Trovato</v>
      </c>
    </row>
    <row r="33" spans="3:3" x14ac:dyDescent="0.25">
      <c r="C33" t="str">
        <f>IFERROR(VLOOKUP(B33,Fornitori!$A$2:$B$100,2,FALSE),"ID Non Trovato")</f>
        <v>ID Non Trovato</v>
      </c>
    </row>
    <row r="34" spans="3:3" x14ac:dyDescent="0.25">
      <c r="C34" t="str">
        <f>IFERROR(VLOOKUP(B34,Fornitori!$A$2:$B$100,2,FALSE),"ID Non Trovato")</f>
        <v>ID Non Trovato</v>
      </c>
    </row>
    <row r="35" spans="3:3" x14ac:dyDescent="0.25">
      <c r="C35" t="str">
        <f>IFERROR(VLOOKUP(B35,Fornitori!$A$2:$B$100,2,FALSE),"ID Non Trovato")</f>
        <v>ID Non Trovato</v>
      </c>
    </row>
    <row r="36" spans="3:3" x14ac:dyDescent="0.25">
      <c r="C36" t="str">
        <f>IFERROR(VLOOKUP(B36,Fornitori!$A$2:$B$100,2,FALSE),"ID Non Trovato")</f>
        <v>ID Non Trovato</v>
      </c>
    </row>
    <row r="37" spans="3:3" x14ac:dyDescent="0.25">
      <c r="C37" t="str">
        <f>IFERROR(VLOOKUP(B37,Fornitori!$A$2:$B$100,2,FALSE),"ID Non Trovato")</f>
        <v>ID Non Trovato</v>
      </c>
    </row>
    <row r="38" spans="3:3" x14ac:dyDescent="0.25">
      <c r="C38" t="str">
        <f>IFERROR(VLOOKUP(B38,Fornitori!$A$2:$B$100,2,FALSE),"ID Non Trovato")</f>
        <v>ID Non Trovato</v>
      </c>
    </row>
    <row r="39" spans="3:3" x14ac:dyDescent="0.25">
      <c r="C39" t="str">
        <f>IFERROR(VLOOKUP(B39,Fornitori!$A$2:$B$100,2,FALSE),"ID Non Trovato")</f>
        <v>ID Non Trovato</v>
      </c>
    </row>
    <row r="40" spans="3:3" x14ac:dyDescent="0.25">
      <c r="C40" t="str">
        <f>IFERROR(VLOOKUP(B40,Fornitori!$A$2:$B$100,2,FALSE),"ID Non Trovato")</f>
        <v>ID Non Trovato</v>
      </c>
    </row>
    <row r="41" spans="3:3" x14ac:dyDescent="0.25">
      <c r="C41" t="str">
        <f>IFERROR(VLOOKUP(B41,Fornitori!$A$2:$B$100,2,FALSE),"ID Non Trovato")</f>
        <v>ID Non Trovato</v>
      </c>
    </row>
    <row r="42" spans="3:3" x14ac:dyDescent="0.25">
      <c r="C42" t="str">
        <f>IFERROR(VLOOKUP(B42,Fornitori!$A$2:$B$100,2,FALSE),"ID Non Trovato")</f>
        <v>ID Non Trovato</v>
      </c>
    </row>
    <row r="43" spans="3:3" x14ac:dyDescent="0.25">
      <c r="C43" t="str">
        <f>IFERROR(VLOOKUP(B43,Fornitori!$A$2:$B$100,2,FALSE),"ID Non Trovato")</f>
        <v>ID Non Trovato</v>
      </c>
    </row>
    <row r="44" spans="3:3" x14ac:dyDescent="0.25">
      <c r="C44" t="str">
        <f>IFERROR(VLOOKUP(B44,Fornitori!$A$2:$B$100,2,FALSE),"ID Non Trovato")</f>
        <v>ID Non Trovato</v>
      </c>
    </row>
    <row r="45" spans="3:3" x14ac:dyDescent="0.25">
      <c r="C45" t="str">
        <f>IFERROR(VLOOKUP(B45,Fornitori!$A$2:$B$100,2,FALSE),"ID Non Trovato")</f>
        <v>ID Non Trovato</v>
      </c>
    </row>
    <row r="46" spans="3:3" x14ac:dyDescent="0.25">
      <c r="C46" t="str">
        <f>IFERROR(VLOOKUP(B46,Fornitori!$A$2:$B$100,2,FALSE),"ID Non Trovato")</f>
        <v>ID Non Trovato</v>
      </c>
    </row>
    <row r="47" spans="3:3" x14ac:dyDescent="0.25">
      <c r="C47" t="str">
        <f>IFERROR(VLOOKUP(B47,Fornitori!$A$2:$B$100,2,FALSE),"ID Non Trovato")</f>
        <v>ID Non Trovato</v>
      </c>
    </row>
    <row r="48" spans="3:3" x14ac:dyDescent="0.25">
      <c r="C48" t="str">
        <f>IFERROR(VLOOKUP(B48,Fornitori!$A$2:$B$100,2,FALSE),"ID Non Trovato")</f>
        <v>ID Non Trovato</v>
      </c>
    </row>
    <row r="49" spans="3:3" x14ac:dyDescent="0.25">
      <c r="C49" t="str">
        <f>IFERROR(VLOOKUP(B49,Fornitori!$A$2:$B$100,2,FALSE),"ID Non Trovato")</f>
        <v>ID Non Trovato</v>
      </c>
    </row>
    <row r="50" spans="3:3" x14ac:dyDescent="0.25">
      <c r="C50" t="str">
        <f>IFERROR(VLOOKUP(B50,Fornitori!$A$2:$B$100,2,FALSE),"ID Non Trovato")</f>
        <v>ID Non Trovato</v>
      </c>
    </row>
    <row r="51" spans="3:3" x14ac:dyDescent="0.25">
      <c r="C51" t="str">
        <f>IFERROR(VLOOKUP(B51,Fornitori!$A$2:$B$100,2,FALSE),"ID Non Trovato")</f>
        <v>ID Non Trovato</v>
      </c>
    </row>
    <row r="52" spans="3:3" x14ac:dyDescent="0.25">
      <c r="C52" t="str">
        <f>IFERROR(VLOOKUP(B52,Fornitori!$A$2:$B$100,2,FALSE),"ID Non Trovato")</f>
        <v>ID Non Trovato</v>
      </c>
    </row>
    <row r="53" spans="3:3" x14ac:dyDescent="0.25">
      <c r="C53" t="str">
        <f>IFERROR(VLOOKUP(B53,Fornitori!$A$2:$B$100,2,FALSE),"ID Non Trovato")</f>
        <v>ID Non Trovato</v>
      </c>
    </row>
    <row r="54" spans="3:3" x14ac:dyDescent="0.25">
      <c r="C54" t="str">
        <f>IFERROR(VLOOKUP(B54,Fornitori!$A$2:$B$100,2,FALSE),"ID Non Trovato")</f>
        <v>ID Non Trovato</v>
      </c>
    </row>
    <row r="55" spans="3:3" x14ac:dyDescent="0.25">
      <c r="C55" t="str">
        <f>IFERROR(VLOOKUP(B55,Fornitori!$A$2:$B$100,2,FALSE),"ID Non Trovato")</f>
        <v>ID Non Trovato</v>
      </c>
    </row>
    <row r="56" spans="3:3" x14ac:dyDescent="0.25">
      <c r="C56" t="str">
        <f>IFERROR(VLOOKUP(B56,Fornitori!$A$2:$B$100,2,FALSE),"ID Non Trovato")</f>
        <v>ID Non Trovato</v>
      </c>
    </row>
    <row r="57" spans="3:3" x14ac:dyDescent="0.25">
      <c r="C57" t="str">
        <f>IFERROR(VLOOKUP(B57,Fornitori!$A$2:$B$100,2,FALSE),"ID Non Trovato")</f>
        <v>ID Non Trovato</v>
      </c>
    </row>
    <row r="58" spans="3:3" x14ac:dyDescent="0.25">
      <c r="C58" t="str">
        <f>IFERROR(VLOOKUP(B58,Fornitori!$A$2:$B$100,2,FALSE),"ID Non Trovato")</f>
        <v>ID Non Trovato</v>
      </c>
    </row>
    <row r="59" spans="3:3" x14ac:dyDescent="0.25">
      <c r="C59" t="str">
        <f>IFERROR(VLOOKUP(B59,Fornitori!$A$2:$B$100,2,FALSE),"ID Non Trovato")</f>
        <v>ID Non Trovato</v>
      </c>
    </row>
    <row r="60" spans="3:3" x14ac:dyDescent="0.25">
      <c r="C60" t="str">
        <f>IFERROR(VLOOKUP(B60,Fornitori!$A$2:$B$100,2,FALSE),"ID Non Trovato")</f>
        <v>ID Non Trovato</v>
      </c>
    </row>
    <row r="61" spans="3:3" x14ac:dyDescent="0.25">
      <c r="C61" t="str">
        <f>IFERROR(VLOOKUP(B61,Fornitori!$A$2:$B$100,2,FALSE),"ID Non Trovato")</f>
        <v>ID Non Trovato</v>
      </c>
    </row>
    <row r="62" spans="3:3" x14ac:dyDescent="0.25">
      <c r="C62" t="str">
        <f>IFERROR(VLOOKUP(B62,Fornitori!$A$2:$B$100,2,FALSE),"ID Non Trovato")</f>
        <v>ID Non Trovato</v>
      </c>
    </row>
    <row r="63" spans="3:3" x14ac:dyDescent="0.25">
      <c r="C63" t="str">
        <f>IFERROR(VLOOKUP(B63,Fornitori!$A$2:$B$100,2,FALSE),"ID Non Trovato")</f>
        <v>ID Non Trovato</v>
      </c>
    </row>
    <row r="64" spans="3:3" x14ac:dyDescent="0.25">
      <c r="C64" t="str">
        <f>IFERROR(VLOOKUP(B64,Fornitori!$A$2:$B$100,2,FALSE),"ID Non Trovato")</f>
        <v>ID Non Trovato</v>
      </c>
    </row>
    <row r="65" spans="3:3" x14ac:dyDescent="0.25">
      <c r="C65" t="str">
        <f>IFERROR(VLOOKUP(B65,Fornitori!$A$2:$B$100,2,FALSE),"ID Non Trovato")</f>
        <v>ID Non Trovato</v>
      </c>
    </row>
    <row r="66" spans="3:3" x14ac:dyDescent="0.25">
      <c r="C66" t="str">
        <f>IFERROR(VLOOKUP(B66,Fornitori!$A$2:$B$100,2,FALSE),"ID Non Trovato")</f>
        <v>ID Non Trovato</v>
      </c>
    </row>
    <row r="67" spans="3:3" x14ac:dyDescent="0.25">
      <c r="C67" t="str">
        <f>IFERROR(VLOOKUP(B67,Fornitori!$A$2:$B$100,2,FALSE),"ID Non Trovato")</f>
        <v>ID Non Trovato</v>
      </c>
    </row>
    <row r="68" spans="3:3" x14ac:dyDescent="0.25">
      <c r="C68" t="str">
        <f>IFERROR(VLOOKUP(B68,Fornitori!$A$2:$B$100,2,FALSE),"ID Non Trovato")</f>
        <v>ID Non Trovato</v>
      </c>
    </row>
    <row r="69" spans="3:3" x14ac:dyDescent="0.25">
      <c r="C69" t="str">
        <f>IFERROR(VLOOKUP(B69,Fornitori!$A$2:$B$100,2,FALSE),"ID Non Trovato")</f>
        <v>ID Non Trovato</v>
      </c>
    </row>
    <row r="70" spans="3:3" x14ac:dyDescent="0.25">
      <c r="C70" t="str">
        <f>IFERROR(VLOOKUP(B70,Fornitori!$A$2:$B$100,2,FALSE),"ID Non Trovato")</f>
        <v>ID Non Trovato</v>
      </c>
    </row>
    <row r="71" spans="3:3" x14ac:dyDescent="0.25">
      <c r="C71" t="str">
        <f>IFERROR(VLOOKUP(B71,Fornitori!$A$2:$B$100,2,FALSE),"ID Non Trovato")</f>
        <v>ID Non Trovato</v>
      </c>
    </row>
    <row r="72" spans="3:3" x14ac:dyDescent="0.25">
      <c r="C72" t="str">
        <f>IFERROR(VLOOKUP(B72,Fornitori!$A$2:$B$100,2,FALSE),"ID Non Trovato")</f>
        <v>ID Non Trovato</v>
      </c>
    </row>
    <row r="73" spans="3:3" x14ac:dyDescent="0.25">
      <c r="C73" t="str">
        <f>IFERROR(VLOOKUP(B73,Fornitori!$A$2:$B$100,2,FALSE),"ID Non Trovato")</f>
        <v>ID Non Trovato</v>
      </c>
    </row>
    <row r="74" spans="3:3" x14ac:dyDescent="0.25">
      <c r="C74" t="str">
        <f>IFERROR(VLOOKUP(B74,Fornitori!$A$2:$B$100,2,FALSE),"ID Non Trovato")</f>
        <v>ID Non Trovato</v>
      </c>
    </row>
    <row r="75" spans="3:3" x14ac:dyDescent="0.25">
      <c r="C75" t="str">
        <f>IFERROR(VLOOKUP(B75,Fornitori!$A$2:$B$100,2,FALSE),"ID Non Trovato")</f>
        <v>ID Non Trovato</v>
      </c>
    </row>
    <row r="76" spans="3:3" x14ac:dyDescent="0.25">
      <c r="C76" t="str">
        <f>IFERROR(VLOOKUP(B76,Fornitori!$A$2:$B$100,2,FALSE),"ID Non Trovato")</f>
        <v>ID Non Trovato</v>
      </c>
    </row>
    <row r="77" spans="3:3" x14ac:dyDescent="0.25">
      <c r="C77" t="str">
        <f>IFERROR(VLOOKUP(B77,Fornitori!$A$2:$B$100,2,FALSE),"ID Non Trovato")</f>
        <v>ID Non Trovato</v>
      </c>
    </row>
    <row r="78" spans="3:3" x14ac:dyDescent="0.25">
      <c r="C78" t="str">
        <f>IFERROR(VLOOKUP(B78,Fornitori!$A$2:$B$100,2,FALSE),"ID Non Trovato")</f>
        <v>ID Non Trovato</v>
      </c>
    </row>
    <row r="79" spans="3:3" x14ac:dyDescent="0.25">
      <c r="C79" t="str">
        <f>IFERROR(VLOOKUP(B79,Fornitori!$A$2:$B$100,2,FALSE),"ID Non Trovato")</f>
        <v>ID Non Trovato</v>
      </c>
    </row>
    <row r="80" spans="3:3" x14ac:dyDescent="0.25">
      <c r="C80" t="str">
        <f>IFERROR(VLOOKUP(B80,Fornitori!$A$2:$B$100,2,FALSE),"ID Non Trovato")</f>
        <v>ID Non Trovato</v>
      </c>
    </row>
    <row r="81" spans="3:3" x14ac:dyDescent="0.25">
      <c r="C81" t="str">
        <f>IFERROR(VLOOKUP(B81,Fornitori!$A$2:$B$100,2,FALSE),"ID Non Trovato")</f>
        <v>ID Non Trovato</v>
      </c>
    </row>
    <row r="82" spans="3:3" x14ac:dyDescent="0.25">
      <c r="C82" t="str">
        <f>IFERROR(VLOOKUP(B82,Fornitori!$A$2:$B$100,2,FALSE),"ID Non Trovato")</f>
        <v>ID Non Trovato</v>
      </c>
    </row>
    <row r="83" spans="3:3" x14ac:dyDescent="0.25">
      <c r="C83" t="str">
        <f>IFERROR(VLOOKUP(B83,Fornitori!$A$2:$B$100,2,FALSE),"ID Non Trovato")</f>
        <v>ID Non Trovato</v>
      </c>
    </row>
    <row r="84" spans="3:3" x14ac:dyDescent="0.25">
      <c r="C84" t="str">
        <f>IFERROR(VLOOKUP(B84,Fornitori!$A$2:$B$100,2,FALSE),"ID Non Trovato")</f>
        <v>ID Non Trovato</v>
      </c>
    </row>
    <row r="85" spans="3:3" x14ac:dyDescent="0.25">
      <c r="C85" t="str">
        <f>IFERROR(VLOOKUP(B85,Fornitori!$A$2:$B$100,2,FALSE),"ID Non Trovato")</f>
        <v>ID Non Trovato</v>
      </c>
    </row>
    <row r="86" spans="3:3" x14ac:dyDescent="0.25">
      <c r="C86" t="str">
        <f>IFERROR(VLOOKUP(B86,Fornitori!$A$2:$B$100,2,FALSE),"ID Non Trovato")</f>
        <v>ID Non Trovato</v>
      </c>
    </row>
    <row r="87" spans="3:3" x14ac:dyDescent="0.25">
      <c r="C87" t="str">
        <f>IFERROR(VLOOKUP(B87,Fornitori!$A$2:$B$100,2,FALSE),"ID Non Trovato")</f>
        <v>ID Non Trovato</v>
      </c>
    </row>
    <row r="88" spans="3:3" x14ac:dyDescent="0.25">
      <c r="C88" t="str">
        <f>IFERROR(VLOOKUP(B88,Fornitori!$A$2:$B$100,2,FALSE),"ID Non Trovato")</f>
        <v>ID Non Trovato</v>
      </c>
    </row>
    <row r="89" spans="3:3" x14ac:dyDescent="0.25">
      <c r="C89" t="str">
        <f>IFERROR(VLOOKUP(B89,Fornitori!$A$2:$B$100,2,FALSE),"ID Non Trovato")</f>
        <v>ID Non Trovato</v>
      </c>
    </row>
    <row r="90" spans="3:3" x14ac:dyDescent="0.25">
      <c r="C90" t="str">
        <f>IFERROR(VLOOKUP(B90,Fornitori!$A$2:$B$100,2,FALSE),"ID Non Trovato")</f>
        <v>ID Non Trovato</v>
      </c>
    </row>
    <row r="91" spans="3:3" x14ac:dyDescent="0.25">
      <c r="C91" t="str">
        <f>IFERROR(VLOOKUP(B91,Fornitori!$A$2:$B$100,2,FALSE),"ID Non Trovato")</f>
        <v>ID Non Trovato</v>
      </c>
    </row>
    <row r="92" spans="3:3" x14ac:dyDescent="0.25">
      <c r="C92" t="str">
        <f>IFERROR(VLOOKUP(B92,Fornitori!$A$2:$B$100,2,FALSE),"ID Non Trovato")</f>
        <v>ID Non Trovato</v>
      </c>
    </row>
    <row r="93" spans="3:3" x14ac:dyDescent="0.25">
      <c r="C93" t="str">
        <f>IFERROR(VLOOKUP(B93,Fornitori!$A$2:$B$100,2,FALSE),"ID Non Trovato")</f>
        <v>ID Non Trovato</v>
      </c>
    </row>
    <row r="94" spans="3:3" x14ac:dyDescent="0.25">
      <c r="C94" t="str">
        <f>IFERROR(VLOOKUP(B94,Fornitori!$A$2:$B$100,2,FALSE),"ID Non Trovato")</f>
        <v>ID Non Trovato</v>
      </c>
    </row>
    <row r="95" spans="3:3" x14ac:dyDescent="0.25">
      <c r="C95" t="str">
        <f>IFERROR(VLOOKUP(B95,Fornitori!$A$2:$B$100,2,FALSE),"ID Non Trovato")</f>
        <v>ID Non Trovato</v>
      </c>
    </row>
    <row r="96" spans="3:3" x14ac:dyDescent="0.25">
      <c r="C96" t="str">
        <f>IFERROR(VLOOKUP(B96,Fornitori!$A$2:$B$100,2,FALSE),"ID Non Trovato")</f>
        <v>ID Non Trovato</v>
      </c>
    </row>
    <row r="97" spans="3:3" x14ac:dyDescent="0.25">
      <c r="C97" t="str">
        <f>IFERROR(VLOOKUP(B97,Fornitori!$A$2:$B$100,2,FALSE),"ID Non Trovato")</f>
        <v>ID Non Trovato</v>
      </c>
    </row>
    <row r="98" spans="3:3" x14ac:dyDescent="0.25">
      <c r="C98" t="str">
        <f>IFERROR(VLOOKUP(B98,Fornitori!$A$2:$B$100,2,FALSE),"ID Non Trovato")</f>
        <v>ID Non Trovato</v>
      </c>
    </row>
    <row r="99" spans="3:3" x14ac:dyDescent="0.25">
      <c r="C99" t="str">
        <f>IFERROR(VLOOKUP(B99,Fornitori!$A$2:$B$100,2,FALSE),"ID Non Trovato")</f>
        <v>ID Non Trovato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9"/>
  <sheetViews>
    <sheetView zoomScale="82" zoomScaleNormal="82" workbookViewId="0">
      <selection activeCell="D3" sqref="D3"/>
    </sheetView>
  </sheetViews>
  <sheetFormatPr defaultRowHeight="15" x14ac:dyDescent="0.25"/>
  <cols>
    <col min="3" max="3" width="30.7109375" bestFit="1" customWidth="1"/>
    <col min="4" max="4" width="10.42578125" bestFit="1" customWidth="1"/>
    <col min="5" max="5" width="25.140625" bestFit="1" customWidth="1"/>
    <col min="8" max="8" width="14.5703125" style="7" customWidth="1"/>
    <col min="10" max="11" width="8.85546875" style="3"/>
    <col min="12" max="12" width="17" customWidth="1"/>
    <col min="13" max="13" width="15.42578125" customWidth="1"/>
    <col min="14" max="15" width="15.28515625" customWidth="1"/>
    <col min="16" max="16" width="22" bestFit="1" customWidth="1"/>
  </cols>
  <sheetData>
    <row r="1" spans="1:17" x14ac:dyDescent="0.25">
      <c r="A1" s="1" t="s">
        <v>13</v>
      </c>
      <c r="B1" s="1" t="s">
        <v>0</v>
      </c>
      <c r="C1" s="1" t="s">
        <v>14</v>
      </c>
      <c r="D1" s="1" t="s">
        <v>7</v>
      </c>
      <c r="E1" s="1" t="s">
        <v>10</v>
      </c>
      <c r="F1" s="1" t="s">
        <v>9</v>
      </c>
      <c r="G1" s="1" t="s">
        <v>15</v>
      </c>
      <c r="H1" s="8" t="s">
        <v>16</v>
      </c>
      <c r="I1" s="1" t="s">
        <v>17</v>
      </c>
      <c r="J1" s="4" t="s">
        <v>18</v>
      </c>
      <c r="K1" s="4" t="s">
        <v>19</v>
      </c>
      <c r="L1" s="1" t="s">
        <v>20</v>
      </c>
      <c r="M1" s="1" t="s">
        <v>21</v>
      </c>
      <c r="N1" s="1" t="s">
        <v>22</v>
      </c>
      <c r="O1" s="1" t="s">
        <v>46</v>
      </c>
      <c r="P1" s="1" t="s">
        <v>23</v>
      </c>
      <c r="Q1" s="1" t="s">
        <v>5</v>
      </c>
    </row>
    <row r="2" spans="1:17" x14ac:dyDescent="0.25">
      <c r="A2">
        <v>1</v>
      </c>
      <c r="B2" t="s">
        <v>32</v>
      </c>
      <c r="C2" t="str">
        <f>IFERROR(VLOOKUP(B2,Clienti!$A$2:$B$100,2,FALSE),"ID Non Trovato")</f>
        <v>MARZOTTO WOOL MANUFACTURING</v>
      </c>
      <c r="D2" t="s">
        <v>37</v>
      </c>
      <c r="E2" t="str">
        <f>IFERROR(VLOOKUP(D2,Fornitori!$A$2:$B$100,2,FALSE),"ID Non Trovato")</f>
        <v>VENCATO 1986</v>
      </c>
      <c r="F2" t="s">
        <v>41</v>
      </c>
      <c r="G2" t="str">
        <f>IFERROR(VLOOKUP(F2,Prodotti!$A$2:$D$100,4,FALSE),"Descrizione Non Trovata")</f>
        <v>tops 19,5mic hm 70mm</v>
      </c>
      <c r="H2" s="7">
        <v>5</v>
      </c>
      <c r="I2">
        <v>1000</v>
      </c>
      <c r="L2">
        <v>1234</v>
      </c>
      <c r="M2">
        <v>4321</v>
      </c>
      <c r="N2">
        <v>800</v>
      </c>
      <c r="O2">
        <f>IF(N2&gt;=I2,0,I2-N2)</f>
        <v>200</v>
      </c>
      <c r="P2" t="str">
        <f>IF(N2=0, "In Attesa", IF(N2&lt;I2, "Parzialmente Consegnato", IF(N2&gt;=H2, "Consegnato", "Errore")))</f>
        <v>Parzialmente Consegnato</v>
      </c>
    </row>
    <row r="3" spans="1:17" x14ac:dyDescent="0.25">
      <c r="A3">
        <v>2</v>
      </c>
      <c r="B3" t="s">
        <v>36</v>
      </c>
      <c r="C3" t="str">
        <f>IFERROR(VLOOKUP(B3,Clienti!$A$2:$B$100,2,FALSE),"ID Non Trovato")</f>
        <v>BONOTTO</v>
      </c>
      <c r="E3" t="str">
        <f>IFERROR(VLOOKUP(D3,Fornitori!$A$2:$B$100,2,FALSE),"ID Non Trovato")</f>
        <v>ID Non Trovato</v>
      </c>
      <c r="G3" t="str">
        <f>IFERROR(VLOOKUP(F3,Prodotti!$A$2:$D$100,4,FALSE),"Descrizione Non Trovata")</f>
        <v>Descrizione Non Trovata</v>
      </c>
      <c r="O3">
        <f>IF(N3&gt;=I3,0,I3-N3)</f>
        <v>0</v>
      </c>
      <c r="P3" t="str">
        <f>IF(N3=0, "In Attesa", IF(N3&lt;I3, "Parzialmente Consegnato", IF(N3&gt;=H3, "Consegnato", "Errore")))</f>
        <v>In Attesa</v>
      </c>
    </row>
    <row r="4" spans="1:17" x14ac:dyDescent="0.25">
      <c r="C4" t="str">
        <f>IFERROR(VLOOKUP(B4,Clienti!$A$2:$B$100,2,FALSE),"ID Non Trovato")</f>
        <v>ID Non Trovato</v>
      </c>
      <c r="E4" t="str">
        <f>IFERROR(VLOOKUP(D4,Fornitori!$A$2:$B$100,2,FALSE),"ID Non Trovato")</f>
        <v>ID Non Trovato</v>
      </c>
      <c r="G4" t="str">
        <f>IFERROR(VLOOKUP(F4,Prodotti!$A$2:$D$100,4,FALSE),"Descrizione Non Trovata")</f>
        <v>Descrizione Non Trovata</v>
      </c>
      <c r="O4">
        <f t="shared" ref="O4:O67" si="0">IF(N4&gt;=I4,0,I4-N4)</f>
        <v>0</v>
      </c>
      <c r="P4" t="str">
        <f t="shared" ref="P4:P66" si="1">IF(N4=0, "In Attesa", IF(N4&lt;I4, "Parzialmente Consegnato", IF(N4&gt;=H4, "Consegnato", "Errore")))</f>
        <v>In Attesa</v>
      </c>
    </row>
    <row r="5" spans="1:17" x14ac:dyDescent="0.25">
      <c r="C5" t="str">
        <f>IFERROR(VLOOKUP(B5,Clienti!$A$2:$B$100,2,FALSE),"ID Non Trovato")</f>
        <v>ID Non Trovato</v>
      </c>
      <c r="E5" t="str">
        <f>IFERROR(VLOOKUP(D5,Fornitori!$A$2:$B$100,2,FALSE),"ID Non Trovato")</f>
        <v>ID Non Trovato</v>
      </c>
      <c r="G5" t="str">
        <f>IFERROR(VLOOKUP(F5,Prodotti!$A$2:$D$100,4,FALSE),"Descrizione Non Trovata")</f>
        <v>Descrizione Non Trovata</v>
      </c>
      <c r="O5">
        <f t="shared" si="0"/>
        <v>0</v>
      </c>
      <c r="P5" t="str">
        <f t="shared" si="1"/>
        <v>In Attesa</v>
      </c>
    </row>
    <row r="6" spans="1:17" x14ac:dyDescent="0.25">
      <c r="C6" t="str">
        <f>IFERROR(VLOOKUP(B6,Clienti!$A$2:$B$100,2,FALSE),"ID Non Trovato")</f>
        <v>ID Non Trovato</v>
      </c>
      <c r="E6" t="str">
        <f>IFERROR(VLOOKUP(D6,Fornitori!$A$2:$B$100,2,FALSE),"ID Non Trovato")</f>
        <v>ID Non Trovato</v>
      </c>
      <c r="G6" t="str">
        <f>IFERROR(VLOOKUP(F6,Prodotti!$A$2:$D$100,4,FALSE),"Descrizione Non Trovata")</f>
        <v>Descrizione Non Trovata</v>
      </c>
      <c r="O6">
        <f t="shared" si="0"/>
        <v>0</v>
      </c>
      <c r="P6" t="str">
        <f t="shared" si="1"/>
        <v>In Attesa</v>
      </c>
    </row>
    <row r="7" spans="1:17" x14ac:dyDescent="0.25">
      <c r="C7" t="str">
        <f>IFERROR(VLOOKUP(B7,Clienti!$A$2:$B$100,2,FALSE),"ID Non Trovato")</f>
        <v>ID Non Trovato</v>
      </c>
      <c r="E7" t="str">
        <f>IFERROR(VLOOKUP(D7,Fornitori!$A$2:$B$100,2,FALSE),"ID Non Trovato")</f>
        <v>ID Non Trovato</v>
      </c>
      <c r="G7" t="str">
        <f>IFERROR(VLOOKUP(F7,Prodotti!$A$2:$D$100,4,FALSE),"Descrizione Non Trovata")</f>
        <v>Descrizione Non Trovata</v>
      </c>
      <c r="O7">
        <f t="shared" si="0"/>
        <v>0</v>
      </c>
      <c r="P7" t="str">
        <f>IF(N7=0, "In Attesa", IF(N7&lt;I7, "Parzialmente Consegnato", IF(N7&gt;=H7, "Consegnato", "Errore")))</f>
        <v>In Attesa</v>
      </c>
    </row>
    <row r="8" spans="1:17" x14ac:dyDescent="0.25">
      <c r="C8" t="str">
        <f>IFERROR(VLOOKUP(B8,Clienti!$A$2:$B$100,2,FALSE),"ID Non Trovato")</f>
        <v>ID Non Trovato</v>
      </c>
      <c r="E8" t="str">
        <f>IFERROR(VLOOKUP(D8,Fornitori!$A$2:$B$100,2,FALSE),"ID Non Trovato")</f>
        <v>ID Non Trovato</v>
      </c>
      <c r="G8" t="str">
        <f>IFERROR(VLOOKUP(F8,Prodotti!$A$2:$D$100,4,FALSE),"Descrizione Non Trovata")</f>
        <v>Descrizione Non Trovata</v>
      </c>
      <c r="O8">
        <f t="shared" si="0"/>
        <v>0</v>
      </c>
      <c r="P8" t="str">
        <f t="shared" si="1"/>
        <v>In Attesa</v>
      </c>
    </row>
    <row r="9" spans="1:17" x14ac:dyDescent="0.25">
      <c r="C9" t="str">
        <f>IFERROR(VLOOKUP(B9,Clienti!$A$2:$B$100,2,FALSE),"ID Non Trovato")</f>
        <v>ID Non Trovato</v>
      </c>
      <c r="E9" t="str">
        <f>IFERROR(VLOOKUP(D9,Fornitori!$A$2:$B$100,2,FALSE),"ID Non Trovato")</f>
        <v>ID Non Trovato</v>
      </c>
      <c r="G9" t="str">
        <f>IFERROR(VLOOKUP(F9,Prodotti!$A$2:$D$100,4,FALSE),"Descrizione Non Trovata")</f>
        <v>Descrizione Non Trovata</v>
      </c>
      <c r="O9">
        <f t="shared" si="0"/>
        <v>0</v>
      </c>
      <c r="P9" t="str">
        <f t="shared" si="1"/>
        <v>In Attesa</v>
      </c>
    </row>
    <row r="10" spans="1:17" x14ac:dyDescent="0.25">
      <c r="C10" t="str">
        <f>IFERROR(VLOOKUP(B10,Clienti!$A$2:$B$100,2,FALSE),"ID Non Trovato")</f>
        <v>ID Non Trovato</v>
      </c>
      <c r="E10" t="str">
        <f>IFERROR(VLOOKUP(D10,Fornitori!$A$2:$B$100,2,FALSE),"ID Non Trovato")</f>
        <v>ID Non Trovato</v>
      </c>
      <c r="G10" t="str">
        <f>IFERROR(VLOOKUP(F10,Prodotti!$A$2:$D$100,4,FALSE),"Descrizione Non Trovata")</f>
        <v>Descrizione Non Trovata</v>
      </c>
      <c r="O10">
        <f t="shared" si="0"/>
        <v>0</v>
      </c>
      <c r="P10" t="str">
        <f t="shared" si="1"/>
        <v>In Attesa</v>
      </c>
    </row>
    <row r="11" spans="1:17" x14ac:dyDescent="0.25">
      <c r="C11" t="str">
        <f>IFERROR(VLOOKUP(B11,Clienti!$A$2:$B$100,2,FALSE),"ID Non Trovato")</f>
        <v>ID Non Trovato</v>
      </c>
      <c r="E11" t="str">
        <f>IFERROR(VLOOKUP(D11,Fornitori!$A$2:$B$100,2,FALSE),"ID Non Trovato")</f>
        <v>ID Non Trovato</v>
      </c>
      <c r="G11" t="str">
        <f>IFERROR(VLOOKUP(F11,Prodotti!$A$2:$D$100,4,FALSE),"Descrizione Non Trovata")</f>
        <v>Descrizione Non Trovata</v>
      </c>
      <c r="O11">
        <f t="shared" si="0"/>
        <v>0</v>
      </c>
      <c r="P11" t="str">
        <f t="shared" si="1"/>
        <v>In Attesa</v>
      </c>
    </row>
    <row r="12" spans="1:17" x14ac:dyDescent="0.25">
      <c r="C12" t="str">
        <f>IFERROR(VLOOKUP(B12,Clienti!$A$2:$B$100,2,FALSE),"ID Non Trovato")</f>
        <v>ID Non Trovato</v>
      </c>
      <c r="E12" t="str">
        <f>IFERROR(VLOOKUP(D12,Fornitori!$A$2:$B$100,2,FALSE),"ID Non Trovato")</f>
        <v>ID Non Trovato</v>
      </c>
      <c r="G12" t="str">
        <f>IFERROR(VLOOKUP(F12,Prodotti!$A$2:$D$100,4,FALSE),"Descrizione Non Trovata")</f>
        <v>Descrizione Non Trovata</v>
      </c>
      <c r="O12">
        <f t="shared" si="0"/>
        <v>0</v>
      </c>
      <c r="P12" t="str">
        <f t="shared" si="1"/>
        <v>In Attesa</v>
      </c>
    </row>
    <row r="13" spans="1:17" x14ac:dyDescent="0.25">
      <c r="C13" t="str">
        <f>IFERROR(VLOOKUP(B13,Clienti!$A$2:$B$100,2,FALSE),"ID Non Trovato")</f>
        <v>ID Non Trovato</v>
      </c>
      <c r="E13" t="str">
        <f>IFERROR(VLOOKUP(D13,Fornitori!$A$2:$B$100,2,FALSE),"ID Non Trovato")</f>
        <v>ID Non Trovato</v>
      </c>
      <c r="G13" t="str">
        <f>IFERROR(VLOOKUP(F13,Prodotti!$A$2:$D$100,4,FALSE),"Descrizione Non Trovata")</f>
        <v>Descrizione Non Trovata</v>
      </c>
      <c r="O13">
        <f t="shared" si="0"/>
        <v>0</v>
      </c>
      <c r="P13" t="str">
        <f t="shared" si="1"/>
        <v>In Attesa</v>
      </c>
    </row>
    <row r="14" spans="1:17" x14ac:dyDescent="0.25">
      <c r="C14" t="str">
        <f>IFERROR(VLOOKUP(B14,Clienti!$A$2:$B$100,2,FALSE),"ID Non Trovato")</f>
        <v>ID Non Trovato</v>
      </c>
      <c r="E14" t="str">
        <f>IFERROR(VLOOKUP(D14,Fornitori!$A$2:$B$100,2,FALSE),"ID Non Trovato")</f>
        <v>ID Non Trovato</v>
      </c>
      <c r="G14" t="str">
        <f>IFERROR(VLOOKUP(F14,Prodotti!$A$2:$D$100,4,FALSE),"Descrizione Non Trovata")</f>
        <v>Descrizione Non Trovata</v>
      </c>
      <c r="O14">
        <f t="shared" si="0"/>
        <v>0</v>
      </c>
      <c r="P14" t="str">
        <f t="shared" si="1"/>
        <v>In Attesa</v>
      </c>
    </row>
    <row r="15" spans="1:17" x14ac:dyDescent="0.25">
      <c r="C15" t="str">
        <f>IFERROR(VLOOKUP(B15,Clienti!$A$2:$B$100,2,FALSE),"ID Non Trovato")</f>
        <v>ID Non Trovato</v>
      </c>
      <c r="E15" t="str">
        <f>IFERROR(VLOOKUP(D15,Fornitori!$A$2:$B$100,2,FALSE),"ID Non Trovato")</f>
        <v>ID Non Trovato</v>
      </c>
      <c r="G15" t="str">
        <f>IFERROR(VLOOKUP(F15,Prodotti!$A$2:$D$100,4,FALSE),"Descrizione Non Trovata")</f>
        <v>Descrizione Non Trovata</v>
      </c>
      <c r="O15">
        <f t="shared" si="0"/>
        <v>0</v>
      </c>
      <c r="P15" t="str">
        <f t="shared" si="1"/>
        <v>In Attesa</v>
      </c>
    </row>
    <row r="16" spans="1:17" x14ac:dyDescent="0.25">
      <c r="C16" t="str">
        <f>IFERROR(VLOOKUP(B16,Clienti!$A$2:$B$100,2,FALSE),"ID Non Trovato")</f>
        <v>ID Non Trovato</v>
      </c>
      <c r="E16" t="str">
        <f>IFERROR(VLOOKUP(D16,Fornitori!$A$2:$B$100,2,FALSE),"ID Non Trovato")</f>
        <v>ID Non Trovato</v>
      </c>
      <c r="G16" t="str">
        <f>IFERROR(VLOOKUP(F16,Prodotti!$A$2:$D$100,4,FALSE),"Descrizione Non Trovata")</f>
        <v>Descrizione Non Trovata</v>
      </c>
      <c r="O16">
        <f t="shared" si="0"/>
        <v>0</v>
      </c>
      <c r="P16" t="str">
        <f t="shared" si="1"/>
        <v>In Attesa</v>
      </c>
    </row>
    <row r="17" spans="3:16" x14ac:dyDescent="0.25">
      <c r="C17" t="str">
        <f>IFERROR(VLOOKUP(B17,Clienti!$A$2:$B$100,2,FALSE),"ID Non Trovato")</f>
        <v>ID Non Trovato</v>
      </c>
      <c r="E17" t="str">
        <f>IFERROR(VLOOKUP(D17,Fornitori!$A$2:$B$100,2,FALSE),"ID Non Trovato")</f>
        <v>ID Non Trovato</v>
      </c>
      <c r="G17" t="str">
        <f>IFERROR(VLOOKUP(F17,Prodotti!$A$2:$D$100,4,FALSE),"Descrizione Non Trovata")</f>
        <v>Descrizione Non Trovata</v>
      </c>
      <c r="O17">
        <f t="shared" si="0"/>
        <v>0</v>
      </c>
      <c r="P17" t="str">
        <f t="shared" si="1"/>
        <v>In Attesa</v>
      </c>
    </row>
    <row r="18" spans="3:16" x14ac:dyDescent="0.25">
      <c r="C18" t="str">
        <f>IFERROR(VLOOKUP(B18,Clienti!$A$2:$B$100,2,FALSE),"ID Non Trovato")</f>
        <v>ID Non Trovato</v>
      </c>
      <c r="E18" t="str">
        <f>IFERROR(VLOOKUP(D18,Fornitori!$A$2:$B$100,2,FALSE),"ID Non Trovato")</f>
        <v>ID Non Trovato</v>
      </c>
      <c r="G18" t="str">
        <f>IFERROR(VLOOKUP(F18,Prodotti!$A$2:$D$100,4,FALSE),"Descrizione Non Trovata")</f>
        <v>Descrizione Non Trovata</v>
      </c>
      <c r="O18">
        <f t="shared" si="0"/>
        <v>0</v>
      </c>
      <c r="P18" t="str">
        <f t="shared" si="1"/>
        <v>In Attesa</v>
      </c>
    </row>
    <row r="19" spans="3:16" x14ac:dyDescent="0.25">
      <c r="C19" t="str">
        <f>IFERROR(VLOOKUP(B19,Clienti!$A$2:$B$100,2,FALSE),"ID Non Trovato")</f>
        <v>ID Non Trovato</v>
      </c>
      <c r="E19" t="str">
        <f>IFERROR(VLOOKUP(D19,Fornitori!$A$2:$B$100,2,FALSE),"ID Non Trovato")</f>
        <v>ID Non Trovato</v>
      </c>
      <c r="G19" t="str">
        <f>IFERROR(VLOOKUP(F19,Prodotti!$A$2:$D$100,4,FALSE),"Descrizione Non Trovata")</f>
        <v>Descrizione Non Trovata</v>
      </c>
      <c r="O19">
        <f t="shared" si="0"/>
        <v>0</v>
      </c>
      <c r="P19" t="str">
        <f t="shared" si="1"/>
        <v>In Attesa</v>
      </c>
    </row>
    <row r="20" spans="3:16" x14ac:dyDescent="0.25">
      <c r="C20" t="str">
        <f>IFERROR(VLOOKUP(B20,Clienti!$A$2:$B$100,2,FALSE),"ID Non Trovato")</f>
        <v>ID Non Trovato</v>
      </c>
      <c r="E20" t="str">
        <f>IFERROR(VLOOKUP(D20,Fornitori!$A$2:$B$100,2,FALSE),"ID Non Trovato")</f>
        <v>ID Non Trovato</v>
      </c>
      <c r="G20" t="str">
        <f>IFERROR(VLOOKUP(F20,Prodotti!$A$2:$D$100,4,FALSE),"Descrizione Non Trovata")</f>
        <v>Descrizione Non Trovata</v>
      </c>
      <c r="O20">
        <f t="shared" si="0"/>
        <v>0</v>
      </c>
      <c r="P20" t="str">
        <f t="shared" si="1"/>
        <v>In Attesa</v>
      </c>
    </row>
    <row r="21" spans="3:16" x14ac:dyDescent="0.25">
      <c r="C21" t="str">
        <f>IFERROR(VLOOKUP(B21,Clienti!$A$2:$B$100,2,FALSE),"ID Non Trovato")</f>
        <v>ID Non Trovato</v>
      </c>
      <c r="E21" t="str">
        <f>IFERROR(VLOOKUP(D21,Fornitori!$A$2:$B$100,2,FALSE),"ID Non Trovato")</f>
        <v>ID Non Trovato</v>
      </c>
      <c r="G21" t="str">
        <f>IFERROR(VLOOKUP(F21,Prodotti!$A$2:$D$100,4,FALSE),"Descrizione Non Trovata")</f>
        <v>Descrizione Non Trovata</v>
      </c>
      <c r="O21">
        <f t="shared" si="0"/>
        <v>0</v>
      </c>
      <c r="P21" t="str">
        <f t="shared" si="1"/>
        <v>In Attesa</v>
      </c>
    </row>
    <row r="22" spans="3:16" x14ac:dyDescent="0.25">
      <c r="C22" t="str">
        <f>IFERROR(VLOOKUP(B22,Clienti!$A$2:$B$100,2,FALSE),"ID Non Trovato")</f>
        <v>ID Non Trovato</v>
      </c>
      <c r="E22" t="str">
        <f>IFERROR(VLOOKUP(D22,Fornitori!$A$2:$B$100,2,FALSE),"ID Non Trovato")</f>
        <v>ID Non Trovato</v>
      </c>
      <c r="G22" t="str">
        <f>IFERROR(VLOOKUP(F22,Prodotti!$A$2:$D$100,4,FALSE),"Descrizione Non Trovata")</f>
        <v>Descrizione Non Trovata</v>
      </c>
      <c r="O22">
        <f t="shared" si="0"/>
        <v>0</v>
      </c>
      <c r="P22" t="str">
        <f t="shared" si="1"/>
        <v>In Attesa</v>
      </c>
    </row>
    <row r="23" spans="3:16" x14ac:dyDescent="0.25">
      <c r="C23" t="str">
        <f>IFERROR(VLOOKUP(B23,Clienti!$A$2:$B$100,2,FALSE),"ID Non Trovato")</f>
        <v>ID Non Trovato</v>
      </c>
      <c r="E23" t="str">
        <f>IFERROR(VLOOKUP(D23,Fornitori!$A$2:$B$100,2,FALSE),"ID Non Trovato")</f>
        <v>ID Non Trovato</v>
      </c>
      <c r="G23" t="str">
        <f>IFERROR(VLOOKUP(F23,Prodotti!$A$2:$D$100,4,FALSE),"Descrizione Non Trovata")</f>
        <v>Descrizione Non Trovata</v>
      </c>
      <c r="O23">
        <f t="shared" si="0"/>
        <v>0</v>
      </c>
      <c r="P23" t="str">
        <f t="shared" si="1"/>
        <v>In Attesa</v>
      </c>
    </row>
    <row r="24" spans="3:16" x14ac:dyDescent="0.25">
      <c r="C24" t="str">
        <f>IFERROR(VLOOKUP(B24,Clienti!$A$2:$B$100,2,FALSE),"ID Non Trovato")</f>
        <v>ID Non Trovato</v>
      </c>
      <c r="E24" t="str">
        <f>IFERROR(VLOOKUP(D24,Fornitori!$A$2:$B$100,2,FALSE),"ID Non Trovato")</f>
        <v>ID Non Trovato</v>
      </c>
      <c r="G24" t="str">
        <f>IFERROR(VLOOKUP(F24,Prodotti!$A$2:$D$100,4,FALSE),"Descrizione Non Trovata")</f>
        <v>Descrizione Non Trovata</v>
      </c>
      <c r="O24">
        <f t="shared" si="0"/>
        <v>0</v>
      </c>
      <c r="P24" t="str">
        <f t="shared" si="1"/>
        <v>In Attesa</v>
      </c>
    </row>
    <row r="25" spans="3:16" x14ac:dyDescent="0.25">
      <c r="C25" t="str">
        <f>IFERROR(VLOOKUP(B25,Clienti!$A$2:$B$100,2,FALSE),"ID Non Trovato")</f>
        <v>ID Non Trovato</v>
      </c>
      <c r="E25" t="str">
        <f>IFERROR(VLOOKUP(D25,Fornitori!$A$2:$B$100,2,FALSE),"ID Non Trovato")</f>
        <v>ID Non Trovato</v>
      </c>
      <c r="G25" t="str">
        <f>IFERROR(VLOOKUP(F25,Prodotti!$A$2:$D$100,4,FALSE),"Descrizione Non Trovata")</f>
        <v>Descrizione Non Trovata</v>
      </c>
      <c r="O25">
        <f t="shared" si="0"/>
        <v>0</v>
      </c>
      <c r="P25" t="str">
        <f t="shared" si="1"/>
        <v>In Attesa</v>
      </c>
    </row>
    <row r="26" spans="3:16" x14ac:dyDescent="0.25">
      <c r="C26" t="str">
        <f>IFERROR(VLOOKUP(B26,Clienti!$A$2:$B$100,2,FALSE),"ID Non Trovato")</f>
        <v>ID Non Trovato</v>
      </c>
      <c r="E26" t="str">
        <f>IFERROR(VLOOKUP(D26,Fornitori!$A$2:$B$100,2,FALSE),"ID Non Trovato")</f>
        <v>ID Non Trovato</v>
      </c>
      <c r="G26" t="str">
        <f>IFERROR(VLOOKUP(F26,Prodotti!$A$2:$D$100,4,FALSE),"Descrizione Non Trovata")</f>
        <v>Descrizione Non Trovata</v>
      </c>
      <c r="O26">
        <f t="shared" si="0"/>
        <v>0</v>
      </c>
      <c r="P26" t="str">
        <f t="shared" si="1"/>
        <v>In Attesa</v>
      </c>
    </row>
    <row r="27" spans="3:16" x14ac:dyDescent="0.25">
      <c r="C27" t="str">
        <f>IFERROR(VLOOKUP(B27,Clienti!$A$2:$B$100,2,FALSE),"ID Non Trovato")</f>
        <v>ID Non Trovato</v>
      </c>
      <c r="E27" t="str">
        <f>IFERROR(VLOOKUP(D27,Fornitori!$A$2:$B$100,2,FALSE),"ID Non Trovato")</f>
        <v>ID Non Trovato</v>
      </c>
      <c r="G27" t="str">
        <f>IFERROR(VLOOKUP(F27,Prodotti!$A$2:$D$100,4,FALSE),"Descrizione Non Trovata")</f>
        <v>Descrizione Non Trovata</v>
      </c>
      <c r="O27">
        <f t="shared" si="0"/>
        <v>0</v>
      </c>
      <c r="P27" t="str">
        <f t="shared" si="1"/>
        <v>In Attesa</v>
      </c>
    </row>
    <row r="28" spans="3:16" x14ac:dyDescent="0.25">
      <c r="C28" t="str">
        <f>IFERROR(VLOOKUP(B28,Clienti!$A$2:$B$100,2,FALSE),"ID Non Trovato")</f>
        <v>ID Non Trovato</v>
      </c>
      <c r="E28" t="str">
        <f>IFERROR(VLOOKUP(D28,Fornitori!$A$2:$B$100,2,FALSE),"ID Non Trovato")</f>
        <v>ID Non Trovato</v>
      </c>
      <c r="G28" t="str">
        <f>IFERROR(VLOOKUP(F28,Prodotti!$A$2:$D$100,4,FALSE),"Descrizione Non Trovata")</f>
        <v>Descrizione Non Trovata</v>
      </c>
      <c r="O28">
        <f t="shared" si="0"/>
        <v>0</v>
      </c>
      <c r="P28" t="str">
        <f t="shared" si="1"/>
        <v>In Attesa</v>
      </c>
    </row>
    <row r="29" spans="3:16" x14ac:dyDescent="0.25">
      <c r="C29" t="str">
        <f>IFERROR(VLOOKUP(B29,Clienti!$A$2:$B$100,2,FALSE),"ID Non Trovato")</f>
        <v>ID Non Trovato</v>
      </c>
      <c r="E29" t="str">
        <f>IFERROR(VLOOKUP(D29,Fornitori!$A$2:$B$100,2,FALSE),"ID Non Trovato")</f>
        <v>ID Non Trovato</v>
      </c>
      <c r="G29" t="str">
        <f>IFERROR(VLOOKUP(F29,Prodotti!$A$2:$D$100,4,FALSE),"Descrizione Non Trovata")</f>
        <v>Descrizione Non Trovata</v>
      </c>
      <c r="O29">
        <f t="shared" si="0"/>
        <v>0</v>
      </c>
      <c r="P29" t="str">
        <f t="shared" si="1"/>
        <v>In Attesa</v>
      </c>
    </row>
    <row r="30" spans="3:16" x14ac:dyDescent="0.25">
      <c r="C30" t="str">
        <f>IFERROR(VLOOKUP(B30,Clienti!$A$2:$B$100,2,FALSE),"ID Non Trovato")</f>
        <v>ID Non Trovato</v>
      </c>
      <c r="E30" t="str">
        <f>IFERROR(VLOOKUP(D30,Fornitori!$A$2:$B$100,2,FALSE),"ID Non Trovato")</f>
        <v>ID Non Trovato</v>
      </c>
      <c r="G30" t="str">
        <f>IFERROR(VLOOKUP(F30,Prodotti!$A$2:$D$100,4,FALSE),"Descrizione Non Trovata")</f>
        <v>Descrizione Non Trovata</v>
      </c>
      <c r="O30">
        <f t="shared" si="0"/>
        <v>0</v>
      </c>
      <c r="P30" t="str">
        <f t="shared" si="1"/>
        <v>In Attesa</v>
      </c>
    </row>
    <row r="31" spans="3:16" x14ac:dyDescent="0.25">
      <c r="C31" t="str">
        <f>IFERROR(VLOOKUP(B31,Clienti!$A$2:$B$100,2,FALSE),"ID Non Trovato")</f>
        <v>ID Non Trovato</v>
      </c>
      <c r="E31" t="str">
        <f>IFERROR(VLOOKUP(D31,Fornitori!$A$2:$B$100,2,FALSE),"ID Non Trovato")</f>
        <v>ID Non Trovato</v>
      </c>
      <c r="G31" t="str">
        <f>IFERROR(VLOOKUP(F31,Prodotti!$A$2:$D$100,4,FALSE),"Descrizione Non Trovata")</f>
        <v>Descrizione Non Trovata</v>
      </c>
      <c r="O31">
        <f t="shared" si="0"/>
        <v>0</v>
      </c>
      <c r="P31" t="str">
        <f t="shared" si="1"/>
        <v>In Attesa</v>
      </c>
    </row>
    <row r="32" spans="3:16" x14ac:dyDescent="0.25">
      <c r="C32" t="str">
        <f>IFERROR(VLOOKUP(B32,Clienti!$A$2:$B$100,2,FALSE),"ID Non Trovato")</f>
        <v>ID Non Trovato</v>
      </c>
      <c r="E32" t="str">
        <f>IFERROR(VLOOKUP(D32,Fornitori!$A$2:$B$100,2,FALSE),"ID Non Trovato")</f>
        <v>ID Non Trovato</v>
      </c>
      <c r="G32" t="str">
        <f>IFERROR(VLOOKUP(F32,Prodotti!$A$2:$D$100,4,FALSE),"Descrizione Non Trovata")</f>
        <v>Descrizione Non Trovata</v>
      </c>
      <c r="O32">
        <f t="shared" si="0"/>
        <v>0</v>
      </c>
      <c r="P32" t="str">
        <f t="shared" si="1"/>
        <v>In Attesa</v>
      </c>
    </row>
    <row r="33" spans="3:16" x14ac:dyDescent="0.25">
      <c r="C33" t="str">
        <f>IFERROR(VLOOKUP(B33,Clienti!$A$2:$B$100,2,FALSE),"ID Non Trovato")</f>
        <v>ID Non Trovato</v>
      </c>
      <c r="E33" t="str">
        <f>IFERROR(VLOOKUP(D33,Fornitori!$A$2:$B$100,2,FALSE),"ID Non Trovato")</f>
        <v>ID Non Trovato</v>
      </c>
      <c r="G33" t="str">
        <f>IFERROR(VLOOKUP(F33,Prodotti!$A$2:$D$100,4,FALSE),"Descrizione Non Trovata")</f>
        <v>Descrizione Non Trovata</v>
      </c>
      <c r="O33">
        <f t="shared" si="0"/>
        <v>0</v>
      </c>
      <c r="P33" t="str">
        <f t="shared" si="1"/>
        <v>In Attesa</v>
      </c>
    </row>
    <row r="34" spans="3:16" x14ac:dyDescent="0.25">
      <c r="C34" t="str">
        <f>IFERROR(VLOOKUP(B34,Clienti!$A$2:$B$100,2,FALSE),"ID Non Trovato")</f>
        <v>ID Non Trovato</v>
      </c>
      <c r="E34" t="str">
        <f>IFERROR(VLOOKUP(D34,Fornitori!$A$2:$B$100,2,FALSE),"ID Non Trovato")</f>
        <v>ID Non Trovato</v>
      </c>
      <c r="G34" t="str">
        <f>IFERROR(VLOOKUP(F34,Prodotti!$A$2:$D$100,4,FALSE),"Descrizione Non Trovata")</f>
        <v>Descrizione Non Trovata</v>
      </c>
      <c r="O34">
        <f t="shared" si="0"/>
        <v>0</v>
      </c>
      <c r="P34" t="str">
        <f t="shared" si="1"/>
        <v>In Attesa</v>
      </c>
    </row>
    <row r="35" spans="3:16" x14ac:dyDescent="0.25">
      <c r="C35" t="str">
        <f>IFERROR(VLOOKUP(B35,Clienti!$A$2:$B$100,2,FALSE),"ID Non Trovato")</f>
        <v>ID Non Trovato</v>
      </c>
      <c r="E35" t="str">
        <f>IFERROR(VLOOKUP(D35,Fornitori!$A$2:$B$100,2,FALSE),"ID Non Trovato")</f>
        <v>ID Non Trovato</v>
      </c>
      <c r="G35" t="str">
        <f>IFERROR(VLOOKUP(F35,Prodotti!$A$2:$D$100,4,FALSE),"Descrizione Non Trovata")</f>
        <v>Descrizione Non Trovata</v>
      </c>
      <c r="O35">
        <f t="shared" si="0"/>
        <v>0</v>
      </c>
      <c r="P35" t="str">
        <f t="shared" si="1"/>
        <v>In Attesa</v>
      </c>
    </row>
    <row r="36" spans="3:16" x14ac:dyDescent="0.25">
      <c r="C36" t="str">
        <f>IFERROR(VLOOKUP(B36,Clienti!$A$2:$B$100,2,FALSE),"ID Non Trovato")</f>
        <v>ID Non Trovato</v>
      </c>
      <c r="E36" t="str">
        <f>IFERROR(VLOOKUP(D36,Fornitori!$A$2:$B$100,2,FALSE),"ID Non Trovato")</f>
        <v>ID Non Trovato</v>
      </c>
      <c r="G36" t="str">
        <f>IFERROR(VLOOKUP(F36,Prodotti!$A$2:$D$100,4,FALSE),"Descrizione Non Trovata")</f>
        <v>Descrizione Non Trovata</v>
      </c>
      <c r="O36">
        <f t="shared" si="0"/>
        <v>0</v>
      </c>
      <c r="P36" t="str">
        <f t="shared" si="1"/>
        <v>In Attesa</v>
      </c>
    </row>
    <row r="37" spans="3:16" x14ac:dyDescent="0.25">
      <c r="C37" t="str">
        <f>IFERROR(VLOOKUP(B37,Clienti!$A$2:$B$100,2,FALSE),"ID Non Trovato")</f>
        <v>ID Non Trovato</v>
      </c>
      <c r="E37" t="str">
        <f>IFERROR(VLOOKUP(D37,Fornitori!$A$2:$B$100,2,FALSE),"ID Non Trovato")</f>
        <v>ID Non Trovato</v>
      </c>
      <c r="G37" t="str">
        <f>IFERROR(VLOOKUP(F37,Prodotti!$A$2:$D$100,4,FALSE),"Descrizione Non Trovata")</f>
        <v>Descrizione Non Trovata</v>
      </c>
      <c r="O37">
        <f t="shared" si="0"/>
        <v>0</v>
      </c>
      <c r="P37" t="str">
        <f t="shared" si="1"/>
        <v>In Attesa</v>
      </c>
    </row>
    <row r="38" spans="3:16" x14ac:dyDescent="0.25">
      <c r="C38" t="str">
        <f>IFERROR(VLOOKUP(B38,Clienti!$A$2:$B$100,2,FALSE),"ID Non Trovato")</f>
        <v>ID Non Trovato</v>
      </c>
      <c r="E38" t="str">
        <f>IFERROR(VLOOKUP(D38,Fornitori!$A$2:$B$100,2,FALSE),"ID Non Trovato")</f>
        <v>ID Non Trovato</v>
      </c>
      <c r="G38" t="str">
        <f>IFERROR(VLOOKUP(F38,Prodotti!$A$2:$D$100,4,FALSE),"Descrizione Non Trovata")</f>
        <v>Descrizione Non Trovata</v>
      </c>
      <c r="O38">
        <f t="shared" si="0"/>
        <v>0</v>
      </c>
      <c r="P38" t="str">
        <f t="shared" si="1"/>
        <v>In Attesa</v>
      </c>
    </row>
    <row r="39" spans="3:16" x14ac:dyDescent="0.25">
      <c r="C39" t="str">
        <f>IFERROR(VLOOKUP(B39,Clienti!$A$2:$B$100,2,FALSE),"ID Non Trovato")</f>
        <v>ID Non Trovato</v>
      </c>
      <c r="E39" t="str">
        <f>IFERROR(VLOOKUP(D39,Fornitori!$A$2:$B$100,2,FALSE),"ID Non Trovato")</f>
        <v>ID Non Trovato</v>
      </c>
      <c r="G39" t="str">
        <f>IFERROR(VLOOKUP(F39,Prodotti!$A$2:$D$100,4,FALSE),"Descrizione Non Trovata")</f>
        <v>Descrizione Non Trovata</v>
      </c>
      <c r="O39">
        <f t="shared" si="0"/>
        <v>0</v>
      </c>
      <c r="P39" t="str">
        <f t="shared" si="1"/>
        <v>In Attesa</v>
      </c>
    </row>
    <row r="40" spans="3:16" x14ac:dyDescent="0.25">
      <c r="C40" t="str">
        <f>IFERROR(VLOOKUP(B40,Clienti!$A$2:$B$100,2,FALSE),"ID Non Trovato")</f>
        <v>ID Non Trovato</v>
      </c>
      <c r="E40" t="str">
        <f>IFERROR(VLOOKUP(D40,Fornitori!$A$2:$B$100,2,FALSE),"ID Non Trovato")</f>
        <v>ID Non Trovato</v>
      </c>
      <c r="G40" t="str">
        <f>IFERROR(VLOOKUP(F40,Prodotti!$A$2:$D$100,4,FALSE),"Descrizione Non Trovata")</f>
        <v>Descrizione Non Trovata</v>
      </c>
      <c r="O40">
        <f t="shared" si="0"/>
        <v>0</v>
      </c>
      <c r="P40" t="str">
        <f t="shared" si="1"/>
        <v>In Attesa</v>
      </c>
    </row>
    <row r="41" spans="3:16" x14ac:dyDescent="0.25">
      <c r="C41" t="str">
        <f>IFERROR(VLOOKUP(B41,Clienti!$A$2:$B$100,2,FALSE),"ID Non Trovato")</f>
        <v>ID Non Trovato</v>
      </c>
      <c r="E41" t="str">
        <f>IFERROR(VLOOKUP(D41,Fornitori!$A$2:$B$100,2,FALSE),"ID Non Trovato")</f>
        <v>ID Non Trovato</v>
      </c>
      <c r="G41" t="str">
        <f>IFERROR(VLOOKUP(F41,Prodotti!$A$2:$D$100,4,FALSE),"Descrizione Non Trovata")</f>
        <v>Descrizione Non Trovata</v>
      </c>
      <c r="O41">
        <f t="shared" si="0"/>
        <v>0</v>
      </c>
      <c r="P41" t="str">
        <f t="shared" si="1"/>
        <v>In Attesa</v>
      </c>
    </row>
    <row r="42" spans="3:16" x14ac:dyDescent="0.25">
      <c r="C42" t="str">
        <f>IFERROR(VLOOKUP(B42,Clienti!$A$2:$B$100,2,FALSE),"ID Non Trovato")</f>
        <v>ID Non Trovato</v>
      </c>
      <c r="E42" t="str">
        <f>IFERROR(VLOOKUP(D42,Fornitori!$A$2:$B$100,2,FALSE),"ID Non Trovato")</f>
        <v>ID Non Trovato</v>
      </c>
      <c r="G42" t="str">
        <f>IFERROR(VLOOKUP(F42,Prodotti!$A$2:$D$100,4,FALSE),"Descrizione Non Trovata")</f>
        <v>Descrizione Non Trovata</v>
      </c>
      <c r="O42">
        <f t="shared" si="0"/>
        <v>0</v>
      </c>
      <c r="P42" t="str">
        <f t="shared" si="1"/>
        <v>In Attesa</v>
      </c>
    </row>
    <row r="43" spans="3:16" x14ac:dyDescent="0.25">
      <c r="C43" t="str">
        <f>IFERROR(VLOOKUP(B43,Clienti!$A$2:$B$100,2,FALSE),"ID Non Trovato")</f>
        <v>ID Non Trovato</v>
      </c>
      <c r="E43" t="str">
        <f>IFERROR(VLOOKUP(D43,Fornitori!$A$2:$B$100,2,FALSE),"ID Non Trovato")</f>
        <v>ID Non Trovato</v>
      </c>
      <c r="G43" t="str">
        <f>IFERROR(VLOOKUP(F43,Prodotti!$A$2:$D$100,4,FALSE),"Descrizione Non Trovata")</f>
        <v>Descrizione Non Trovata</v>
      </c>
      <c r="O43">
        <f t="shared" si="0"/>
        <v>0</v>
      </c>
      <c r="P43" t="str">
        <f t="shared" si="1"/>
        <v>In Attesa</v>
      </c>
    </row>
    <row r="44" spans="3:16" x14ac:dyDescent="0.25">
      <c r="C44" t="str">
        <f>IFERROR(VLOOKUP(B44,Clienti!$A$2:$B$100,2,FALSE),"ID Non Trovato")</f>
        <v>ID Non Trovato</v>
      </c>
      <c r="E44" t="str">
        <f>IFERROR(VLOOKUP(D44,Fornitori!$A$2:$B$100,2,FALSE),"ID Non Trovato")</f>
        <v>ID Non Trovato</v>
      </c>
      <c r="G44" t="str">
        <f>IFERROR(VLOOKUP(F44,Prodotti!$A$2:$D$100,4,FALSE),"Descrizione Non Trovata")</f>
        <v>Descrizione Non Trovata</v>
      </c>
      <c r="O44">
        <f t="shared" si="0"/>
        <v>0</v>
      </c>
      <c r="P44" t="str">
        <f t="shared" si="1"/>
        <v>In Attesa</v>
      </c>
    </row>
    <row r="45" spans="3:16" x14ac:dyDescent="0.25">
      <c r="C45" t="str">
        <f>IFERROR(VLOOKUP(B45,Clienti!$A$2:$B$100,2,FALSE),"ID Non Trovato")</f>
        <v>ID Non Trovato</v>
      </c>
      <c r="E45" t="str">
        <f>IFERROR(VLOOKUP(D45,Fornitori!$A$2:$B$100,2,FALSE),"ID Non Trovato")</f>
        <v>ID Non Trovato</v>
      </c>
      <c r="G45" t="str">
        <f>IFERROR(VLOOKUP(F45,Prodotti!$A$2:$D$100,4,FALSE),"Descrizione Non Trovata")</f>
        <v>Descrizione Non Trovata</v>
      </c>
      <c r="O45">
        <f t="shared" si="0"/>
        <v>0</v>
      </c>
      <c r="P45" t="str">
        <f t="shared" si="1"/>
        <v>In Attesa</v>
      </c>
    </row>
    <row r="46" spans="3:16" x14ac:dyDescent="0.25">
      <c r="C46" t="str">
        <f>IFERROR(VLOOKUP(B46,Clienti!$A$2:$B$100,2,FALSE),"ID Non Trovato")</f>
        <v>ID Non Trovato</v>
      </c>
      <c r="E46" t="str">
        <f>IFERROR(VLOOKUP(D46,Fornitori!$A$2:$B$100,2,FALSE),"ID Non Trovato")</f>
        <v>ID Non Trovato</v>
      </c>
      <c r="G46" t="str">
        <f>IFERROR(VLOOKUP(F46,Prodotti!$A$2:$D$100,4,FALSE),"Descrizione Non Trovata")</f>
        <v>Descrizione Non Trovata</v>
      </c>
      <c r="O46">
        <f t="shared" si="0"/>
        <v>0</v>
      </c>
      <c r="P46" t="str">
        <f t="shared" si="1"/>
        <v>In Attesa</v>
      </c>
    </row>
    <row r="47" spans="3:16" x14ac:dyDescent="0.25">
      <c r="C47" t="str">
        <f>IFERROR(VLOOKUP(B47,Clienti!$A$2:$B$100,2,FALSE),"ID Non Trovato")</f>
        <v>ID Non Trovato</v>
      </c>
      <c r="E47" t="str">
        <f>IFERROR(VLOOKUP(D47,Fornitori!$A$2:$B$100,2,FALSE),"ID Non Trovato")</f>
        <v>ID Non Trovato</v>
      </c>
      <c r="G47" t="str">
        <f>IFERROR(VLOOKUP(F47,Prodotti!$A$2:$D$100,4,FALSE),"Descrizione Non Trovata")</f>
        <v>Descrizione Non Trovata</v>
      </c>
      <c r="O47">
        <f t="shared" si="0"/>
        <v>0</v>
      </c>
      <c r="P47" t="str">
        <f t="shared" si="1"/>
        <v>In Attesa</v>
      </c>
    </row>
    <row r="48" spans="3:16" x14ac:dyDescent="0.25">
      <c r="C48" t="str">
        <f>IFERROR(VLOOKUP(B48,Clienti!$A$2:$B$100,2,FALSE),"ID Non Trovato")</f>
        <v>ID Non Trovato</v>
      </c>
      <c r="E48" t="str">
        <f>IFERROR(VLOOKUP(D48,Fornitori!$A$2:$B$100,2,FALSE),"ID Non Trovato")</f>
        <v>ID Non Trovato</v>
      </c>
      <c r="G48" t="str">
        <f>IFERROR(VLOOKUP(F48,Prodotti!$A$2:$D$100,4,FALSE),"Descrizione Non Trovata")</f>
        <v>Descrizione Non Trovata</v>
      </c>
      <c r="O48">
        <f t="shared" si="0"/>
        <v>0</v>
      </c>
      <c r="P48" t="str">
        <f t="shared" si="1"/>
        <v>In Attesa</v>
      </c>
    </row>
    <row r="49" spans="3:16" x14ac:dyDescent="0.25">
      <c r="C49" t="str">
        <f>IFERROR(VLOOKUP(B49,Clienti!$A$2:$B$100,2,FALSE),"ID Non Trovato")</f>
        <v>ID Non Trovato</v>
      </c>
      <c r="E49" t="str">
        <f>IFERROR(VLOOKUP(D49,Fornitori!$A$2:$B$100,2,FALSE),"ID Non Trovato")</f>
        <v>ID Non Trovato</v>
      </c>
      <c r="G49" t="str">
        <f>IFERROR(VLOOKUP(F49,Prodotti!$A$2:$D$100,4,FALSE),"Descrizione Non Trovata")</f>
        <v>Descrizione Non Trovata</v>
      </c>
      <c r="O49">
        <f t="shared" si="0"/>
        <v>0</v>
      </c>
      <c r="P49" t="str">
        <f t="shared" si="1"/>
        <v>In Attesa</v>
      </c>
    </row>
    <row r="50" spans="3:16" x14ac:dyDescent="0.25">
      <c r="C50" t="str">
        <f>IFERROR(VLOOKUP(B50,Clienti!$A$2:$B$100,2,FALSE),"ID Non Trovato")</f>
        <v>ID Non Trovato</v>
      </c>
      <c r="E50" t="str">
        <f>IFERROR(VLOOKUP(D50,Fornitori!$A$2:$B$100,2,FALSE),"ID Non Trovato")</f>
        <v>ID Non Trovato</v>
      </c>
      <c r="G50" t="str">
        <f>IFERROR(VLOOKUP(F50,Prodotti!$A$2:$D$100,4,FALSE),"Descrizione Non Trovata")</f>
        <v>Descrizione Non Trovata</v>
      </c>
      <c r="O50">
        <f t="shared" si="0"/>
        <v>0</v>
      </c>
      <c r="P50" t="str">
        <f t="shared" si="1"/>
        <v>In Attesa</v>
      </c>
    </row>
    <row r="51" spans="3:16" x14ac:dyDescent="0.25">
      <c r="C51" t="str">
        <f>IFERROR(VLOOKUP(B51,Clienti!$A$2:$B$100,2,FALSE),"ID Non Trovato")</f>
        <v>ID Non Trovato</v>
      </c>
      <c r="E51" t="str">
        <f>IFERROR(VLOOKUP(D51,Fornitori!$A$2:$B$100,2,FALSE),"ID Non Trovato")</f>
        <v>ID Non Trovato</v>
      </c>
      <c r="G51" t="str">
        <f>IFERROR(VLOOKUP(F51,Prodotti!$A$2:$D$100,4,FALSE),"Descrizione Non Trovata")</f>
        <v>Descrizione Non Trovata</v>
      </c>
      <c r="O51">
        <f t="shared" si="0"/>
        <v>0</v>
      </c>
      <c r="P51" t="str">
        <f t="shared" si="1"/>
        <v>In Attesa</v>
      </c>
    </row>
    <row r="52" spans="3:16" x14ac:dyDescent="0.25">
      <c r="C52" t="str">
        <f>IFERROR(VLOOKUP(B52,Clienti!$A$2:$B$100,2,FALSE),"ID Non Trovato")</f>
        <v>ID Non Trovato</v>
      </c>
      <c r="E52" t="str">
        <f>IFERROR(VLOOKUP(D52,Fornitori!$A$2:$B$100,2,FALSE),"ID Non Trovato")</f>
        <v>ID Non Trovato</v>
      </c>
      <c r="G52" t="str">
        <f>IFERROR(VLOOKUP(F52,Prodotti!$A$2:$D$100,4,FALSE),"Descrizione Non Trovata")</f>
        <v>Descrizione Non Trovata</v>
      </c>
      <c r="O52">
        <f t="shared" si="0"/>
        <v>0</v>
      </c>
      <c r="P52" t="str">
        <f t="shared" si="1"/>
        <v>In Attesa</v>
      </c>
    </row>
    <row r="53" spans="3:16" x14ac:dyDescent="0.25">
      <c r="C53" t="str">
        <f>IFERROR(VLOOKUP(B53,Clienti!$A$2:$B$100,2,FALSE),"ID Non Trovato")</f>
        <v>ID Non Trovato</v>
      </c>
      <c r="E53" t="str">
        <f>IFERROR(VLOOKUP(D53,Fornitori!$A$2:$B$100,2,FALSE),"ID Non Trovato")</f>
        <v>ID Non Trovato</v>
      </c>
      <c r="G53" t="str">
        <f>IFERROR(VLOOKUP(F53,Prodotti!$A$2:$D$100,4,FALSE),"Descrizione Non Trovata")</f>
        <v>Descrizione Non Trovata</v>
      </c>
      <c r="O53">
        <f t="shared" si="0"/>
        <v>0</v>
      </c>
      <c r="P53" t="str">
        <f t="shared" si="1"/>
        <v>In Attesa</v>
      </c>
    </row>
    <row r="54" spans="3:16" x14ac:dyDescent="0.25">
      <c r="C54" t="str">
        <f>IFERROR(VLOOKUP(B54,Clienti!$A$2:$B$100,2,FALSE),"ID Non Trovato")</f>
        <v>ID Non Trovato</v>
      </c>
      <c r="E54" t="str">
        <f>IFERROR(VLOOKUP(D54,Fornitori!$A$2:$B$100,2,FALSE),"ID Non Trovato")</f>
        <v>ID Non Trovato</v>
      </c>
      <c r="G54" t="str">
        <f>IFERROR(VLOOKUP(F54,Prodotti!$A$2:$D$100,4,FALSE),"Descrizione Non Trovata")</f>
        <v>Descrizione Non Trovata</v>
      </c>
      <c r="O54">
        <f t="shared" si="0"/>
        <v>0</v>
      </c>
      <c r="P54" t="str">
        <f t="shared" si="1"/>
        <v>In Attesa</v>
      </c>
    </row>
    <row r="55" spans="3:16" x14ac:dyDescent="0.25">
      <c r="C55" t="str">
        <f>IFERROR(VLOOKUP(B55,Clienti!$A$2:$B$100,2,FALSE),"ID Non Trovato")</f>
        <v>ID Non Trovato</v>
      </c>
      <c r="E55" t="str">
        <f>IFERROR(VLOOKUP(D55,Fornitori!$A$2:$B$100,2,FALSE),"ID Non Trovato")</f>
        <v>ID Non Trovato</v>
      </c>
      <c r="G55" t="str">
        <f>IFERROR(VLOOKUP(F55,Prodotti!$A$2:$D$100,4,FALSE),"Descrizione Non Trovata")</f>
        <v>Descrizione Non Trovata</v>
      </c>
      <c r="O55">
        <f t="shared" si="0"/>
        <v>0</v>
      </c>
      <c r="P55" t="str">
        <f t="shared" si="1"/>
        <v>In Attesa</v>
      </c>
    </row>
    <row r="56" spans="3:16" x14ac:dyDescent="0.25">
      <c r="C56" t="str">
        <f>IFERROR(VLOOKUP(B56,Clienti!$A$2:$B$100,2,FALSE),"ID Non Trovato")</f>
        <v>ID Non Trovato</v>
      </c>
      <c r="E56" t="str">
        <f>IFERROR(VLOOKUP(D56,Fornitori!$A$2:$B$100,2,FALSE),"ID Non Trovato")</f>
        <v>ID Non Trovato</v>
      </c>
      <c r="G56" t="str">
        <f>IFERROR(VLOOKUP(F56,Prodotti!$A$2:$D$100,4,FALSE),"Descrizione Non Trovata")</f>
        <v>Descrizione Non Trovata</v>
      </c>
      <c r="O56">
        <f t="shared" si="0"/>
        <v>0</v>
      </c>
      <c r="P56" t="str">
        <f t="shared" si="1"/>
        <v>In Attesa</v>
      </c>
    </row>
    <row r="57" spans="3:16" x14ac:dyDescent="0.25">
      <c r="C57" t="str">
        <f>IFERROR(VLOOKUP(B57,Clienti!$A$2:$B$100,2,FALSE),"ID Non Trovato")</f>
        <v>ID Non Trovato</v>
      </c>
      <c r="E57" t="str">
        <f>IFERROR(VLOOKUP(D57,Fornitori!$A$2:$B$100,2,FALSE),"ID Non Trovato")</f>
        <v>ID Non Trovato</v>
      </c>
      <c r="G57" t="str">
        <f>IFERROR(VLOOKUP(F57,Prodotti!$A$2:$D$100,4,FALSE),"Descrizione Non Trovata")</f>
        <v>Descrizione Non Trovata</v>
      </c>
      <c r="O57">
        <f t="shared" si="0"/>
        <v>0</v>
      </c>
      <c r="P57" t="str">
        <f t="shared" si="1"/>
        <v>In Attesa</v>
      </c>
    </row>
    <row r="58" spans="3:16" x14ac:dyDescent="0.25">
      <c r="C58" t="str">
        <f>IFERROR(VLOOKUP(B58,Clienti!$A$2:$B$100,2,FALSE),"ID Non Trovato")</f>
        <v>ID Non Trovato</v>
      </c>
      <c r="E58" t="str">
        <f>IFERROR(VLOOKUP(D58,Fornitori!$A$2:$B$100,2,FALSE),"ID Non Trovato")</f>
        <v>ID Non Trovato</v>
      </c>
      <c r="G58" t="str">
        <f>IFERROR(VLOOKUP(F58,Prodotti!$A$2:$D$100,4,FALSE),"Descrizione Non Trovata")</f>
        <v>Descrizione Non Trovata</v>
      </c>
      <c r="O58">
        <f t="shared" si="0"/>
        <v>0</v>
      </c>
      <c r="P58" t="str">
        <f t="shared" si="1"/>
        <v>In Attesa</v>
      </c>
    </row>
    <row r="59" spans="3:16" x14ac:dyDescent="0.25">
      <c r="C59" t="str">
        <f>IFERROR(VLOOKUP(B59,Clienti!$A$2:$B$100,2,FALSE),"ID Non Trovato")</f>
        <v>ID Non Trovato</v>
      </c>
      <c r="E59" t="str">
        <f>IFERROR(VLOOKUP(D59,Fornitori!$A$2:$B$100,2,FALSE),"ID Non Trovato")</f>
        <v>ID Non Trovato</v>
      </c>
      <c r="G59" t="str">
        <f>IFERROR(VLOOKUP(F59,Prodotti!$A$2:$D$100,4,FALSE),"Descrizione Non Trovata")</f>
        <v>Descrizione Non Trovata</v>
      </c>
      <c r="O59">
        <f t="shared" si="0"/>
        <v>0</v>
      </c>
      <c r="P59" t="str">
        <f t="shared" si="1"/>
        <v>In Attesa</v>
      </c>
    </row>
    <row r="60" spans="3:16" x14ac:dyDescent="0.25">
      <c r="C60" t="str">
        <f>IFERROR(VLOOKUP(B60,Clienti!$A$2:$B$100,2,FALSE),"ID Non Trovato")</f>
        <v>ID Non Trovato</v>
      </c>
      <c r="E60" t="str">
        <f>IFERROR(VLOOKUP(D60,Fornitori!$A$2:$B$100,2,FALSE),"ID Non Trovato")</f>
        <v>ID Non Trovato</v>
      </c>
      <c r="G60" t="str">
        <f>IFERROR(VLOOKUP(F60,Prodotti!$A$2:$D$100,4,FALSE),"Descrizione Non Trovata")</f>
        <v>Descrizione Non Trovata</v>
      </c>
      <c r="O60">
        <f t="shared" si="0"/>
        <v>0</v>
      </c>
      <c r="P60" t="str">
        <f t="shared" si="1"/>
        <v>In Attesa</v>
      </c>
    </row>
    <row r="61" spans="3:16" x14ac:dyDescent="0.25">
      <c r="C61" t="str">
        <f>IFERROR(VLOOKUP(B61,Clienti!$A$2:$B$100,2,FALSE),"ID Non Trovato")</f>
        <v>ID Non Trovato</v>
      </c>
      <c r="E61" t="str">
        <f>IFERROR(VLOOKUP(D61,Fornitori!$A$2:$B$100,2,FALSE),"ID Non Trovato")</f>
        <v>ID Non Trovato</v>
      </c>
      <c r="G61" t="str">
        <f>IFERROR(VLOOKUP(F61,Prodotti!$A$2:$D$100,4,FALSE),"Descrizione Non Trovata")</f>
        <v>Descrizione Non Trovata</v>
      </c>
      <c r="O61">
        <f t="shared" si="0"/>
        <v>0</v>
      </c>
      <c r="P61" t="str">
        <f t="shared" si="1"/>
        <v>In Attesa</v>
      </c>
    </row>
    <row r="62" spans="3:16" x14ac:dyDescent="0.25">
      <c r="C62" t="str">
        <f>IFERROR(VLOOKUP(B62,Clienti!$A$2:$B$100,2,FALSE),"ID Non Trovato")</f>
        <v>ID Non Trovato</v>
      </c>
      <c r="E62" t="str">
        <f>IFERROR(VLOOKUP(D62,Fornitori!$A$2:$B$100,2,FALSE),"ID Non Trovato")</f>
        <v>ID Non Trovato</v>
      </c>
      <c r="G62" t="str">
        <f>IFERROR(VLOOKUP(F62,Prodotti!$A$2:$D$100,4,FALSE),"Descrizione Non Trovata")</f>
        <v>Descrizione Non Trovata</v>
      </c>
      <c r="O62">
        <f t="shared" si="0"/>
        <v>0</v>
      </c>
      <c r="P62" t="str">
        <f t="shared" si="1"/>
        <v>In Attesa</v>
      </c>
    </row>
    <row r="63" spans="3:16" x14ac:dyDescent="0.25">
      <c r="C63" t="str">
        <f>IFERROR(VLOOKUP(B63,Clienti!$A$2:$B$100,2,FALSE),"ID Non Trovato")</f>
        <v>ID Non Trovato</v>
      </c>
      <c r="E63" t="str">
        <f>IFERROR(VLOOKUP(D63,Fornitori!$A$2:$B$100,2,FALSE),"ID Non Trovato")</f>
        <v>ID Non Trovato</v>
      </c>
      <c r="G63" t="str">
        <f>IFERROR(VLOOKUP(F63,Prodotti!$A$2:$D$100,4,FALSE),"Descrizione Non Trovata")</f>
        <v>Descrizione Non Trovata</v>
      </c>
      <c r="O63">
        <f t="shared" si="0"/>
        <v>0</v>
      </c>
      <c r="P63" t="str">
        <f t="shared" si="1"/>
        <v>In Attesa</v>
      </c>
    </row>
    <row r="64" spans="3:16" x14ac:dyDescent="0.25">
      <c r="C64" t="str">
        <f>IFERROR(VLOOKUP(B64,Clienti!$A$2:$B$100,2,FALSE),"ID Non Trovato")</f>
        <v>ID Non Trovato</v>
      </c>
      <c r="E64" t="str">
        <f>IFERROR(VLOOKUP(D64,Fornitori!$A$2:$B$100,2,FALSE),"ID Non Trovato")</f>
        <v>ID Non Trovato</v>
      </c>
      <c r="G64" t="str">
        <f>IFERROR(VLOOKUP(F64,Prodotti!$A$2:$D$100,4,FALSE),"Descrizione Non Trovata")</f>
        <v>Descrizione Non Trovata</v>
      </c>
      <c r="O64">
        <f t="shared" si="0"/>
        <v>0</v>
      </c>
      <c r="P64" t="str">
        <f t="shared" si="1"/>
        <v>In Attesa</v>
      </c>
    </row>
    <row r="65" spans="3:16" x14ac:dyDescent="0.25">
      <c r="C65" t="str">
        <f>IFERROR(VLOOKUP(B65,Clienti!$A$2:$B$100,2,FALSE),"ID Non Trovato")</f>
        <v>ID Non Trovato</v>
      </c>
      <c r="E65" t="str">
        <f>IFERROR(VLOOKUP(D65,Fornitori!$A$2:$B$100,2,FALSE),"ID Non Trovato")</f>
        <v>ID Non Trovato</v>
      </c>
      <c r="G65" t="str">
        <f>IFERROR(VLOOKUP(F65,Prodotti!$A$2:$D$100,4,FALSE),"Descrizione Non Trovata")</f>
        <v>Descrizione Non Trovata</v>
      </c>
      <c r="O65">
        <f t="shared" si="0"/>
        <v>0</v>
      </c>
      <c r="P65" t="str">
        <f t="shared" si="1"/>
        <v>In Attesa</v>
      </c>
    </row>
    <row r="66" spans="3:16" x14ac:dyDescent="0.25">
      <c r="C66" t="str">
        <f>IFERROR(VLOOKUP(B66,Clienti!$A$2:$B$100,2,FALSE),"ID Non Trovato")</f>
        <v>ID Non Trovato</v>
      </c>
      <c r="E66" t="str">
        <f>IFERROR(VLOOKUP(D66,Fornitori!$A$2:$B$100,2,FALSE),"ID Non Trovato")</f>
        <v>ID Non Trovato</v>
      </c>
      <c r="G66" t="str">
        <f>IFERROR(VLOOKUP(F66,Prodotti!$A$2:$D$100,4,FALSE),"Descrizione Non Trovata")</f>
        <v>Descrizione Non Trovata</v>
      </c>
      <c r="O66">
        <f t="shared" si="0"/>
        <v>0</v>
      </c>
      <c r="P66" t="str">
        <f t="shared" si="1"/>
        <v>In Attesa</v>
      </c>
    </row>
    <row r="67" spans="3:16" x14ac:dyDescent="0.25">
      <c r="C67" t="str">
        <f>IFERROR(VLOOKUP(B67,Clienti!$A$2:$B$100,2,FALSE),"ID Non Trovato")</f>
        <v>ID Non Trovato</v>
      </c>
      <c r="E67" t="str">
        <f>IFERROR(VLOOKUP(D67,Fornitori!$A$2:$B$100,2,FALSE),"ID Non Trovato")</f>
        <v>ID Non Trovato</v>
      </c>
      <c r="G67" t="str">
        <f>IFERROR(VLOOKUP(F67,Prodotti!$A$2:$D$100,4,FALSE),"Descrizione Non Trovata")</f>
        <v>Descrizione Non Trovata</v>
      </c>
      <c r="O67">
        <f t="shared" si="0"/>
        <v>0</v>
      </c>
      <c r="P67" t="str">
        <f t="shared" ref="P67:P99" si="2">IF(N67=0, "In Attesa", IF(N67&lt;I67, "Parzialmente Consegnato", IF(N67&gt;=H67, "Consegnato", "Errore")))</f>
        <v>In Attesa</v>
      </c>
    </row>
    <row r="68" spans="3:16" x14ac:dyDescent="0.25">
      <c r="C68" t="str">
        <f>IFERROR(VLOOKUP(B68,Clienti!$A$2:$B$100,2,FALSE),"ID Non Trovato")</f>
        <v>ID Non Trovato</v>
      </c>
      <c r="E68" t="str">
        <f>IFERROR(VLOOKUP(D68,Fornitori!$A$2:$B$100,2,FALSE),"ID Non Trovato")</f>
        <v>ID Non Trovato</v>
      </c>
      <c r="G68" t="str">
        <f>IFERROR(VLOOKUP(F68,Prodotti!$A$2:$D$100,4,FALSE),"Descrizione Non Trovata")</f>
        <v>Descrizione Non Trovata</v>
      </c>
      <c r="O68">
        <f t="shared" ref="O68:O99" si="3">IF(N68&gt;=I68,0,I68-N68)</f>
        <v>0</v>
      </c>
      <c r="P68" t="str">
        <f t="shared" si="2"/>
        <v>In Attesa</v>
      </c>
    </row>
    <row r="69" spans="3:16" x14ac:dyDescent="0.25">
      <c r="C69" t="str">
        <f>IFERROR(VLOOKUP(B69,Clienti!$A$2:$B$100,2,FALSE),"ID Non Trovato")</f>
        <v>ID Non Trovato</v>
      </c>
      <c r="E69" t="str">
        <f>IFERROR(VLOOKUP(D69,Fornitori!$A$2:$B$100,2,FALSE),"ID Non Trovato")</f>
        <v>ID Non Trovato</v>
      </c>
      <c r="G69" t="str">
        <f>IFERROR(VLOOKUP(F69,Prodotti!$A$2:$D$100,4,FALSE),"Descrizione Non Trovata")</f>
        <v>Descrizione Non Trovata</v>
      </c>
      <c r="O69">
        <f t="shared" si="3"/>
        <v>0</v>
      </c>
      <c r="P69" t="str">
        <f t="shared" si="2"/>
        <v>In Attesa</v>
      </c>
    </row>
    <row r="70" spans="3:16" x14ac:dyDescent="0.25">
      <c r="C70" t="str">
        <f>IFERROR(VLOOKUP(B70,Clienti!$A$2:$B$100,2,FALSE),"ID Non Trovato")</f>
        <v>ID Non Trovato</v>
      </c>
      <c r="E70" t="str">
        <f>IFERROR(VLOOKUP(D70,Fornitori!$A$2:$B$100,2,FALSE),"ID Non Trovato")</f>
        <v>ID Non Trovato</v>
      </c>
      <c r="G70" t="str">
        <f>IFERROR(VLOOKUP(F70,Prodotti!$A$2:$D$100,4,FALSE),"Descrizione Non Trovata")</f>
        <v>Descrizione Non Trovata</v>
      </c>
      <c r="O70">
        <f t="shared" si="3"/>
        <v>0</v>
      </c>
      <c r="P70" t="str">
        <f t="shared" si="2"/>
        <v>In Attesa</v>
      </c>
    </row>
    <row r="71" spans="3:16" x14ac:dyDescent="0.25">
      <c r="C71" t="str">
        <f>IFERROR(VLOOKUP(B71,Clienti!$A$2:$B$100,2,FALSE),"ID Non Trovato")</f>
        <v>ID Non Trovato</v>
      </c>
      <c r="E71" t="str">
        <f>IFERROR(VLOOKUP(D71,Fornitori!$A$2:$B$100,2,FALSE),"ID Non Trovato")</f>
        <v>ID Non Trovato</v>
      </c>
      <c r="G71" t="str">
        <f>IFERROR(VLOOKUP(F71,Prodotti!$A$2:$D$100,4,FALSE),"Descrizione Non Trovata")</f>
        <v>Descrizione Non Trovata</v>
      </c>
      <c r="O71">
        <f t="shared" si="3"/>
        <v>0</v>
      </c>
      <c r="P71" t="str">
        <f t="shared" si="2"/>
        <v>In Attesa</v>
      </c>
    </row>
    <row r="72" spans="3:16" x14ac:dyDescent="0.25">
      <c r="C72" t="str">
        <f>IFERROR(VLOOKUP(B72,Clienti!$A$2:$B$100,2,FALSE),"ID Non Trovato")</f>
        <v>ID Non Trovato</v>
      </c>
      <c r="E72" t="str">
        <f>IFERROR(VLOOKUP(D72,Fornitori!$A$2:$B$100,2,FALSE),"ID Non Trovato")</f>
        <v>ID Non Trovato</v>
      </c>
      <c r="G72" t="str">
        <f>IFERROR(VLOOKUP(F72,Prodotti!$A$2:$D$100,4,FALSE),"Descrizione Non Trovata")</f>
        <v>Descrizione Non Trovata</v>
      </c>
      <c r="O72">
        <f t="shared" si="3"/>
        <v>0</v>
      </c>
      <c r="P72" t="str">
        <f t="shared" si="2"/>
        <v>In Attesa</v>
      </c>
    </row>
    <row r="73" spans="3:16" x14ac:dyDescent="0.25">
      <c r="C73" t="str">
        <f>IFERROR(VLOOKUP(B73,Clienti!$A$2:$B$100,2,FALSE),"ID Non Trovato")</f>
        <v>ID Non Trovato</v>
      </c>
      <c r="E73" t="str">
        <f>IFERROR(VLOOKUP(D73,Fornitori!$A$2:$B$100,2,FALSE),"ID Non Trovato")</f>
        <v>ID Non Trovato</v>
      </c>
      <c r="G73" t="str">
        <f>IFERROR(VLOOKUP(F73,Prodotti!$A$2:$D$100,4,FALSE),"Descrizione Non Trovata")</f>
        <v>Descrizione Non Trovata</v>
      </c>
      <c r="O73">
        <f t="shared" si="3"/>
        <v>0</v>
      </c>
      <c r="P73" t="str">
        <f t="shared" si="2"/>
        <v>In Attesa</v>
      </c>
    </row>
    <row r="74" spans="3:16" x14ac:dyDescent="0.25">
      <c r="C74" t="str">
        <f>IFERROR(VLOOKUP(B74,Clienti!$A$2:$B$100,2,FALSE),"ID Non Trovato")</f>
        <v>ID Non Trovato</v>
      </c>
      <c r="E74" t="str">
        <f>IFERROR(VLOOKUP(D74,Fornitori!$A$2:$B$100,2,FALSE),"ID Non Trovato")</f>
        <v>ID Non Trovato</v>
      </c>
      <c r="G74" t="str">
        <f>IFERROR(VLOOKUP(F74,Prodotti!$A$2:$D$100,4,FALSE),"Descrizione Non Trovata")</f>
        <v>Descrizione Non Trovata</v>
      </c>
      <c r="O74">
        <f t="shared" si="3"/>
        <v>0</v>
      </c>
      <c r="P74" t="str">
        <f t="shared" si="2"/>
        <v>In Attesa</v>
      </c>
    </row>
    <row r="75" spans="3:16" x14ac:dyDescent="0.25">
      <c r="C75" t="str">
        <f>IFERROR(VLOOKUP(B75,Clienti!$A$2:$B$100,2,FALSE),"ID Non Trovato")</f>
        <v>ID Non Trovato</v>
      </c>
      <c r="E75" t="str">
        <f>IFERROR(VLOOKUP(D75,Fornitori!$A$2:$B$100,2,FALSE),"ID Non Trovato")</f>
        <v>ID Non Trovato</v>
      </c>
      <c r="G75" t="str">
        <f>IFERROR(VLOOKUP(F75,Prodotti!$A$2:$D$100,4,FALSE),"Descrizione Non Trovata")</f>
        <v>Descrizione Non Trovata</v>
      </c>
      <c r="O75">
        <f t="shared" si="3"/>
        <v>0</v>
      </c>
      <c r="P75" t="str">
        <f t="shared" si="2"/>
        <v>In Attesa</v>
      </c>
    </row>
    <row r="76" spans="3:16" x14ac:dyDescent="0.25">
      <c r="C76" t="str">
        <f>IFERROR(VLOOKUP(B76,Clienti!$A$2:$B$100,2,FALSE),"ID Non Trovato")</f>
        <v>ID Non Trovato</v>
      </c>
      <c r="E76" t="str">
        <f>IFERROR(VLOOKUP(D76,Fornitori!$A$2:$B$100,2,FALSE),"ID Non Trovato")</f>
        <v>ID Non Trovato</v>
      </c>
      <c r="G76" t="str">
        <f>IFERROR(VLOOKUP(F76,Prodotti!$A$2:$D$100,4,FALSE),"Descrizione Non Trovata")</f>
        <v>Descrizione Non Trovata</v>
      </c>
      <c r="O76">
        <f t="shared" si="3"/>
        <v>0</v>
      </c>
      <c r="P76" t="str">
        <f t="shared" si="2"/>
        <v>In Attesa</v>
      </c>
    </row>
    <row r="77" spans="3:16" x14ac:dyDescent="0.25">
      <c r="C77" t="str">
        <f>IFERROR(VLOOKUP(B77,Clienti!$A$2:$B$100,2,FALSE),"ID Non Trovato")</f>
        <v>ID Non Trovato</v>
      </c>
      <c r="E77" t="str">
        <f>IFERROR(VLOOKUP(D77,Fornitori!$A$2:$B$100,2,FALSE),"ID Non Trovato")</f>
        <v>ID Non Trovato</v>
      </c>
      <c r="G77" t="str">
        <f>IFERROR(VLOOKUP(F77,Prodotti!$A$2:$D$100,4,FALSE),"Descrizione Non Trovata")</f>
        <v>Descrizione Non Trovata</v>
      </c>
      <c r="O77">
        <f t="shared" si="3"/>
        <v>0</v>
      </c>
      <c r="P77" t="str">
        <f t="shared" si="2"/>
        <v>In Attesa</v>
      </c>
    </row>
    <row r="78" spans="3:16" x14ac:dyDescent="0.25">
      <c r="C78" t="str">
        <f>IFERROR(VLOOKUP(B78,Clienti!$A$2:$B$100,2,FALSE),"ID Non Trovato")</f>
        <v>ID Non Trovato</v>
      </c>
      <c r="E78" t="str">
        <f>IFERROR(VLOOKUP(D78,Fornitori!$A$2:$B$100,2,FALSE),"ID Non Trovato")</f>
        <v>ID Non Trovato</v>
      </c>
      <c r="G78" t="str">
        <f>IFERROR(VLOOKUP(F78,Prodotti!$A$2:$D$100,4,FALSE),"Descrizione Non Trovata")</f>
        <v>Descrizione Non Trovata</v>
      </c>
      <c r="O78">
        <f t="shared" si="3"/>
        <v>0</v>
      </c>
      <c r="P78" t="str">
        <f t="shared" si="2"/>
        <v>In Attesa</v>
      </c>
    </row>
    <row r="79" spans="3:16" x14ac:dyDescent="0.25">
      <c r="C79" t="str">
        <f>IFERROR(VLOOKUP(B79,Clienti!$A$2:$B$100,2,FALSE),"ID Non Trovato")</f>
        <v>ID Non Trovato</v>
      </c>
      <c r="E79" t="str">
        <f>IFERROR(VLOOKUP(D79,Fornitori!$A$2:$B$100,2,FALSE),"ID Non Trovato")</f>
        <v>ID Non Trovato</v>
      </c>
      <c r="G79" t="str">
        <f>IFERROR(VLOOKUP(F79,Prodotti!$A$2:$D$100,4,FALSE),"Descrizione Non Trovata")</f>
        <v>Descrizione Non Trovata</v>
      </c>
      <c r="O79">
        <f t="shared" si="3"/>
        <v>0</v>
      </c>
      <c r="P79" t="str">
        <f t="shared" si="2"/>
        <v>In Attesa</v>
      </c>
    </row>
    <row r="80" spans="3:16" x14ac:dyDescent="0.25">
      <c r="C80" t="str">
        <f>IFERROR(VLOOKUP(B80,Clienti!$A$2:$B$100,2,FALSE),"ID Non Trovato")</f>
        <v>ID Non Trovato</v>
      </c>
      <c r="E80" t="str">
        <f>IFERROR(VLOOKUP(D80,Fornitori!$A$2:$B$100,2,FALSE),"ID Non Trovato")</f>
        <v>ID Non Trovato</v>
      </c>
      <c r="G80" t="str">
        <f>IFERROR(VLOOKUP(F80,Prodotti!$A$2:$D$100,4,FALSE),"Descrizione Non Trovata")</f>
        <v>Descrizione Non Trovata</v>
      </c>
      <c r="O80">
        <f t="shared" si="3"/>
        <v>0</v>
      </c>
      <c r="P80" t="str">
        <f t="shared" si="2"/>
        <v>In Attesa</v>
      </c>
    </row>
    <row r="81" spans="3:16" x14ac:dyDescent="0.25">
      <c r="C81" t="str">
        <f>IFERROR(VLOOKUP(B81,Clienti!$A$2:$B$100,2,FALSE),"ID Non Trovato")</f>
        <v>ID Non Trovato</v>
      </c>
      <c r="E81" t="str">
        <f>IFERROR(VLOOKUP(D81,Fornitori!$A$2:$B$100,2,FALSE),"ID Non Trovato")</f>
        <v>ID Non Trovato</v>
      </c>
      <c r="G81" t="str">
        <f>IFERROR(VLOOKUP(F81,Prodotti!$A$2:$D$100,4,FALSE),"Descrizione Non Trovata")</f>
        <v>Descrizione Non Trovata</v>
      </c>
      <c r="O81">
        <f t="shared" si="3"/>
        <v>0</v>
      </c>
      <c r="P81" t="str">
        <f t="shared" si="2"/>
        <v>In Attesa</v>
      </c>
    </row>
    <row r="82" spans="3:16" x14ac:dyDescent="0.25">
      <c r="C82" t="str">
        <f>IFERROR(VLOOKUP(B82,Clienti!$A$2:$B$100,2,FALSE),"ID Non Trovato")</f>
        <v>ID Non Trovato</v>
      </c>
      <c r="E82" t="str">
        <f>IFERROR(VLOOKUP(D82,Fornitori!$A$2:$B$100,2,FALSE),"ID Non Trovato")</f>
        <v>ID Non Trovato</v>
      </c>
      <c r="G82" t="str">
        <f>IFERROR(VLOOKUP(F82,Prodotti!$A$2:$D$100,4,FALSE),"Descrizione Non Trovata")</f>
        <v>Descrizione Non Trovata</v>
      </c>
      <c r="O82">
        <f t="shared" si="3"/>
        <v>0</v>
      </c>
      <c r="P82" t="str">
        <f t="shared" si="2"/>
        <v>In Attesa</v>
      </c>
    </row>
    <row r="83" spans="3:16" x14ac:dyDescent="0.25">
      <c r="C83" t="str">
        <f>IFERROR(VLOOKUP(B83,Clienti!$A$2:$B$100,2,FALSE),"ID Non Trovato")</f>
        <v>ID Non Trovato</v>
      </c>
      <c r="E83" t="str">
        <f>IFERROR(VLOOKUP(D83,Fornitori!$A$2:$B$100,2,FALSE),"ID Non Trovato")</f>
        <v>ID Non Trovato</v>
      </c>
      <c r="G83" t="str">
        <f>IFERROR(VLOOKUP(F83,Prodotti!$A$2:$D$100,4,FALSE),"Descrizione Non Trovata")</f>
        <v>Descrizione Non Trovata</v>
      </c>
      <c r="O83">
        <f t="shared" si="3"/>
        <v>0</v>
      </c>
      <c r="P83" t="str">
        <f t="shared" si="2"/>
        <v>In Attesa</v>
      </c>
    </row>
    <row r="84" spans="3:16" x14ac:dyDescent="0.25">
      <c r="C84" t="str">
        <f>IFERROR(VLOOKUP(B84,Clienti!$A$2:$B$100,2,FALSE),"ID Non Trovato")</f>
        <v>ID Non Trovato</v>
      </c>
      <c r="E84" t="str">
        <f>IFERROR(VLOOKUP(D84,Fornitori!$A$2:$B$100,2,FALSE),"ID Non Trovato")</f>
        <v>ID Non Trovato</v>
      </c>
      <c r="G84" t="str">
        <f>IFERROR(VLOOKUP(F84,Prodotti!$A$2:$D$100,4,FALSE),"Descrizione Non Trovata")</f>
        <v>Descrizione Non Trovata</v>
      </c>
      <c r="O84">
        <f t="shared" si="3"/>
        <v>0</v>
      </c>
      <c r="P84" t="str">
        <f t="shared" si="2"/>
        <v>In Attesa</v>
      </c>
    </row>
    <row r="85" spans="3:16" x14ac:dyDescent="0.25">
      <c r="C85" t="str">
        <f>IFERROR(VLOOKUP(B85,Clienti!$A$2:$B$100,2,FALSE),"ID Non Trovato")</f>
        <v>ID Non Trovato</v>
      </c>
      <c r="E85" t="str">
        <f>IFERROR(VLOOKUP(D85,Fornitori!$A$2:$B$100,2,FALSE),"ID Non Trovato")</f>
        <v>ID Non Trovato</v>
      </c>
      <c r="G85" t="str">
        <f>IFERROR(VLOOKUP(F85,Prodotti!$A$2:$D$100,4,FALSE),"Descrizione Non Trovata")</f>
        <v>Descrizione Non Trovata</v>
      </c>
      <c r="O85">
        <f t="shared" si="3"/>
        <v>0</v>
      </c>
      <c r="P85" t="str">
        <f t="shared" si="2"/>
        <v>In Attesa</v>
      </c>
    </row>
    <row r="86" spans="3:16" x14ac:dyDescent="0.25">
      <c r="C86" t="str">
        <f>IFERROR(VLOOKUP(B86,Clienti!$A$2:$B$100,2,FALSE),"ID Non Trovato")</f>
        <v>ID Non Trovato</v>
      </c>
      <c r="E86" t="str">
        <f>IFERROR(VLOOKUP(D86,Fornitori!$A$2:$B$100,2,FALSE),"ID Non Trovato")</f>
        <v>ID Non Trovato</v>
      </c>
      <c r="G86" t="str">
        <f>IFERROR(VLOOKUP(F86,Prodotti!$A$2:$D$100,4,FALSE),"Descrizione Non Trovata")</f>
        <v>Descrizione Non Trovata</v>
      </c>
      <c r="O86">
        <f t="shared" si="3"/>
        <v>0</v>
      </c>
      <c r="P86" t="str">
        <f t="shared" si="2"/>
        <v>In Attesa</v>
      </c>
    </row>
    <row r="87" spans="3:16" x14ac:dyDescent="0.25">
      <c r="C87" t="str">
        <f>IFERROR(VLOOKUP(B87,Clienti!$A$2:$B$100,2,FALSE),"ID Non Trovato")</f>
        <v>ID Non Trovato</v>
      </c>
      <c r="E87" t="str">
        <f>IFERROR(VLOOKUP(D87,Fornitori!$A$2:$B$100,2,FALSE),"ID Non Trovato")</f>
        <v>ID Non Trovato</v>
      </c>
      <c r="G87" t="str">
        <f>IFERROR(VLOOKUP(F87,Prodotti!$A$2:$D$100,4,FALSE),"Descrizione Non Trovata")</f>
        <v>Descrizione Non Trovata</v>
      </c>
      <c r="O87">
        <f t="shared" si="3"/>
        <v>0</v>
      </c>
      <c r="P87" t="str">
        <f t="shared" si="2"/>
        <v>In Attesa</v>
      </c>
    </row>
    <row r="88" spans="3:16" x14ac:dyDescent="0.25">
      <c r="C88" t="str">
        <f>IFERROR(VLOOKUP(B88,Clienti!$A$2:$B$100,2,FALSE),"ID Non Trovato")</f>
        <v>ID Non Trovato</v>
      </c>
      <c r="E88" t="str">
        <f>IFERROR(VLOOKUP(D88,Fornitori!$A$2:$B$100,2,FALSE),"ID Non Trovato")</f>
        <v>ID Non Trovato</v>
      </c>
      <c r="G88" t="str">
        <f>IFERROR(VLOOKUP(F88,Prodotti!$A$2:$D$100,4,FALSE),"Descrizione Non Trovata")</f>
        <v>Descrizione Non Trovata</v>
      </c>
      <c r="O88">
        <f t="shared" si="3"/>
        <v>0</v>
      </c>
      <c r="P88" t="str">
        <f t="shared" si="2"/>
        <v>In Attesa</v>
      </c>
    </row>
    <row r="89" spans="3:16" x14ac:dyDescent="0.25">
      <c r="C89" t="str">
        <f>IFERROR(VLOOKUP(B89,Clienti!$A$2:$B$100,2,FALSE),"ID Non Trovato")</f>
        <v>ID Non Trovato</v>
      </c>
      <c r="E89" t="str">
        <f>IFERROR(VLOOKUP(D89,Fornitori!$A$2:$B$100,2,FALSE),"ID Non Trovato")</f>
        <v>ID Non Trovato</v>
      </c>
      <c r="G89" t="str">
        <f>IFERROR(VLOOKUP(F89,Prodotti!$A$2:$D$100,4,FALSE),"Descrizione Non Trovata")</f>
        <v>Descrizione Non Trovata</v>
      </c>
      <c r="O89">
        <f t="shared" si="3"/>
        <v>0</v>
      </c>
      <c r="P89" t="str">
        <f t="shared" si="2"/>
        <v>In Attesa</v>
      </c>
    </row>
    <row r="90" spans="3:16" x14ac:dyDescent="0.25">
      <c r="C90" t="str">
        <f>IFERROR(VLOOKUP(B90,Clienti!$A$2:$B$100,2,FALSE),"ID Non Trovato")</f>
        <v>ID Non Trovato</v>
      </c>
      <c r="E90" t="str">
        <f>IFERROR(VLOOKUP(D90,Fornitori!$A$2:$B$100,2,FALSE),"ID Non Trovato")</f>
        <v>ID Non Trovato</v>
      </c>
      <c r="G90" t="str">
        <f>IFERROR(VLOOKUP(F90,Prodotti!$A$2:$D$100,4,FALSE),"Descrizione Non Trovata")</f>
        <v>Descrizione Non Trovata</v>
      </c>
      <c r="O90">
        <f t="shared" si="3"/>
        <v>0</v>
      </c>
      <c r="P90" t="str">
        <f t="shared" si="2"/>
        <v>In Attesa</v>
      </c>
    </row>
    <row r="91" spans="3:16" x14ac:dyDescent="0.25">
      <c r="C91" t="str">
        <f>IFERROR(VLOOKUP(B91,Clienti!$A$2:$B$100,2,FALSE),"ID Non Trovato")</f>
        <v>ID Non Trovato</v>
      </c>
      <c r="E91" t="str">
        <f>IFERROR(VLOOKUP(D91,Fornitori!$A$2:$B$100,2,FALSE),"ID Non Trovato")</f>
        <v>ID Non Trovato</v>
      </c>
      <c r="G91" t="str">
        <f>IFERROR(VLOOKUP(F91,Prodotti!$A$2:$D$100,4,FALSE),"Descrizione Non Trovata")</f>
        <v>Descrizione Non Trovata</v>
      </c>
      <c r="O91">
        <f t="shared" si="3"/>
        <v>0</v>
      </c>
      <c r="P91" t="str">
        <f t="shared" si="2"/>
        <v>In Attesa</v>
      </c>
    </row>
    <row r="92" spans="3:16" x14ac:dyDescent="0.25">
      <c r="C92" t="str">
        <f>IFERROR(VLOOKUP(B92,Clienti!$A$2:$B$100,2,FALSE),"ID Non Trovato")</f>
        <v>ID Non Trovato</v>
      </c>
      <c r="E92" t="str">
        <f>IFERROR(VLOOKUP(D92,Fornitori!$A$2:$B$100,2,FALSE),"ID Non Trovato")</f>
        <v>ID Non Trovato</v>
      </c>
      <c r="G92" t="str">
        <f>IFERROR(VLOOKUP(F92,Prodotti!$A$2:$D$100,4,FALSE),"Descrizione Non Trovata")</f>
        <v>Descrizione Non Trovata</v>
      </c>
      <c r="O92">
        <f t="shared" si="3"/>
        <v>0</v>
      </c>
      <c r="P92" t="str">
        <f t="shared" si="2"/>
        <v>In Attesa</v>
      </c>
    </row>
    <row r="93" spans="3:16" x14ac:dyDescent="0.25">
      <c r="C93" t="str">
        <f>IFERROR(VLOOKUP(B93,Clienti!$A$2:$B$100,2,FALSE),"ID Non Trovato")</f>
        <v>ID Non Trovato</v>
      </c>
      <c r="E93" t="str">
        <f>IFERROR(VLOOKUP(D93,Fornitori!$A$2:$B$100,2,FALSE),"ID Non Trovato")</f>
        <v>ID Non Trovato</v>
      </c>
      <c r="G93" t="str">
        <f>IFERROR(VLOOKUP(F93,Prodotti!$A$2:$D$100,4,FALSE),"Descrizione Non Trovata")</f>
        <v>Descrizione Non Trovata</v>
      </c>
      <c r="O93">
        <f t="shared" si="3"/>
        <v>0</v>
      </c>
      <c r="P93" t="str">
        <f t="shared" si="2"/>
        <v>In Attesa</v>
      </c>
    </row>
    <row r="94" spans="3:16" x14ac:dyDescent="0.25">
      <c r="C94" t="str">
        <f>IFERROR(VLOOKUP(B94,Clienti!$A$2:$B$100,2,FALSE),"ID Non Trovato")</f>
        <v>ID Non Trovato</v>
      </c>
      <c r="E94" t="str">
        <f>IFERROR(VLOOKUP(D94,Fornitori!$A$2:$B$100,2,FALSE),"ID Non Trovato")</f>
        <v>ID Non Trovato</v>
      </c>
      <c r="G94" t="str">
        <f>IFERROR(VLOOKUP(F94,Prodotti!$A$2:$D$100,4,FALSE),"Descrizione Non Trovata")</f>
        <v>Descrizione Non Trovata</v>
      </c>
      <c r="O94">
        <f t="shared" si="3"/>
        <v>0</v>
      </c>
      <c r="P94" t="str">
        <f t="shared" si="2"/>
        <v>In Attesa</v>
      </c>
    </row>
    <row r="95" spans="3:16" x14ac:dyDescent="0.25">
      <c r="C95" t="str">
        <f>IFERROR(VLOOKUP(B95,Clienti!$A$2:$B$100,2,FALSE),"ID Non Trovato")</f>
        <v>ID Non Trovato</v>
      </c>
      <c r="E95" t="str">
        <f>IFERROR(VLOOKUP(D95,Fornitori!$A$2:$B$100,2,FALSE),"ID Non Trovato")</f>
        <v>ID Non Trovato</v>
      </c>
      <c r="G95" t="str">
        <f>IFERROR(VLOOKUP(F95,Prodotti!$A$2:$D$100,4,FALSE),"Descrizione Non Trovata")</f>
        <v>Descrizione Non Trovata</v>
      </c>
      <c r="O95">
        <f t="shared" si="3"/>
        <v>0</v>
      </c>
      <c r="P95" t="str">
        <f t="shared" si="2"/>
        <v>In Attesa</v>
      </c>
    </row>
    <row r="96" spans="3:16" x14ac:dyDescent="0.25">
      <c r="C96" t="str">
        <f>IFERROR(VLOOKUP(B96,Clienti!$A$2:$B$100,2,FALSE),"ID Non Trovato")</f>
        <v>ID Non Trovato</v>
      </c>
      <c r="E96" t="str">
        <f>IFERROR(VLOOKUP(D96,Fornitori!$A$2:$B$100,2,FALSE),"ID Non Trovato")</f>
        <v>ID Non Trovato</v>
      </c>
      <c r="G96" t="str">
        <f>IFERROR(VLOOKUP(F96,Prodotti!$A$2:$D$100,4,FALSE),"Descrizione Non Trovata")</f>
        <v>Descrizione Non Trovata</v>
      </c>
      <c r="O96">
        <f t="shared" si="3"/>
        <v>0</v>
      </c>
      <c r="P96" t="str">
        <f t="shared" si="2"/>
        <v>In Attesa</v>
      </c>
    </row>
    <row r="97" spans="3:16" x14ac:dyDescent="0.25">
      <c r="C97" t="str">
        <f>IFERROR(VLOOKUP(B97,Clienti!$A$2:$B$100,2,FALSE),"ID Non Trovato")</f>
        <v>ID Non Trovato</v>
      </c>
      <c r="E97" t="str">
        <f>IFERROR(VLOOKUP(D97,Fornitori!$A$2:$B$100,2,FALSE),"ID Non Trovato")</f>
        <v>ID Non Trovato</v>
      </c>
      <c r="G97" t="str">
        <f>IFERROR(VLOOKUP(F97,Prodotti!$A$2:$D$100,4,FALSE),"Descrizione Non Trovata")</f>
        <v>Descrizione Non Trovata</v>
      </c>
      <c r="O97">
        <f t="shared" si="3"/>
        <v>0</v>
      </c>
      <c r="P97" t="str">
        <f t="shared" si="2"/>
        <v>In Attesa</v>
      </c>
    </row>
    <row r="98" spans="3:16" x14ac:dyDescent="0.25">
      <c r="C98" t="str">
        <f>IFERROR(VLOOKUP(B98,Clienti!$A$2:$B$100,2,FALSE),"ID Non Trovato")</f>
        <v>ID Non Trovato</v>
      </c>
      <c r="E98" t="str">
        <f>IFERROR(VLOOKUP(D98,Fornitori!$A$2:$B$100,2,FALSE),"ID Non Trovato")</f>
        <v>ID Non Trovato</v>
      </c>
      <c r="G98" t="str">
        <f>IFERROR(VLOOKUP(F98,Prodotti!$A$2:$D$100,4,FALSE),"Descrizione Non Trovata")</f>
        <v>Descrizione Non Trovata</v>
      </c>
      <c r="O98">
        <f t="shared" si="3"/>
        <v>0</v>
      </c>
      <c r="P98" t="str">
        <f t="shared" si="2"/>
        <v>In Attesa</v>
      </c>
    </row>
    <row r="99" spans="3:16" x14ac:dyDescent="0.25">
      <c r="C99" t="str">
        <f>IFERROR(VLOOKUP(B99,Clienti!$A$2:$B$100,2,FALSE),"ID Non Trovato")</f>
        <v>ID Non Trovato</v>
      </c>
      <c r="E99" t="str">
        <f>IFERROR(VLOOKUP(D99,Fornitori!$A$2:$B$100,2,FALSE),"ID Non Trovato")</f>
        <v>ID Non Trovato</v>
      </c>
      <c r="G99" t="str">
        <f>IFERROR(VLOOKUP(F99,Prodotti!$A$2:$D$100,4,FALSE),"Descrizione Non Trovata")</f>
        <v>Descrizione Non Trovata</v>
      </c>
      <c r="O99">
        <f t="shared" si="3"/>
        <v>0</v>
      </c>
      <c r="P99" t="str">
        <f t="shared" si="2"/>
        <v>In Attesa</v>
      </c>
    </row>
  </sheetData>
  <conditionalFormatting sqref="P2:P99">
    <cfRule type="expression" dxfId="4" priority="1">
      <formula>P2="In Attesa"</formula>
    </cfRule>
    <cfRule type="expression" dxfId="3" priority="2">
      <formula>P2="Parzialmente Consegnato"</formula>
    </cfRule>
    <cfRule type="expression" dxfId="2" priority="3">
      <formula>P2="Consegnato"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0C54CF-A009-47B4-AF4A-D58FCA83BD43}">
          <x14:formula1>
            <xm:f>Clienti!$A$2:$A$168</xm:f>
          </x14:formula1>
          <xm:sqref>B2:B99</xm:sqref>
        </x14:dataValidation>
        <x14:dataValidation type="list" allowBlank="1" showInputMessage="1" showErrorMessage="1" xr:uid="{9F8E8E9E-115F-4DB2-85D0-307DC7532310}">
          <x14:formula1>
            <xm:f>Fornitori!$A$2:$A$3</xm:f>
          </x14:formula1>
          <xm:sqref>D2:D99</xm:sqref>
        </x14:dataValidation>
        <x14:dataValidation type="list" allowBlank="1" showInputMessage="1" showErrorMessage="1" xr:uid="{30C6F63B-FAB6-4A90-A4CB-8FDBD5469128}">
          <x14:formula1>
            <xm:f>Prodotti!$A$2:$A$99</xm:f>
          </x14:formula1>
          <xm:sqref>F2:F99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9"/>
  <sheetViews>
    <sheetView tabSelected="1" zoomScale="73" zoomScaleNormal="100" workbookViewId="0">
      <selection activeCell="C3" sqref="C3"/>
    </sheetView>
  </sheetViews>
  <sheetFormatPr defaultRowHeight="15" x14ac:dyDescent="0.25"/>
  <cols>
    <col min="2" max="2" width="8.85546875"/>
    <col min="4" max="4" width="26" bestFit="1" customWidth="1"/>
    <col min="5" max="5" width="11.5703125" bestFit="1" customWidth="1"/>
    <col min="6" max="6" width="27.85546875" bestFit="1" customWidth="1"/>
    <col min="7" max="7" width="11.140625" bestFit="1" customWidth="1"/>
    <col min="8" max="8" width="32.42578125" bestFit="1" customWidth="1"/>
    <col min="9" max="10" width="32.42578125" customWidth="1"/>
    <col min="11" max="11" width="9.85546875" style="7" bestFit="1" customWidth="1"/>
    <col min="13" max="13" width="11.140625" style="7" bestFit="1" customWidth="1"/>
    <col min="14" max="15" width="12.28515625" bestFit="1" customWidth="1"/>
    <col min="16" max="16" width="11.140625" customWidth="1"/>
    <col min="17" max="17" width="24.7109375" customWidth="1"/>
    <col min="18" max="18" width="16.28515625" customWidth="1"/>
    <col min="19" max="19" width="28.7109375" bestFit="1" customWidth="1"/>
    <col min="20" max="20" width="9.28515625" style="7" bestFit="1" customWidth="1"/>
    <col min="23" max="23" width="10.7109375" bestFit="1" customWidth="1"/>
  </cols>
  <sheetData>
    <row r="1" spans="1:23" x14ac:dyDescent="0.25">
      <c r="A1" s="1" t="s">
        <v>24</v>
      </c>
      <c r="B1" s="5" t="s">
        <v>13</v>
      </c>
      <c r="C1" s="1" t="s">
        <v>0</v>
      </c>
      <c r="D1" s="1" t="s">
        <v>14</v>
      </c>
      <c r="E1" s="1" t="s">
        <v>7</v>
      </c>
      <c r="F1" s="1" t="s">
        <v>10</v>
      </c>
      <c r="G1" s="1" t="s">
        <v>9</v>
      </c>
      <c r="H1" s="1" t="s">
        <v>15</v>
      </c>
      <c r="I1" s="1" t="s">
        <v>20</v>
      </c>
      <c r="J1" s="1" t="s">
        <v>21</v>
      </c>
      <c r="K1" s="8" t="s">
        <v>25</v>
      </c>
      <c r="L1" s="1" t="s">
        <v>26</v>
      </c>
      <c r="M1" s="8" t="s">
        <v>27</v>
      </c>
      <c r="N1" s="1" t="s">
        <v>28</v>
      </c>
      <c r="O1" s="2" t="s">
        <v>44</v>
      </c>
      <c r="P1" s="2" t="s">
        <v>45</v>
      </c>
      <c r="Q1" s="8" t="s">
        <v>16</v>
      </c>
      <c r="R1" s="1" t="s">
        <v>29</v>
      </c>
      <c r="S1" s="1" t="s">
        <v>30</v>
      </c>
      <c r="T1" s="8" t="s">
        <v>31</v>
      </c>
    </row>
    <row r="2" spans="1:23" x14ac:dyDescent="0.25">
      <c r="B2" s="6">
        <v>1</v>
      </c>
      <c r="C2" t="str">
        <f>IFERROR(VLOOKUP(B2,Ordini!$A$2:$E$100,2,FALSE),"")</f>
        <v>MWM</v>
      </c>
      <c r="D2" t="str">
        <f>IFERROR(VLOOKUP(B2,Ordini!$A$2:$E$100,3,FALSE),"")</f>
        <v>MARZOTTO WOOL MANUFACTURING</v>
      </c>
      <c r="E2" t="str">
        <f>IFERROR(VLOOKUP(B2,Ordini!$A$2:$E$100,4,FALSE),"")</f>
        <v>VNC</v>
      </c>
      <c r="F2" t="str">
        <f>IFERROR(VLOOKUP(B2,Ordini!$A$2:$E$100,5,FALSE),"")</f>
        <v>VENCATO 1986</v>
      </c>
      <c r="G2" t="str">
        <f>IFERROR(VLOOKUP(B2,Ordini!$A$2:$F$100,6,FALSE),"")</f>
        <v>T19570</v>
      </c>
      <c r="H2" t="str">
        <f>IFERROR(VLOOKUP(B2,Ordini!$A$2:$G$100,7,FALSE),"")</f>
        <v>tops 19,5mic hm 70mm</v>
      </c>
      <c r="I2">
        <f>IFERROR(VLOOKUP(B2,Ordini!$A$2:$L$100,12,FALSE),"")</f>
        <v>1234</v>
      </c>
      <c r="J2">
        <f>IFERROR(VLOOKUP(B2,Ordini!$A$2:$M$100,13,FALSE),"")</f>
        <v>4321</v>
      </c>
      <c r="K2" s="7">
        <f t="shared" ref="K2:K33" si="0">Q2 * R2</f>
        <v>4000</v>
      </c>
      <c r="M2" s="7">
        <f>((K2 * L2)/100)+K2</f>
        <v>4000</v>
      </c>
      <c r="N2" s="3">
        <v>45425</v>
      </c>
      <c r="O2" s="3">
        <v>45218</v>
      </c>
      <c r="P2" s="3"/>
      <c r="Q2" s="7">
        <f>IFERROR(VLOOKUP(B2,Ordini!$A$2:$H$100,8,FALSE),"Prezzo Non Trovato")</f>
        <v>5</v>
      </c>
      <c r="R2">
        <f>IFERROR(VLOOKUP(B2,Ordini!$A$2:$N$100,14,FALSE),"Quantità Non Trovata")</f>
        <v>800</v>
      </c>
      <c r="T2" s="7">
        <f t="shared" ref="T2:T33" si="1">K2 * (S2 / 100)</f>
        <v>0</v>
      </c>
    </row>
    <row r="3" spans="1:23" x14ac:dyDescent="0.25">
      <c r="B3" s="6"/>
      <c r="C3" t="str">
        <f>IFERROR(VLOOKUP(B3,Ordini!$A$2:$E$100,2,FALSE),"")</f>
        <v/>
      </c>
      <c r="D3" t="str">
        <f>IFERROR(VLOOKUP(B3,Ordini!$A$2:$E$100,3,FALSE),"")</f>
        <v/>
      </c>
      <c r="E3" t="str">
        <f>IFERROR(VLOOKUP(B3,Ordini!$A$2:$E$100,4,FALSE),"")</f>
        <v/>
      </c>
      <c r="F3" t="str">
        <f>IFERROR(VLOOKUP(B3,Ordini!$A$2:$E$100,5,FALSE),"")</f>
        <v/>
      </c>
      <c r="G3" t="str">
        <f>IFERROR(VLOOKUP(B3,Ordini!$A$2:$F$100,6,FALSE),"")</f>
        <v/>
      </c>
      <c r="H3" t="str">
        <f>IFERROR(VLOOKUP(B3,Ordini!$A$2:$G$100,7,FALSE),"")</f>
        <v/>
      </c>
      <c r="I3" t="str">
        <f>IFERROR(VLOOKUP(B3,Ordini!$A$2:$L$100,12,FALSE),"")</f>
        <v/>
      </c>
      <c r="J3" t="str">
        <f>IFERROR(VLOOKUP(B3,Ordini!$A$2:$M$100,13,FALSE),"")</f>
        <v/>
      </c>
      <c r="K3" s="7" t="e">
        <f t="shared" si="0"/>
        <v>#VALUE!</v>
      </c>
      <c r="M3" s="7" t="e">
        <f t="shared" ref="M3:M34" si="2">K3 + L3</f>
        <v>#VALUE!</v>
      </c>
      <c r="O3" s="3">
        <v>45427</v>
      </c>
      <c r="P3" s="3"/>
      <c r="Q3" t="str">
        <f>IFERROR(VLOOKUP(B3,Ordini!$A$2:$H$100,8,FALSE),"Prezzo Non Trovato")</f>
        <v>Prezzo Non Trovato</v>
      </c>
      <c r="R3" t="str">
        <f>IFERROR(VLOOKUP(B3,Ordini!$A$2:$N$100,14,FALSE),"Quantità Non Trovata")</f>
        <v>Quantità Non Trovata</v>
      </c>
      <c r="T3" s="7" t="e">
        <f t="shared" si="1"/>
        <v>#VALUE!</v>
      </c>
    </row>
    <row r="4" spans="1:23" x14ac:dyDescent="0.25">
      <c r="B4" s="6"/>
      <c r="C4" t="str">
        <f>IFERROR(VLOOKUP(B4,Ordini!$A$2:$E$100,2,FALSE),"")</f>
        <v/>
      </c>
      <c r="D4" t="str">
        <f>IFERROR(VLOOKUP(B4,Ordini!$A$2:$E$100,3,FALSE),"")</f>
        <v/>
      </c>
      <c r="E4" t="str">
        <f>IFERROR(VLOOKUP(B4,Ordini!$A$2:$E$100,4,FALSE),"")</f>
        <v/>
      </c>
      <c r="F4" t="str">
        <f>IFERROR(VLOOKUP(B4,Ordini!$A$2:$E$100,5,FALSE),"")</f>
        <v/>
      </c>
      <c r="G4" t="str">
        <f>IFERROR(VLOOKUP(B4,Ordini!$A$2:$F$100,6,FALSE),"")</f>
        <v/>
      </c>
      <c r="H4" t="str">
        <f>IFERROR(VLOOKUP(B4,Ordini!$A$2:$G$100,7,FALSE),"")</f>
        <v/>
      </c>
      <c r="I4" t="str">
        <f>IFERROR(VLOOKUP(B4,Ordini!$A$2:$L$100,12,FALSE),"")</f>
        <v/>
      </c>
      <c r="J4" t="str">
        <f>IFERROR(VLOOKUP(B4,Ordini!$A$2:$M$100,13,FALSE),"")</f>
        <v/>
      </c>
      <c r="K4" s="7" t="e">
        <f t="shared" si="0"/>
        <v>#VALUE!</v>
      </c>
      <c r="M4" s="7" t="e">
        <f t="shared" si="2"/>
        <v>#VALUE!</v>
      </c>
      <c r="O4" s="3">
        <v>45620</v>
      </c>
      <c r="P4" s="3"/>
      <c r="Q4" t="str">
        <f>IFERROR(VLOOKUP(B4,Ordini!$A$2:$H$100,8,FALSE),"Prezzo Non Trovato")</f>
        <v>Prezzo Non Trovato</v>
      </c>
      <c r="R4" t="str">
        <f>IFERROR(VLOOKUP(B4,Ordini!$A$2:$N$100,14,FALSE),"Quantità Non Trovata")</f>
        <v>Quantità Non Trovata</v>
      </c>
      <c r="T4" s="7" t="e">
        <f t="shared" si="1"/>
        <v>#VALUE!</v>
      </c>
      <c r="W4" s="3"/>
    </row>
    <row r="5" spans="1:23" x14ac:dyDescent="0.25">
      <c r="B5" s="6"/>
      <c r="C5" t="str">
        <f>IFERROR(VLOOKUP(B5,Ordini!$A$2:$E$100,2,FALSE),"")</f>
        <v/>
      </c>
      <c r="D5" t="str">
        <f>IFERROR(VLOOKUP(B5,Ordini!$A$2:$E$100,3,FALSE),"")</f>
        <v/>
      </c>
      <c r="E5" t="str">
        <f>IFERROR(VLOOKUP(B5,Ordini!$A$2:$E$100,4,FALSE),"")</f>
        <v/>
      </c>
      <c r="F5" t="str">
        <f>IFERROR(VLOOKUP(B5,Ordini!$A$2:$E$100,5,FALSE),"")</f>
        <v/>
      </c>
      <c r="G5" t="str">
        <f>IFERROR(VLOOKUP(B5,Ordini!$A$2:$F$100,6,FALSE),"")</f>
        <v/>
      </c>
      <c r="H5" t="str">
        <f>IFERROR(VLOOKUP(B5,Ordini!$A$2:$G$100,7,FALSE),"")</f>
        <v/>
      </c>
      <c r="I5" t="str">
        <f>IFERROR(VLOOKUP(B5,Ordini!$A$2:$L$100,12,FALSE),"")</f>
        <v/>
      </c>
      <c r="J5" t="str">
        <f>IFERROR(VLOOKUP(B5,Ordini!$A$2:$M$100,13,FALSE),"")</f>
        <v/>
      </c>
      <c r="K5" s="7" t="e">
        <f t="shared" si="0"/>
        <v>#VALUE!</v>
      </c>
      <c r="M5" s="7" t="e">
        <f t="shared" si="2"/>
        <v>#VALUE!</v>
      </c>
      <c r="N5" s="3"/>
      <c r="O5" s="3">
        <v>45587</v>
      </c>
      <c r="P5" s="3"/>
      <c r="Q5" t="str">
        <f>IFERROR(VLOOKUP(B5,Ordini!$A$2:$H$100,8,FALSE),"Prezzo Non Trovato")</f>
        <v>Prezzo Non Trovato</v>
      </c>
      <c r="R5" t="str">
        <f>IFERROR(VLOOKUP(B5,Ordini!$A$2:$N$100,14,FALSE),"Quantità Non Trovata")</f>
        <v>Quantità Non Trovata</v>
      </c>
      <c r="T5" s="7" t="e">
        <f t="shared" si="1"/>
        <v>#VALUE!</v>
      </c>
    </row>
    <row r="6" spans="1:23" x14ac:dyDescent="0.25">
      <c r="B6" s="6"/>
      <c r="C6" t="str">
        <f>IFERROR(VLOOKUP(B6,Ordini!$A$2:$E$100,2,FALSE),"")</f>
        <v/>
      </c>
      <c r="D6" t="str">
        <f>IFERROR(VLOOKUP(B6,Ordini!$A$2:$E$100,3,FALSE),"")</f>
        <v/>
      </c>
      <c r="E6" t="str">
        <f>IFERROR(VLOOKUP(B6,Ordini!$A$2:$E$100,4,FALSE),"")</f>
        <v/>
      </c>
      <c r="F6" t="str">
        <f>IFERROR(VLOOKUP(B6,Ordini!$A$2:$E$100,5,FALSE),"")</f>
        <v/>
      </c>
      <c r="G6" t="str">
        <f>IFERROR(VLOOKUP(B6,Ordini!$A$2:$F$100,6,FALSE),"")</f>
        <v/>
      </c>
      <c r="H6" t="str">
        <f>IFERROR(VLOOKUP(B6,Ordini!$A$2:$G$100,7,FALSE),"")</f>
        <v/>
      </c>
      <c r="I6" t="str">
        <f>IFERROR(VLOOKUP(B6,Ordini!$A$2:$L$100,12,FALSE),"")</f>
        <v/>
      </c>
      <c r="J6" t="str">
        <f>IFERROR(VLOOKUP(B6,Ordini!$A$2:$M$100,13,FALSE),"")</f>
        <v/>
      </c>
      <c r="K6" s="7" t="e">
        <f t="shared" si="0"/>
        <v>#VALUE!</v>
      </c>
      <c r="M6" s="7" t="e">
        <f t="shared" si="2"/>
        <v>#VALUE!</v>
      </c>
      <c r="N6" s="3"/>
      <c r="O6" s="3"/>
      <c r="P6" s="3"/>
      <c r="Q6" t="str">
        <f>IFERROR(VLOOKUP(B6,Ordini!$A$2:$H$100,8,FALSE),"Prezzo Non Trovato")</f>
        <v>Prezzo Non Trovato</v>
      </c>
      <c r="R6" t="str">
        <f>IFERROR(VLOOKUP(B6,Ordini!$A$2:$N$100,14,FALSE),"Quantità Non Trovata")</f>
        <v>Quantità Non Trovata</v>
      </c>
      <c r="T6" s="7" t="e">
        <f t="shared" si="1"/>
        <v>#VALUE!</v>
      </c>
    </row>
    <row r="7" spans="1:23" x14ac:dyDescent="0.25">
      <c r="B7" s="6"/>
      <c r="C7" t="str">
        <f>IFERROR(VLOOKUP(B7,Ordini!$A$2:$E$100,2,FALSE),"")</f>
        <v/>
      </c>
      <c r="D7" t="str">
        <f>IFERROR(VLOOKUP(B7,Ordini!$A$2:$E$100,3,FALSE),"")</f>
        <v/>
      </c>
      <c r="E7" t="str">
        <f>IFERROR(VLOOKUP(B7,Ordini!$A$2:$E$100,4,FALSE),"")</f>
        <v/>
      </c>
      <c r="F7" t="str">
        <f>IFERROR(VLOOKUP(B7,Ordini!$A$2:$E$100,5,FALSE),"")</f>
        <v/>
      </c>
      <c r="G7" t="str">
        <f>IFERROR(VLOOKUP(B7,Ordini!$A$2:$F$100,6,FALSE),"")</f>
        <v/>
      </c>
      <c r="H7" t="str">
        <f>IFERROR(VLOOKUP(B7,Ordini!$A$2:$G$100,7,FALSE),"")</f>
        <v/>
      </c>
      <c r="I7" t="str">
        <f>IFERROR(VLOOKUP(B7,Ordini!$A$2:$L$100,12,FALSE),"")</f>
        <v/>
      </c>
      <c r="J7" t="str">
        <f>IFERROR(VLOOKUP(B7,Ordini!$A$2:$M$100,13,FALSE),"")</f>
        <v/>
      </c>
      <c r="K7" s="7" t="e">
        <f t="shared" si="0"/>
        <v>#VALUE!</v>
      </c>
      <c r="M7" s="7" t="e">
        <f t="shared" si="2"/>
        <v>#VALUE!</v>
      </c>
      <c r="N7" s="3"/>
      <c r="O7" s="3"/>
      <c r="P7" s="3"/>
      <c r="Q7" t="str">
        <f>IFERROR(VLOOKUP(B7,Ordini!$A$2:$H$100,8,FALSE),"Prezzo Non Trovato")</f>
        <v>Prezzo Non Trovato</v>
      </c>
      <c r="R7" t="str">
        <f>IFERROR(VLOOKUP(B7,Ordini!$A$2:$N$100,14,FALSE),"Quantità Non Trovata")</f>
        <v>Quantità Non Trovata</v>
      </c>
      <c r="T7" s="7" t="e">
        <f t="shared" si="1"/>
        <v>#VALUE!</v>
      </c>
    </row>
    <row r="8" spans="1:23" x14ac:dyDescent="0.25">
      <c r="B8" s="6"/>
      <c r="C8" t="str">
        <f>IFERROR(VLOOKUP(B8,Ordini!$A$2:$E$100,2,FALSE),"")</f>
        <v/>
      </c>
      <c r="D8" t="str">
        <f>IFERROR(VLOOKUP(B8,Ordini!$A$2:$E$100,3,FALSE),"")</f>
        <v/>
      </c>
      <c r="E8" t="str">
        <f>IFERROR(VLOOKUP(B8,Ordini!$A$2:$E$100,4,FALSE),"")</f>
        <v/>
      </c>
      <c r="F8" t="str">
        <f>IFERROR(VLOOKUP(B8,Ordini!$A$2:$E$100,5,FALSE),"")</f>
        <v/>
      </c>
      <c r="G8" t="str">
        <f>IFERROR(VLOOKUP(B8,Ordini!$A$2:$F$100,6,FALSE),"")</f>
        <v/>
      </c>
      <c r="H8" t="str">
        <f>IFERROR(VLOOKUP(B8,Ordini!$A$2:$G$100,7,FALSE),"")</f>
        <v/>
      </c>
      <c r="I8" t="str">
        <f>IFERROR(VLOOKUP(B8,Ordini!$A$2:$L$100,12,FALSE),"")</f>
        <v/>
      </c>
      <c r="J8" t="str">
        <f>IFERROR(VLOOKUP(B8,Ordini!$A$2:$M$100,13,FALSE),"")</f>
        <v/>
      </c>
      <c r="K8" s="7" t="e">
        <f t="shared" si="0"/>
        <v>#VALUE!</v>
      </c>
      <c r="M8" s="7" t="e">
        <f t="shared" si="2"/>
        <v>#VALUE!</v>
      </c>
      <c r="N8" s="3"/>
      <c r="O8" s="3"/>
      <c r="P8" s="3"/>
      <c r="Q8" t="str">
        <f>IFERROR(VLOOKUP(B8,Ordini!$A$2:$H$100,8,FALSE),"Prezzo Non Trovato")</f>
        <v>Prezzo Non Trovato</v>
      </c>
      <c r="R8" t="str">
        <f>IFERROR(VLOOKUP(B8,Ordini!$A$2:$N$100,14,FALSE),"Quantità Non Trovata")</f>
        <v>Quantità Non Trovata</v>
      </c>
      <c r="T8" s="7" t="e">
        <f t="shared" si="1"/>
        <v>#VALUE!</v>
      </c>
    </row>
    <row r="9" spans="1:23" x14ac:dyDescent="0.25">
      <c r="B9" s="6"/>
      <c r="C9" t="str">
        <f>IFERROR(VLOOKUP(B9,Ordini!$A$2:$E$100,2,FALSE),"")</f>
        <v/>
      </c>
      <c r="D9" t="str">
        <f>IFERROR(VLOOKUP(B9,Ordini!$A$2:$E$100,3,FALSE),"")</f>
        <v/>
      </c>
      <c r="E9" t="str">
        <f>IFERROR(VLOOKUP(B9,Ordini!$A$2:$E$100,4,FALSE),"")</f>
        <v/>
      </c>
      <c r="F9" t="str">
        <f>IFERROR(VLOOKUP(B9,Ordini!$A$2:$E$100,5,FALSE),"")</f>
        <v/>
      </c>
      <c r="G9" t="str">
        <f>IFERROR(VLOOKUP(B9,Ordini!$A$2:$F$100,6,FALSE),"")</f>
        <v/>
      </c>
      <c r="H9" t="str">
        <f>IFERROR(VLOOKUP(B9,Ordini!$A$2:$G$100,7,FALSE),"")</f>
        <v/>
      </c>
      <c r="I9" t="str">
        <f>IFERROR(VLOOKUP(B9,Ordini!$A$2:$L$100,12,FALSE),"")</f>
        <v/>
      </c>
      <c r="J9" t="str">
        <f>IFERROR(VLOOKUP(B9,Ordini!$A$2:$M$100,13,FALSE),"")</f>
        <v/>
      </c>
      <c r="K9" s="7" t="e">
        <f t="shared" si="0"/>
        <v>#VALUE!</v>
      </c>
      <c r="M9" s="7" t="e">
        <f t="shared" si="2"/>
        <v>#VALUE!</v>
      </c>
      <c r="N9" s="3"/>
      <c r="O9" s="3"/>
      <c r="P9" s="3"/>
      <c r="Q9" t="str">
        <f>IFERROR(VLOOKUP(B9,Ordini!$A$2:$H$100,8,FALSE),"Prezzo Non Trovato")</f>
        <v>Prezzo Non Trovato</v>
      </c>
      <c r="R9" t="str">
        <f>IFERROR(VLOOKUP(B9,Ordini!$A$2:$N$100,14,FALSE),"Quantità Non Trovata")</f>
        <v>Quantità Non Trovata</v>
      </c>
      <c r="T9" s="7" t="e">
        <f t="shared" si="1"/>
        <v>#VALUE!</v>
      </c>
    </row>
    <row r="10" spans="1:23" x14ac:dyDescent="0.25">
      <c r="B10" s="6"/>
      <c r="C10" t="str">
        <f>IFERROR(VLOOKUP(B10,Ordini!$A$2:$E$100,2,FALSE),"")</f>
        <v/>
      </c>
      <c r="D10" t="str">
        <f>IFERROR(VLOOKUP(B10,Ordini!$A$2:$E$100,3,FALSE),"")</f>
        <v/>
      </c>
      <c r="E10" t="str">
        <f>IFERROR(VLOOKUP(B10,Ordini!$A$2:$E$100,4,FALSE),"")</f>
        <v/>
      </c>
      <c r="F10" t="str">
        <f>IFERROR(VLOOKUP(B10,Ordini!$A$2:$E$100,5,FALSE),"")</f>
        <v/>
      </c>
      <c r="G10" t="str">
        <f>IFERROR(VLOOKUP(B10,Ordini!$A$2:$F$100,6,FALSE),"")</f>
        <v/>
      </c>
      <c r="H10" t="str">
        <f>IFERROR(VLOOKUP(B10,Ordini!$A$2:$G$100,7,FALSE),"")</f>
        <v/>
      </c>
      <c r="I10" t="str">
        <f>IFERROR(VLOOKUP(B10,Ordini!$A$2:$L$100,12,FALSE),"")</f>
        <v/>
      </c>
      <c r="J10" t="str">
        <f>IFERROR(VLOOKUP(B10,Ordini!$A$2:$M$100,13,FALSE),"")</f>
        <v/>
      </c>
      <c r="K10" s="7" t="e">
        <f t="shared" si="0"/>
        <v>#VALUE!</v>
      </c>
      <c r="M10" s="7" t="e">
        <f t="shared" si="2"/>
        <v>#VALUE!</v>
      </c>
      <c r="N10" s="3"/>
      <c r="O10" s="3"/>
      <c r="P10" s="3"/>
      <c r="Q10" t="str">
        <f>IFERROR(VLOOKUP(B10,Ordini!$A$2:$H$100,8,FALSE),"Prezzo Non Trovato")</f>
        <v>Prezzo Non Trovato</v>
      </c>
      <c r="R10" t="str">
        <f>IFERROR(VLOOKUP(B10,Ordini!$A$2:$N$100,14,FALSE),"Quantità Non Trovata")</f>
        <v>Quantità Non Trovata</v>
      </c>
      <c r="T10" s="7" t="e">
        <f t="shared" si="1"/>
        <v>#VALUE!</v>
      </c>
    </row>
    <row r="11" spans="1:23" x14ac:dyDescent="0.25">
      <c r="B11" s="6"/>
      <c r="C11" t="str">
        <f>IFERROR(VLOOKUP(B11,Ordini!$A$2:$E$100,2,FALSE),"")</f>
        <v/>
      </c>
      <c r="D11" t="str">
        <f>IFERROR(VLOOKUP(B11,Ordini!$A$2:$E$100,3,FALSE),"")</f>
        <v/>
      </c>
      <c r="E11" t="str">
        <f>IFERROR(VLOOKUP(B11,Ordini!$A$2:$E$100,4,FALSE),"")</f>
        <v/>
      </c>
      <c r="F11" t="str">
        <f>IFERROR(VLOOKUP(B11,Ordini!$A$2:$E$100,5,FALSE),"")</f>
        <v/>
      </c>
      <c r="G11" t="str">
        <f>IFERROR(VLOOKUP(B11,Ordini!$A$2:$F$100,6,FALSE),"")</f>
        <v/>
      </c>
      <c r="H11" t="str">
        <f>IFERROR(VLOOKUP(B11,Ordini!$A$2:$G$100,7,FALSE),"")</f>
        <v/>
      </c>
      <c r="I11" t="str">
        <f>IFERROR(VLOOKUP(B11,Ordini!$A$2:$L$100,12,FALSE),"")</f>
        <v/>
      </c>
      <c r="J11" t="str">
        <f>IFERROR(VLOOKUP(B11,Ordini!$A$2:$M$100,13,FALSE),"")</f>
        <v/>
      </c>
      <c r="K11" s="7" t="e">
        <f t="shared" si="0"/>
        <v>#VALUE!</v>
      </c>
      <c r="M11" s="7" t="e">
        <f t="shared" si="2"/>
        <v>#VALUE!</v>
      </c>
      <c r="N11" s="3"/>
      <c r="O11" s="3"/>
      <c r="P11" s="3"/>
      <c r="Q11" t="str">
        <f>IFERROR(VLOOKUP(B11,Ordini!$A$2:$H$100,8,FALSE),"Prezzo Non Trovato")</f>
        <v>Prezzo Non Trovato</v>
      </c>
      <c r="R11" t="str">
        <f>IFERROR(VLOOKUP(B11,Ordini!$A$2:$N$100,14,FALSE),"Quantità Non Trovata")</f>
        <v>Quantità Non Trovata</v>
      </c>
      <c r="T11" s="7" t="e">
        <f t="shared" si="1"/>
        <v>#VALUE!</v>
      </c>
    </row>
    <row r="12" spans="1:23" x14ac:dyDescent="0.25">
      <c r="B12" s="6"/>
      <c r="C12" t="str">
        <f>IFERROR(VLOOKUP(B12,Ordini!$A$2:$E$100,2,FALSE),"")</f>
        <v/>
      </c>
      <c r="D12" t="str">
        <f>IFERROR(VLOOKUP(B12,Ordini!$A$2:$E$100,3,FALSE),"")</f>
        <v/>
      </c>
      <c r="E12" t="str">
        <f>IFERROR(VLOOKUP(B12,Ordini!$A$2:$E$100,4,FALSE),"")</f>
        <v/>
      </c>
      <c r="F12" t="str">
        <f>IFERROR(VLOOKUP(B12,Ordini!$A$2:$E$100,5,FALSE),"")</f>
        <v/>
      </c>
      <c r="G12" t="str">
        <f>IFERROR(VLOOKUP(B12,Ordini!$A$2:$F$100,6,FALSE),"")</f>
        <v/>
      </c>
      <c r="H12" t="str">
        <f>IFERROR(VLOOKUP(B12,Ordini!$A$2:$G$100,7,FALSE),"")</f>
        <v/>
      </c>
      <c r="I12" t="str">
        <f>IFERROR(VLOOKUP(B12,Ordini!$A$2:$L$100,12,FALSE),"")</f>
        <v/>
      </c>
      <c r="J12" t="str">
        <f>IFERROR(VLOOKUP(B12,Ordini!$A$2:$M$100,13,FALSE),"")</f>
        <v/>
      </c>
      <c r="K12" s="7" t="e">
        <f t="shared" si="0"/>
        <v>#VALUE!</v>
      </c>
      <c r="M12" s="7" t="e">
        <f t="shared" si="2"/>
        <v>#VALUE!</v>
      </c>
      <c r="N12" s="3"/>
      <c r="O12" s="3"/>
      <c r="P12" s="3"/>
      <c r="Q12" t="str">
        <f>IFERROR(VLOOKUP(B12,Ordini!$A$2:$H$100,8,FALSE),"Prezzo Non Trovato")</f>
        <v>Prezzo Non Trovato</v>
      </c>
      <c r="R12" t="str">
        <f>IFERROR(VLOOKUP(B12,Ordini!$A$2:$N$100,14,FALSE),"Quantità Non Trovata")</f>
        <v>Quantità Non Trovata</v>
      </c>
      <c r="T12" s="7" t="e">
        <f t="shared" si="1"/>
        <v>#VALUE!</v>
      </c>
    </row>
    <row r="13" spans="1:23" x14ac:dyDescent="0.25">
      <c r="B13" s="6"/>
      <c r="C13" t="str">
        <f>IFERROR(VLOOKUP(B13,Ordini!$A$2:$E$100,2,FALSE),"")</f>
        <v/>
      </c>
      <c r="D13" t="str">
        <f>IFERROR(VLOOKUP(B13,Ordini!$A$2:$E$100,3,FALSE),"")</f>
        <v/>
      </c>
      <c r="E13" t="str">
        <f>IFERROR(VLOOKUP(B13,Ordini!$A$2:$E$100,4,FALSE),"")</f>
        <v/>
      </c>
      <c r="F13" t="str">
        <f>IFERROR(VLOOKUP(B13,Ordini!$A$2:$E$100,5,FALSE),"")</f>
        <v/>
      </c>
      <c r="G13" t="str">
        <f>IFERROR(VLOOKUP(B13,Ordini!$A$2:$F$100,6,FALSE),"")</f>
        <v/>
      </c>
      <c r="H13" t="str">
        <f>IFERROR(VLOOKUP(B13,Ordini!$A$2:$G$100,7,FALSE),"")</f>
        <v/>
      </c>
      <c r="I13" t="str">
        <f>IFERROR(VLOOKUP(B13,Ordini!$A$2:$L$100,12,FALSE),"")</f>
        <v/>
      </c>
      <c r="J13" t="str">
        <f>IFERROR(VLOOKUP(B13,Ordini!$A$2:$M$100,13,FALSE),"")</f>
        <v/>
      </c>
      <c r="K13" s="7" t="e">
        <f t="shared" si="0"/>
        <v>#VALUE!</v>
      </c>
      <c r="M13" s="7" t="e">
        <f t="shared" si="2"/>
        <v>#VALUE!</v>
      </c>
      <c r="N13" s="3"/>
      <c r="O13" s="3"/>
      <c r="P13" s="3"/>
      <c r="Q13" t="str">
        <f>IFERROR(VLOOKUP(B13,Ordini!$A$2:$H$100,8,FALSE),"Prezzo Non Trovato")</f>
        <v>Prezzo Non Trovato</v>
      </c>
      <c r="R13" t="str">
        <f>IFERROR(VLOOKUP(B13,Ordini!$A$2:$N$100,14,FALSE),"Quantità Non Trovata")</f>
        <v>Quantità Non Trovata</v>
      </c>
      <c r="T13" s="7" t="e">
        <f t="shared" si="1"/>
        <v>#VALUE!</v>
      </c>
    </row>
    <row r="14" spans="1:23" x14ac:dyDescent="0.25">
      <c r="B14" s="6"/>
      <c r="C14" t="str">
        <f>IFERROR(VLOOKUP(B14,Ordini!$A$2:$E$100,2,FALSE),"")</f>
        <v/>
      </c>
      <c r="D14" t="str">
        <f>IFERROR(VLOOKUP(B14,Ordini!$A$2:$E$100,3,FALSE),"")</f>
        <v/>
      </c>
      <c r="E14" t="str">
        <f>IFERROR(VLOOKUP(B14,Ordini!$A$2:$E$100,4,FALSE),"")</f>
        <v/>
      </c>
      <c r="F14" t="str">
        <f>IFERROR(VLOOKUP(B14,Ordini!$A$2:$E$100,5,FALSE),"")</f>
        <v/>
      </c>
      <c r="G14" t="str">
        <f>IFERROR(VLOOKUP(B14,Ordini!$A$2:$F$100,6,FALSE),"")</f>
        <v/>
      </c>
      <c r="H14" t="str">
        <f>IFERROR(VLOOKUP(B14,Ordini!$A$2:$G$100,7,FALSE),"")</f>
        <v/>
      </c>
      <c r="I14" t="str">
        <f>IFERROR(VLOOKUP(B14,Ordini!$A$2:$L$100,12,FALSE),"")</f>
        <v/>
      </c>
      <c r="J14" t="str">
        <f>IFERROR(VLOOKUP(B14,Ordini!$A$2:$M$100,13,FALSE),"")</f>
        <v/>
      </c>
      <c r="K14" s="7" t="e">
        <f t="shared" si="0"/>
        <v>#VALUE!</v>
      </c>
      <c r="M14" s="7" t="e">
        <f t="shared" si="2"/>
        <v>#VALUE!</v>
      </c>
      <c r="N14" s="3"/>
      <c r="O14" s="3"/>
      <c r="P14" s="3"/>
      <c r="Q14" t="str">
        <f>IFERROR(VLOOKUP(B14,Ordini!$A$2:$H$100,8,FALSE),"Prezzo Non Trovato")</f>
        <v>Prezzo Non Trovato</v>
      </c>
      <c r="R14" t="str">
        <f>IFERROR(VLOOKUP(B14,Ordini!$A$2:$N$100,14,FALSE),"Quantità Non Trovata")</f>
        <v>Quantità Non Trovata</v>
      </c>
      <c r="T14" s="7" t="e">
        <f t="shared" si="1"/>
        <v>#VALUE!</v>
      </c>
    </row>
    <row r="15" spans="1:23" x14ac:dyDescent="0.25">
      <c r="B15" s="6"/>
      <c r="C15" t="str">
        <f>IFERROR(VLOOKUP(B15,Ordini!$A$2:$E$100,2,FALSE),"")</f>
        <v/>
      </c>
      <c r="D15" t="str">
        <f>IFERROR(VLOOKUP(B15,Ordini!$A$2:$E$100,3,FALSE),"")</f>
        <v/>
      </c>
      <c r="E15" t="str">
        <f>IFERROR(VLOOKUP(B15,Ordini!$A$2:$E$100,4,FALSE),"")</f>
        <v/>
      </c>
      <c r="F15" t="str">
        <f>IFERROR(VLOOKUP(B15,Ordini!$A$2:$E$100,5,FALSE),"")</f>
        <v/>
      </c>
      <c r="G15" t="str">
        <f>IFERROR(VLOOKUP(B15,Ordini!$A$2:$F$100,6,FALSE),"")</f>
        <v/>
      </c>
      <c r="H15" t="str">
        <f>IFERROR(VLOOKUP(B15,Ordini!$A$2:$G$100,7,FALSE),"")</f>
        <v/>
      </c>
      <c r="I15" t="str">
        <f>IFERROR(VLOOKUP(B15,Ordini!$A$2:$L$100,12,FALSE),"")</f>
        <v/>
      </c>
      <c r="J15" t="str">
        <f>IFERROR(VLOOKUP(B15,Ordini!$A$2:$M$100,13,FALSE),"")</f>
        <v/>
      </c>
      <c r="K15" s="7" t="e">
        <f t="shared" si="0"/>
        <v>#VALUE!</v>
      </c>
      <c r="M15" s="7" t="e">
        <f t="shared" si="2"/>
        <v>#VALUE!</v>
      </c>
      <c r="N15" s="3"/>
      <c r="O15" s="3"/>
      <c r="P15" s="3"/>
      <c r="Q15" t="str">
        <f>IFERROR(VLOOKUP(B15,Ordini!$A$2:$H$100,8,FALSE),"Prezzo Non Trovato")</f>
        <v>Prezzo Non Trovato</v>
      </c>
      <c r="R15" t="str">
        <f>IFERROR(VLOOKUP(B15,Ordini!$A$2:$N$100,14,FALSE),"Quantità Non Trovata")</f>
        <v>Quantità Non Trovata</v>
      </c>
      <c r="T15" s="7" t="e">
        <f t="shared" si="1"/>
        <v>#VALUE!</v>
      </c>
    </row>
    <row r="16" spans="1:23" x14ac:dyDescent="0.25">
      <c r="B16" s="6"/>
      <c r="C16" t="str">
        <f>IFERROR(VLOOKUP(B16,Ordini!$A$2:$E$100,2,FALSE),"")</f>
        <v/>
      </c>
      <c r="D16" t="str">
        <f>IFERROR(VLOOKUP(B16,Ordini!$A$2:$E$100,3,FALSE),"")</f>
        <v/>
      </c>
      <c r="E16" t="str">
        <f>IFERROR(VLOOKUP(B16,Ordini!$A$2:$E$100,4,FALSE),"")</f>
        <v/>
      </c>
      <c r="F16" t="str">
        <f>IFERROR(VLOOKUP(B16,Ordini!$A$2:$E$100,5,FALSE),"")</f>
        <v/>
      </c>
      <c r="G16" t="str">
        <f>IFERROR(VLOOKUP(B16,Ordini!$A$2:$F$100,6,FALSE),"")</f>
        <v/>
      </c>
      <c r="H16" t="str">
        <f>IFERROR(VLOOKUP(B16,Ordini!$A$2:$G$100,7,FALSE),"")</f>
        <v/>
      </c>
      <c r="I16" t="str">
        <f>IFERROR(VLOOKUP(B16,Ordini!$A$2:$L$100,12,FALSE),"")</f>
        <v/>
      </c>
      <c r="J16" t="str">
        <f>IFERROR(VLOOKUP(B16,Ordini!$A$2:$M$100,13,FALSE),"")</f>
        <v/>
      </c>
      <c r="K16" s="7" t="e">
        <f t="shared" si="0"/>
        <v>#VALUE!</v>
      </c>
      <c r="M16" s="7" t="e">
        <f t="shared" si="2"/>
        <v>#VALUE!</v>
      </c>
      <c r="N16" s="3"/>
      <c r="O16" s="3"/>
      <c r="P16" s="3"/>
      <c r="Q16" t="str">
        <f>IFERROR(VLOOKUP(B16,Ordini!$A$2:$H$100,8,FALSE),"Prezzo Non Trovato")</f>
        <v>Prezzo Non Trovato</v>
      </c>
      <c r="R16" t="str">
        <f>IFERROR(VLOOKUP(B16,Ordini!$A$2:$N$100,14,FALSE),"Quantità Non Trovata")</f>
        <v>Quantità Non Trovata</v>
      </c>
      <c r="T16" s="7" t="e">
        <f t="shared" si="1"/>
        <v>#VALUE!</v>
      </c>
    </row>
    <row r="17" spans="2:20" x14ac:dyDescent="0.25">
      <c r="B17" s="6"/>
      <c r="C17" t="str">
        <f>IFERROR(VLOOKUP(B17,Ordini!$A$2:$E$100,2,FALSE),"")</f>
        <v/>
      </c>
      <c r="D17" t="str">
        <f>IFERROR(VLOOKUP(B17,Ordini!$A$2:$E$100,3,FALSE),"")</f>
        <v/>
      </c>
      <c r="E17" t="str">
        <f>IFERROR(VLOOKUP(B17,Ordini!$A$2:$E$100,4,FALSE),"")</f>
        <v/>
      </c>
      <c r="F17" t="str">
        <f>IFERROR(VLOOKUP(B17,Ordini!$A$2:$E$100,5,FALSE),"")</f>
        <v/>
      </c>
      <c r="G17" t="str">
        <f>IFERROR(VLOOKUP(B17,Ordini!$A$2:$F$100,6,FALSE),"")</f>
        <v/>
      </c>
      <c r="H17" t="str">
        <f>IFERROR(VLOOKUP(B17,Ordini!$A$2:$G$100,7,FALSE),"")</f>
        <v/>
      </c>
      <c r="I17" t="str">
        <f>IFERROR(VLOOKUP(B17,Ordini!$A$2:$L$100,12,FALSE),"")</f>
        <v/>
      </c>
      <c r="J17" t="str">
        <f>IFERROR(VLOOKUP(B17,Ordini!$A$2:$M$100,13,FALSE),"")</f>
        <v/>
      </c>
      <c r="K17" s="7" t="e">
        <f t="shared" si="0"/>
        <v>#VALUE!</v>
      </c>
      <c r="M17" s="7" t="e">
        <f t="shared" si="2"/>
        <v>#VALUE!</v>
      </c>
      <c r="N17" s="3"/>
      <c r="O17" s="3"/>
      <c r="P17" s="3"/>
      <c r="Q17" t="str">
        <f>IFERROR(VLOOKUP(B17,Ordini!$A$2:$H$100,8,FALSE),"Prezzo Non Trovato")</f>
        <v>Prezzo Non Trovato</v>
      </c>
      <c r="R17" t="str">
        <f>IFERROR(VLOOKUP(B17,Ordini!$A$2:$N$100,14,FALSE),"Quantità Non Trovata")</f>
        <v>Quantità Non Trovata</v>
      </c>
      <c r="T17" s="7" t="e">
        <f t="shared" si="1"/>
        <v>#VALUE!</v>
      </c>
    </row>
    <row r="18" spans="2:20" x14ac:dyDescent="0.25">
      <c r="B18" s="6"/>
      <c r="C18" t="str">
        <f>IFERROR(VLOOKUP(B18,Ordini!$A$2:$E$100,2,FALSE),"")</f>
        <v/>
      </c>
      <c r="D18" t="str">
        <f>IFERROR(VLOOKUP(B18,Ordini!$A$2:$E$100,3,FALSE),"")</f>
        <v/>
      </c>
      <c r="E18" t="str">
        <f>IFERROR(VLOOKUP(B18,Ordini!$A$2:$E$100,4,FALSE),"")</f>
        <v/>
      </c>
      <c r="F18" t="str">
        <f>IFERROR(VLOOKUP(B18,Ordini!$A$2:$E$100,5,FALSE),"")</f>
        <v/>
      </c>
      <c r="G18" t="str">
        <f>IFERROR(VLOOKUP(B18,Ordini!$A$2:$F$100,6,FALSE),"")</f>
        <v/>
      </c>
      <c r="H18" t="str">
        <f>IFERROR(VLOOKUP(B18,Ordini!$A$2:$G$100,7,FALSE),"")</f>
        <v/>
      </c>
      <c r="I18" t="str">
        <f>IFERROR(VLOOKUP(B18,Ordini!$A$2:$L$100,12,FALSE),"")</f>
        <v/>
      </c>
      <c r="J18" t="str">
        <f>IFERROR(VLOOKUP(B18,Ordini!$A$2:$M$100,13,FALSE),"")</f>
        <v/>
      </c>
      <c r="K18" s="7" t="e">
        <f t="shared" si="0"/>
        <v>#VALUE!</v>
      </c>
      <c r="M18" s="7" t="e">
        <f t="shared" si="2"/>
        <v>#VALUE!</v>
      </c>
      <c r="N18" s="3"/>
      <c r="O18" s="3"/>
      <c r="P18" s="3"/>
      <c r="Q18" t="str">
        <f>IFERROR(VLOOKUP(B18,Ordini!$A$2:$H$100,8,FALSE),"Prezzo Non Trovato")</f>
        <v>Prezzo Non Trovato</v>
      </c>
      <c r="R18" t="str">
        <f>IFERROR(VLOOKUP(B18,Ordini!$A$2:$N$100,14,FALSE),"Quantità Non Trovata")</f>
        <v>Quantità Non Trovata</v>
      </c>
      <c r="T18" s="7" t="e">
        <f t="shared" si="1"/>
        <v>#VALUE!</v>
      </c>
    </row>
    <row r="19" spans="2:20" x14ac:dyDescent="0.25">
      <c r="B19" s="6"/>
      <c r="C19" t="str">
        <f>IFERROR(VLOOKUP(B19,Ordini!$A$2:$E$100,2,FALSE),"")</f>
        <v/>
      </c>
      <c r="D19" t="str">
        <f>IFERROR(VLOOKUP(B19,Ordini!$A$2:$E$100,3,FALSE),"")</f>
        <v/>
      </c>
      <c r="E19" t="str">
        <f>IFERROR(VLOOKUP(B19,Ordini!$A$2:$E$100,4,FALSE),"")</f>
        <v/>
      </c>
      <c r="F19" t="str">
        <f>IFERROR(VLOOKUP(B19,Ordini!$A$2:$E$100,5,FALSE),"")</f>
        <v/>
      </c>
      <c r="G19" t="str">
        <f>IFERROR(VLOOKUP(B19,Ordini!$A$2:$F$100,6,FALSE),"")</f>
        <v/>
      </c>
      <c r="H19" t="str">
        <f>IFERROR(VLOOKUP(B19,Ordini!$A$2:$G$100,7,FALSE),"")</f>
        <v/>
      </c>
      <c r="I19" t="str">
        <f>IFERROR(VLOOKUP(B19,Ordini!$A$2:$L$100,12,FALSE),"")</f>
        <v/>
      </c>
      <c r="J19" t="str">
        <f>IFERROR(VLOOKUP(B19,Ordini!$A$2:$M$100,13,FALSE),"")</f>
        <v/>
      </c>
      <c r="K19" s="7" t="e">
        <f t="shared" si="0"/>
        <v>#VALUE!</v>
      </c>
      <c r="M19" s="7" t="e">
        <f t="shared" si="2"/>
        <v>#VALUE!</v>
      </c>
      <c r="N19" s="3"/>
      <c r="O19" s="3"/>
      <c r="P19" s="3"/>
      <c r="Q19" t="str">
        <f>IFERROR(VLOOKUP(B19,Ordini!$A$2:$H$100,8,FALSE),"Prezzo Non Trovato")</f>
        <v>Prezzo Non Trovato</v>
      </c>
      <c r="R19" t="str">
        <f>IFERROR(VLOOKUP(B19,Ordini!$A$2:$N$100,14,FALSE),"Quantità Non Trovata")</f>
        <v>Quantità Non Trovata</v>
      </c>
      <c r="T19" s="7" t="e">
        <f t="shared" si="1"/>
        <v>#VALUE!</v>
      </c>
    </row>
    <row r="20" spans="2:20" x14ac:dyDescent="0.25">
      <c r="B20" s="6"/>
      <c r="C20" t="str">
        <f>IFERROR(VLOOKUP(B20,Ordini!$A$2:$E$100,2,FALSE),"")</f>
        <v/>
      </c>
      <c r="D20" t="str">
        <f>IFERROR(VLOOKUP(B20,Ordini!$A$2:$E$100,3,FALSE),"")</f>
        <v/>
      </c>
      <c r="E20" t="str">
        <f>IFERROR(VLOOKUP(B20,Ordini!$A$2:$E$100,4,FALSE),"")</f>
        <v/>
      </c>
      <c r="F20" t="str">
        <f>IFERROR(VLOOKUP(B20,Ordini!$A$2:$E$100,5,FALSE),"")</f>
        <v/>
      </c>
      <c r="G20" t="str">
        <f>IFERROR(VLOOKUP(B20,Ordini!$A$2:$F$100,6,FALSE),"")</f>
        <v/>
      </c>
      <c r="H20" t="str">
        <f>IFERROR(VLOOKUP(B20,Ordini!$A$2:$G$100,7,FALSE),"")</f>
        <v/>
      </c>
      <c r="I20" t="str">
        <f>IFERROR(VLOOKUP(B20,Ordini!$A$2:$L$100,12,FALSE),"")</f>
        <v/>
      </c>
      <c r="J20" t="str">
        <f>IFERROR(VLOOKUP(B20,Ordini!$A$2:$M$100,13,FALSE),"")</f>
        <v/>
      </c>
      <c r="K20" s="7" t="e">
        <f t="shared" si="0"/>
        <v>#VALUE!</v>
      </c>
      <c r="M20" s="7" t="e">
        <f t="shared" si="2"/>
        <v>#VALUE!</v>
      </c>
      <c r="N20" s="3"/>
      <c r="O20" s="3"/>
      <c r="P20" s="3"/>
      <c r="Q20" t="str">
        <f>IFERROR(VLOOKUP(B20,Ordini!$A$2:$H$100,8,FALSE),"Prezzo Non Trovato")</f>
        <v>Prezzo Non Trovato</v>
      </c>
      <c r="R20" t="str">
        <f>IFERROR(VLOOKUP(B20,Ordini!$A$2:$N$100,14,FALSE),"Quantità Non Trovata")</f>
        <v>Quantità Non Trovata</v>
      </c>
      <c r="T20" s="7" t="e">
        <f t="shared" si="1"/>
        <v>#VALUE!</v>
      </c>
    </row>
    <row r="21" spans="2:20" x14ac:dyDescent="0.25">
      <c r="B21" s="6"/>
      <c r="C21" t="str">
        <f>IFERROR(VLOOKUP(B21,Ordini!$A$2:$E$100,2,FALSE),"")</f>
        <v/>
      </c>
      <c r="D21" t="str">
        <f>IFERROR(VLOOKUP(B21,Ordini!$A$2:$E$100,3,FALSE),"")</f>
        <v/>
      </c>
      <c r="E21" t="str">
        <f>IFERROR(VLOOKUP(B21,Ordini!$A$2:$E$100,4,FALSE),"")</f>
        <v/>
      </c>
      <c r="F21" t="str">
        <f>IFERROR(VLOOKUP(B21,Ordini!$A$2:$E$100,5,FALSE),"")</f>
        <v/>
      </c>
      <c r="G21" t="str">
        <f>IFERROR(VLOOKUP(B21,Ordini!$A$2:$F$100,6,FALSE),"")</f>
        <v/>
      </c>
      <c r="H21" t="str">
        <f>IFERROR(VLOOKUP(B21,Ordini!$A$2:$G$100,7,FALSE),"")</f>
        <v/>
      </c>
      <c r="I21" t="str">
        <f>IFERROR(VLOOKUP(B21,Ordini!$A$2:$L$100,12,FALSE),"")</f>
        <v/>
      </c>
      <c r="J21" t="str">
        <f>IFERROR(VLOOKUP(B21,Ordini!$A$2:$M$100,13,FALSE),"")</f>
        <v/>
      </c>
      <c r="K21" s="7" t="e">
        <f t="shared" si="0"/>
        <v>#VALUE!</v>
      </c>
      <c r="M21" s="7" t="e">
        <f t="shared" si="2"/>
        <v>#VALUE!</v>
      </c>
      <c r="N21" s="3"/>
      <c r="O21" s="3"/>
      <c r="P21" s="3"/>
      <c r="Q21" t="str">
        <f>IFERROR(VLOOKUP(B21,Ordini!$A$2:$H$100,8,FALSE),"Prezzo Non Trovato")</f>
        <v>Prezzo Non Trovato</v>
      </c>
      <c r="R21" t="str">
        <f>IFERROR(VLOOKUP(B21,Ordini!$A$2:$N$100,14,FALSE),"Quantità Non Trovata")</f>
        <v>Quantità Non Trovata</v>
      </c>
      <c r="T21" s="7" t="e">
        <f t="shared" si="1"/>
        <v>#VALUE!</v>
      </c>
    </row>
    <row r="22" spans="2:20" x14ac:dyDescent="0.25">
      <c r="B22" s="6"/>
      <c r="C22" t="str">
        <f>IFERROR(VLOOKUP(B22,Ordini!$A$2:$E$100,2,FALSE),"")</f>
        <v/>
      </c>
      <c r="D22" t="str">
        <f>IFERROR(VLOOKUP(B22,Ordini!$A$2:$E$100,3,FALSE),"")</f>
        <v/>
      </c>
      <c r="E22" t="str">
        <f>IFERROR(VLOOKUP(B22,Ordini!$A$2:$E$100,4,FALSE),"")</f>
        <v/>
      </c>
      <c r="F22" t="str">
        <f>IFERROR(VLOOKUP(B22,Ordini!$A$2:$E$100,5,FALSE),"")</f>
        <v/>
      </c>
      <c r="G22" t="str">
        <f>IFERROR(VLOOKUP(B22,Ordini!$A$2:$F$100,6,FALSE),"")</f>
        <v/>
      </c>
      <c r="H22" t="str">
        <f>IFERROR(VLOOKUP(B22,Ordini!$A$2:$G$100,7,FALSE),"")</f>
        <v/>
      </c>
      <c r="I22" t="str">
        <f>IFERROR(VLOOKUP(B22,Ordini!$A$2:$L$100,12,FALSE),"")</f>
        <v/>
      </c>
      <c r="J22" t="str">
        <f>IFERROR(VLOOKUP(B22,Ordini!$A$2:$M$100,13,FALSE),"")</f>
        <v/>
      </c>
      <c r="K22" s="7" t="e">
        <f t="shared" si="0"/>
        <v>#VALUE!</v>
      </c>
      <c r="M22" s="7" t="e">
        <f t="shared" si="2"/>
        <v>#VALUE!</v>
      </c>
      <c r="N22" s="3"/>
      <c r="O22" s="3"/>
      <c r="P22" s="3"/>
      <c r="Q22" t="str">
        <f>IFERROR(VLOOKUP(B22,Ordini!$A$2:$H$100,8,FALSE),"Prezzo Non Trovato")</f>
        <v>Prezzo Non Trovato</v>
      </c>
      <c r="R22" t="str">
        <f>IFERROR(VLOOKUP(B22,Ordini!$A$2:$N$100,14,FALSE),"Quantità Non Trovata")</f>
        <v>Quantità Non Trovata</v>
      </c>
      <c r="T22" s="7" t="e">
        <f t="shared" si="1"/>
        <v>#VALUE!</v>
      </c>
    </row>
    <row r="23" spans="2:20" x14ac:dyDescent="0.25">
      <c r="B23" s="6"/>
      <c r="C23" t="str">
        <f>IFERROR(VLOOKUP(B23,Ordini!$A$2:$E$100,2,FALSE),"")</f>
        <v/>
      </c>
      <c r="D23" t="str">
        <f>IFERROR(VLOOKUP(B23,Ordini!$A$2:$E$100,3,FALSE),"")</f>
        <v/>
      </c>
      <c r="E23" t="str">
        <f>IFERROR(VLOOKUP(B23,Ordini!$A$2:$E$100,4,FALSE),"")</f>
        <v/>
      </c>
      <c r="F23" t="str">
        <f>IFERROR(VLOOKUP(B23,Ordini!$A$2:$E$100,5,FALSE),"")</f>
        <v/>
      </c>
      <c r="G23" t="str">
        <f>IFERROR(VLOOKUP(B23,Ordini!$A$2:$F$100,6,FALSE),"")</f>
        <v/>
      </c>
      <c r="H23" t="str">
        <f>IFERROR(VLOOKUP(B23,Ordini!$A$2:$G$100,7,FALSE),"")</f>
        <v/>
      </c>
      <c r="I23" t="str">
        <f>IFERROR(VLOOKUP(B23,Ordini!$A$2:$L$100,12,FALSE),"")</f>
        <v/>
      </c>
      <c r="J23" t="str">
        <f>IFERROR(VLOOKUP(B23,Ordini!$A$2:$M$100,13,FALSE),"")</f>
        <v/>
      </c>
      <c r="K23" s="7" t="e">
        <f t="shared" si="0"/>
        <v>#VALUE!</v>
      </c>
      <c r="M23" s="7" t="e">
        <f t="shared" si="2"/>
        <v>#VALUE!</v>
      </c>
      <c r="N23" s="3"/>
      <c r="O23" s="3"/>
      <c r="P23" s="3"/>
      <c r="Q23" t="str">
        <f>IFERROR(VLOOKUP(B23,Ordini!$A$2:$H$100,8,FALSE),"Prezzo Non Trovato")</f>
        <v>Prezzo Non Trovato</v>
      </c>
      <c r="R23" t="str">
        <f>IFERROR(VLOOKUP(B23,Ordini!$A$2:$N$100,14,FALSE),"Quantità Non Trovata")</f>
        <v>Quantità Non Trovata</v>
      </c>
      <c r="T23" s="7" t="e">
        <f t="shared" si="1"/>
        <v>#VALUE!</v>
      </c>
    </row>
    <row r="24" spans="2:20" x14ac:dyDescent="0.25">
      <c r="B24" s="6"/>
      <c r="C24" t="str">
        <f>IFERROR(VLOOKUP(B24,Ordini!$A$2:$E$100,2,FALSE),"")</f>
        <v/>
      </c>
      <c r="D24" t="str">
        <f>IFERROR(VLOOKUP(B24,Ordini!$A$2:$E$100,3,FALSE),"")</f>
        <v/>
      </c>
      <c r="E24" t="str">
        <f>IFERROR(VLOOKUP(B24,Ordini!$A$2:$E$100,4,FALSE),"")</f>
        <v/>
      </c>
      <c r="F24" t="str">
        <f>IFERROR(VLOOKUP(B24,Ordini!$A$2:$E$100,5,FALSE),"")</f>
        <v/>
      </c>
      <c r="G24" t="str">
        <f>IFERROR(VLOOKUP(B24,Ordini!$A$2:$F$100,6,FALSE),"")</f>
        <v/>
      </c>
      <c r="H24" t="str">
        <f>IFERROR(VLOOKUP(B24,Ordini!$A$2:$G$100,7,FALSE),"")</f>
        <v/>
      </c>
      <c r="I24" t="str">
        <f>IFERROR(VLOOKUP(B24,Ordini!$A$2:$L$100,12,FALSE),"")</f>
        <v/>
      </c>
      <c r="J24" t="str">
        <f>IFERROR(VLOOKUP(B24,Ordini!$A$2:$M$100,13,FALSE),"")</f>
        <v/>
      </c>
      <c r="K24" s="7" t="e">
        <f t="shared" si="0"/>
        <v>#VALUE!</v>
      </c>
      <c r="M24" s="7" t="e">
        <f t="shared" si="2"/>
        <v>#VALUE!</v>
      </c>
      <c r="N24" s="3"/>
      <c r="O24" s="3"/>
      <c r="P24" s="3"/>
      <c r="Q24" t="str">
        <f>IFERROR(VLOOKUP(B24,Ordini!$A$2:$H$100,8,FALSE),"Prezzo Non Trovato")</f>
        <v>Prezzo Non Trovato</v>
      </c>
      <c r="R24" t="str">
        <f>IFERROR(VLOOKUP(B24,Ordini!$A$2:$N$100,14,FALSE),"Quantità Non Trovata")</f>
        <v>Quantità Non Trovata</v>
      </c>
      <c r="T24" s="7" t="e">
        <f t="shared" si="1"/>
        <v>#VALUE!</v>
      </c>
    </row>
    <row r="25" spans="2:20" x14ac:dyDescent="0.25">
      <c r="B25" s="6"/>
      <c r="C25" t="str">
        <f>IFERROR(VLOOKUP(B25,Ordini!$A$2:$E$100,2,FALSE),"")</f>
        <v/>
      </c>
      <c r="D25" t="str">
        <f>IFERROR(VLOOKUP(B25,Ordini!$A$2:$E$100,3,FALSE),"")</f>
        <v/>
      </c>
      <c r="E25" t="str">
        <f>IFERROR(VLOOKUP(B25,Ordini!$A$2:$E$100,4,FALSE),"")</f>
        <v/>
      </c>
      <c r="F25" t="str">
        <f>IFERROR(VLOOKUP(B25,Ordini!$A$2:$E$100,5,FALSE),"")</f>
        <v/>
      </c>
      <c r="G25" t="str">
        <f>IFERROR(VLOOKUP(B25,Ordini!$A$2:$F$100,6,FALSE),"")</f>
        <v/>
      </c>
      <c r="H25" t="str">
        <f>IFERROR(VLOOKUP(B25,Ordini!$A$2:$G$100,7,FALSE),"")</f>
        <v/>
      </c>
      <c r="I25" t="str">
        <f>IFERROR(VLOOKUP(B25,Ordini!$A$2:$L$100,12,FALSE),"")</f>
        <v/>
      </c>
      <c r="J25" t="str">
        <f>IFERROR(VLOOKUP(B25,Ordini!$A$2:$M$100,13,FALSE),"")</f>
        <v/>
      </c>
      <c r="K25" s="7" t="e">
        <f t="shared" si="0"/>
        <v>#VALUE!</v>
      </c>
      <c r="M25" s="7" t="e">
        <f t="shared" si="2"/>
        <v>#VALUE!</v>
      </c>
      <c r="N25" s="3"/>
      <c r="O25" s="3"/>
      <c r="P25" s="3"/>
      <c r="Q25" t="str">
        <f>IFERROR(VLOOKUP(B25,Ordini!$A$2:$H$100,8,FALSE),"Prezzo Non Trovato")</f>
        <v>Prezzo Non Trovato</v>
      </c>
      <c r="R25" t="str">
        <f>IFERROR(VLOOKUP(B25,Ordini!$A$2:$N$100,14,FALSE),"Quantità Non Trovata")</f>
        <v>Quantità Non Trovata</v>
      </c>
      <c r="T25" s="7" t="e">
        <f t="shared" si="1"/>
        <v>#VALUE!</v>
      </c>
    </row>
    <row r="26" spans="2:20" x14ac:dyDescent="0.25">
      <c r="B26" s="6"/>
      <c r="C26" t="str">
        <f>IFERROR(VLOOKUP(B26,Ordini!$A$2:$E$100,2,FALSE),"")</f>
        <v/>
      </c>
      <c r="D26" t="str">
        <f>IFERROR(VLOOKUP(B26,Ordini!$A$2:$E$100,3,FALSE),"")</f>
        <v/>
      </c>
      <c r="E26" t="str">
        <f>IFERROR(VLOOKUP(B26,Ordini!$A$2:$E$100,4,FALSE),"")</f>
        <v/>
      </c>
      <c r="F26" t="str">
        <f>IFERROR(VLOOKUP(B26,Ordini!$A$2:$E$100,5,FALSE),"")</f>
        <v/>
      </c>
      <c r="G26" t="str">
        <f>IFERROR(VLOOKUP(B26,Ordini!$A$2:$F$100,6,FALSE),"")</f>
        <v/>
      </c>
      <c r="H26" t="str">
        <f>IFERROR(VLOOKUP(B26,Ordini!$A$2:$G$100,7,FALSE),"")</f>
        <v/>
      </c>
      <c r="I26" t="str">
        <f>IFERROR(VLOOKUP(B26,Ordini!$A$2:$L$100,12,FALSE),"")</f>
        <v/>
      </c>
      <c r="J26" t="str">
        <f>IFERROR(VLOOKUP(B26,Ordini!$A$2:$M$100,13,FALSE),"")</f>
        <v/>
      </c>
      <c r="K26" s="7" t="e">
        <f t="shared" si="0"/>
        <v>#VALUE!</v>
      </c>
      <c r="M26" s="7" t="e">
        <f t="shared" si="2"/>
        <v>#VALUE!</v>
      </c>
      <c r="N26" s="3"/>
      <c r="O26" s="3"/>
      <c r="P26" s="3"/>
      <c r="Q26" t="str">
        <f>IFERROR(VLOOKUP(B26,Ordini!$A$2:$H$100,8,FALSE),"Prezzo Non Trovato")</f>
        <v>Prezzo Non Trovato</v>
      </c>
      <c r="R26" t="str">
        <f>IFERROR(VLOOKUP(B26,Ordini!$A$2:$N$100,14,FALSE),"Quantità Non Trovata")</f>
        <v>Quantità Non Trovata</v>
      </c>
      <c r="T26" s="7" t="e">
        <f t="shared" si="1"/>
        <v>#VALUE!</v>
      </c>
    </row>
    <row r="27" spans="2:20" x14ac:dyDescent="0.25">
      <c r="B27" s="6"/>
      <c r="C27" t="str">
        <f>IFERROR(VLOOKUP(B27,Ordini!$A$2:$E$100,2,FALSE),"")</f>
        <v/>
      </c>
      <c r="D27" t="str">
        <f>IFERROR(VLOOKUP(B27,Ordini!$A$2:$E$100,3,FALSE),"")</f>
        <v/>
      </c>
      <c r="E27" t="str">
        <f>IFERROR(VLOOKUP(B27,Ordini!$A$2:$E$100,4,FALSE),"")</f>
        <v/>
      </c>
      <c r="F27" t="str">
        <f>IFERROR(VLOOKUP(B27,Ordini!$A$2:$E$100,5,FALSE),"")</f>
        <v/>
      </c>
      <c r="G27" t="str">
        <f>IFERROR(VLOOKUP(B27,Ordini!$A$2:$F$100,6,FALSE),"")</f>
        <v/>
      </c>
      <c r="H27" t="str">
        <f>IFERROR(VLOOKUP(B27,Ordini!$A$2:$G$100,7,FALSE),"")</f>
        <v/>
      </c>
      <c r="I27" t="str">
        <f>IFERROR(VLOOKUP(B27,Ordini!$A$2:$L$100,12,FALSE),"")</f>
        <v/>
      </c>
      <c r="J27" t="str">
        <f>IFERROR(VLOOKUP(B27,Ordini!$A$2:$M$100,13,FALSE),"")</f>
        <v/>
      </c>
      <c r="K27" s="7" t="e">
        <f t="shared" si="0"/>
        <v>#VALUE!</v>
      </c>
      <c r="M27" s="7" t="e">
        <f t="shared" si="2"/>
        <v>#VALUE!</v>
      </c>
      <c r="N27" s="3"/>
      <c r="O27" s="3"/>
      <c r="P27" s="3"/>
      <c r="Q27" t="str">
        <f>IFERROR(VLOOKUP(B27,Ordini!$A$2:$H$100,8,FALSE),"Prezzo Non Trovato")</f>
        <v>Prezzo Non Trovato</v>
      </c>
      <c r="R27" t="str">
        <f>IFERROR(VLOOKUP(B27,Ordini!$A$2:$N$100,14,FALSE),"Quantità Non Trovata")</f>
        <v>Quantità Non Trovata</v>
      </c>
      <c r="T27" s="7" t="e">
        <f t="shared" si="1"/>
        <v>#VALUE!</v>
      </c>
    </row>
    <row r="28" spans="2:20" x14ac:dyDescent="0.25">
      <c r="B28" s="6"/>
      <c r="C28" t="str">
        <f>IFERROR(VLOOKUP(B28,Ordini!$A$2:$E$100,2,FALSE),"")</f>
        <v/>
      </c>
      <c r="D28" t="str">
        <f>IFERROR(VLOOKUP(B28,Ordini!$A$2:$E$100,3,FALSE),"")</f>
        <v/>
      </c>
      <c r="E28" t="str">
        <f>IFERROR(VLOOKUP(B28,Ordini!$A$2:$E$100,4,FALSE),"")</f>
        <v/>
      </c>
      <c r="F28" t="str">
        <f>IFERROR(VLOOKUP(B28,Ordini!$A$2:$E$100,5,FALSE),"")</f>
        <v/>
      </c>
      <c r="G28" t="str">
        <f>IFERROR(VLOOKUP(B28,Ordini!$A$2:$F$100,6,FALSE),"")</f>
        <v/>
      </c>
      <c r="H28" t="str">
        <f>IFERROR(VLOOKUP(B28,Ordini!$A$2:$G$100,7,FALSE),"")</f>
        <v/>
      </c>
      <c r="I28" t="str">
        <f>IFERROR(VLOOKUP(B28,Ordini!$A$2:$L$100,12,FALSE),"")</f>
        <v/>
      </c>
      <c r="J28" t="str">
        <f>IFERROR(VLOOKUP(B28,Ordini!$A$2:$M$100,13,FALSE),"")</f>
        <v/>
      </c>
      <c r="K28" s="7" t="e">
        <f t="shared" si="0"/>
        <v>#VALUE!</v>
      </c>
      <c r="M28" s="7" t="e">
        <f t="shared" si="2"/>
        <v>#VALUE!</v>
      </c>
      <c r="N28" s="3"/>
      <c r="O28" s="3"/>
      <c r="P28" s="3"/>
      <c r="Q28" t="str">
        <f>IFERROR(VLOOKUP(B28,Ordini!$A$2:$H$100,8,FALSE),"Prezzo Non Trovato")</f>
        <v>Prezzo Non Trovato</v>
      </c>
      <c r="R28" t="str">
        <f>IFERROR(VLOOKUP(B28,Ordini!$A$2:$N$100,14,FALSE),"Quantità Non Trovata")</f>
        <v>Quantità Non Trovata</v>
      </c>
      <c r="T28" s="7" t="e">
        <f t="shared" si="1"/>
        <v>#VALUE!</v>
      </c>
    </row>
    <row r="29" spans="2:20" x14ac:dyDescent="0.25">
      <c r="B29" s="6"/>
      <c r="C29" t="str">
        <f>IFERROR(VLOOKUP(B29,Ordini!$A$2:$E$100,2,FALSE),"")</f>
        <v/>
      </c>
      <c r="D29" t="str">
        <f>IFERROR(VLOOKUP(B29,Ordini!$A$2:$E$100,3,FALSE),"")</f>
        <v/>
      </c>
      <c r="E29" t="str">
        <f>IFERROR(VLOOKUP(B29,Ordini!$A$2:$E$100,4,FALSE),"")</f>
        <v/>
      </c>
      <c r="F29" t="str">
        <f>IFERROR(VLOOKUP(B29,Ordini!$A$2:$E$100,5,FALSE),"")</f>
        <v/>
      </c>
      <c r="G29" t="str">
        <f>IFERROR(VLOOKUP(B29,Ordini!$A$2:$F$100,6,FALSE),"")</f>
        <v/>
      </c>
      <c r="H29" t="str">
        <f>IFERROR(VLOOKUP(B29,Ordini!$A$2:$G$100,7,FALSE),"")</f>
        <v/>
      </c>
      <c r="I29" t="str">
        <f>IFERROR(VLOOKUP(B29,Ordini!$A$2:$L$100,12,FALSE),"")</f>
        <v/>
      </c>
      <c r="J29" t="str">
        <f>IFERROR(VLOOKUP(B29,Ordini!$A$2:$M$100,13,FALSE),"")</f>
        <v/>
      </c>
      <c r="K29" s="7" t="e">
        <f t="shared" si="0"/>
        <v>#VALUE!</v>
      </c>
      <c r="M29" s="7" t="e">
        <f t="shared" si="2"/>
        <v>#VALUE!</v>
      </c>
      <c r="N29" s="3"/>
      <c r="O29" s="3"/>
      <c r="P29" s="3"/>
      <c r="Q29" t="str">
        <f>IFERROR(VLOOKUP(B29,Ordini!$A$2:$H$100,8,FALSE),"Prezzo Non Trovato")</f>
        <v>Prezzo Non Trovato</v>
      </c>
      <c r="R29" t="str">
        <f>IFERROR(VLOOKUP(B29,Ordini!$A$2:$N$100,14,FALSE),"Quantità Non Trovata")</f>
        <v>Quantità Non Trovata</v>
      </c>
      <c r="T29" s="7" t="e">
        <f t="shared" si="1"/>
        <v>#VALUE!</v>
      </c>
    </row>
    <row r="30" spans="2:20" x14ac:dyDescent="0.25">
      <c r="B30" s="6"/>
      <c r="C30" t="str">
        <f>IFERROR(VLOOKUP(B30,Ordini!$A$2:$E$100,2,FALSE),"")</f>
        <v/>
      </c>
      <c r="D30" t="str">
        <f>IFERROR(VLOOKUP(B30,Ordini!$A$2:$E$100,3,FALSE),"")</f>
        <v/>
      </c>
      <c r="E30" t="str">
        <f>IFERROR(VLOOKUP(B30,Ordini!$A$2:$E$100,4,FALSE),"")</f>
        <v/>
      </c>
      <c r="F30" t="str">
        <f>IFERROR(VLOOKUP(B30,Ordini!$A$2:$E$100,5,FALSE),"")</f>
        <v/>
      </c>
      <c r="G30" t="str">
        <f>IFERROR(VLOOKUP(B30,Ordini!$A$2:$F$100,6,FALSE),"")</f>
        <v/>
      </c>
      <c r="H30" t="str">
        <f>IFERROR(VLOOKUP(B30,Ordini!$A$2:$G$100,7,FALSE),"")</f>
        <v/>
      </c>
      <c r="I30" t="str">
        <f>IFERROR(VLOOKUP(B30,Ordini!$A$2:$L$100,12,FALSE),"")</f>
        <v/>
      </c>
      <c r="J30" t="str">
        <f>IFERROR(VLOOKUP(B30,Ordini!$A$2:$M$100,13,FALSE),"")</f>
        <v/>
      </c>
      <c r="K30" s="7" t="e">
        <f t="shared" si="0"/>
        <v>#VALUE!</v>
      </c>
      <c r="M30" s="7" t="e">
        <f t="shared" si="2"/>
        <v>#VALUE!</v>
      </c>
      <c r="N30" s="3"/>
      <c r="O30" s="3"/>
      <c r="P30" s="3"/>
      <c r="Q30" t="str">
        <f>IFERROR(VLOOKUP(B30,Ordini!$A$2:$H$100,8,FALSE),"Prezzo Non Trovato")</f>
        <v>Prezzo Non Trovato</v>
      </c>
      <c r="R30" t="str">
        <f>IFERROR(VLOOKUP(B30,Ordini!$A$2:$N$100,14,FALSE),"Quantità Non Trovata")</f>
        <v>Quantità Non Trovata</v>
      </c>
      <c r="T30" s="7" t="e">
        <f t="shared" si="1"/>
        <v>#VALUE!</v>
      </c>
    </row>
    <row r="31" spans="2:20" x14ac:dyDescent="0.25">
      <c r="B31" s="6"/>
      <c r="C31" t="str">
        <f>IFERROR(VLOOKUP(B31,Ordini!$A$2:$E$100,2,FALSE),"")</f>
        <v/>
      </c>
      <c r="D31" t="str">
        <f>IFERROR(VLOOKUP(B31,Ordini!$A$2:$E$100,3,FALSE),"")</f>
        <v/>
      </c>
      <c r="E31" t="str">
        <f>IFERROR(VLOOKUP(B31,Ordini!$A$2:$E$100,4,FALSE),"")</f>
        <v/>
      </c>
      <c r="F31" t="str">
        <f>IFERROR(VLOOKUP(B31,Ordini!$A$2:$E$100,5,FALSE),"")</f>
        <v/>
      </c>
      <c r="G31" t="str">
        <f>IFERROR(VLOOKUP(B31,Ordini!$A$2:$F$100,6,FALSE),"")</f>
        <v/>
      </c>
      <c r="H31" t="str">
        <f>IFERROR(VLOOKUP(B31,Ordini!$A$2:$G$100,7,FALSE),"")</f>
        <v/>
      </c>
      <c r="I31" t="str">
        <f>IFERROR(VLOOKUP(B31,Ordini!$A$2:$L$100,12,FALSE),"")</f>
        <v/>
      </c>
      <c r="J31" t="str">
        <f>IFERROR(VLOOKUP(B31,Ordini!$A$2:$M$100,13,FALSE),"")</f>
        <v/>
      </c>
      <c r="K31" s="7" t="e">
        <f t="shared" si="0"/>
        <v>#VALUE!</v>
      </c>
      <c r="M31" s="7" t="e">
        <f t="shared" si="2"/>
        <v>#VALUE!</v>
      </c>
      <c r="N31" s="3"/>
      <c r="O31" s="3"/>
      <c r="P31" s="3"/>
      <c r="Q31" t="str">
        <f>IFERROR(VLOOKUP(B31,Ordini!$A$2:$H$100,8,FALSE),"Prezzo Non Trovato")</f>
        <v>Prezzo Non Trovato</v>
      </c>
      <c r="R31" t="str">
        <f>IFERROR(VLOOKUP(B31,Ordini!$A$2:$N$100,14,FALSE),"Quantità Non Trovata")</f>
        <v>Quantità Non Trovata</v>
      </c>
      <c r="T31" s="7" t="e">
        <f t="shared" si="1"/>
        <v>#VALUE!</v>
      </c>
    </row>
    <row r="32" spans="2:20" x14ac:dyDescent="0.25">
      <c r="B32" s="6"/>
      <c r="C32" t="str">
        <f>IFERROR(VLOOKUP(B32,Ordini!$A$2:$E$100,2,FALSE),"")</f>
        <v/>
      </c>
      <c r="D32" t="str">
        <f>IFERROR(VLOOKUP(B32,Ordini!$A$2:$E$100,3,FALSE),"")</f>
        <v/>
      </c>
      <c r="E32" t="str">
        <f>IFERROR(VLOOKUP(B32,Ordini!$A$2:$E$100,4,FALSE),"")</f>
        <v/>
      </c>
      <c r="F32" t="str">
        <f>IFERROR(VLOOKUP(B32,Ordini!$A$2:$E$100,5,FALSE),"")</f>
        <v/>
      </c>
      <c r="G32" t="str">
        <f>IFERROR(VLOOKUP(B32,Ordini!$A$2:$F$100,6,FALSE),"")</f>
        <v/>
      </c>
      <c r="H32" t="str">
        <f>IFERROR(VLOOKUP(B32,Ordini!$A$2:$G$100,7,FALSE),"")</f>
        <v/>
      </c>
      <c r="I32" t="str">
        <f>IFERROR(VLOOKUP(B32,Ordini!$A$2:$L$100,12,FALSE),"")</f>
        <v/>
      </c>
      <c r="J32" t="str">
        <f>IFERROR(VLOOKUP(B32,Ordini!$A$2:$M$100,13,FALSE),"")</f>
        <v/>
      </c>
      <c r="K32" s="7" t="e">
        <f t="shared" si="0"/>
        <v>#VALUE!</v>
      </c>
      <c r="M32" s="7" t="e">
        <f t="shared" si="2"/>
        <v>#VALUE!</v>
      </c>
      <c r="N32" s="3"/>
      <c r="O32" s="3"/>
      <c r="P32" s="3"/>
      <c r="Q32" t="str">
        <f>IFERROR(VLOOKUP(B32,Ordini!$A$2:$H$100,8,FALSE),"Prezzo Non Trovato")</f>
        <v>Prezzo Non Trovato</v>
      </c>
      <c r="R32" t="str">
        <f>IFERROR(VLOOKUP(B32,Ordini!$A$2:$N$100,14,FALSE),"Quantità Non Trovata")</f>
        <v>Quantità Non Trovata</v>
      </c>
      <c r="T32" s="7" t="e">
        <f t="shared" si="1"/>
        <v>#VALUE!</v>
      </c>
    </row>
    <row r="33" spans="2:20" x14ac:dyDescent="0.25">
      <c r="B33" s="6"/>
      <c r="C33" t="str">
        <f>IFERROR(VLOOKUP(B33,Ordini!$A$2:$E$100,2,FALSE),"")</f>
        <v/>
      </c>
      <c r="D33" t="str">
        <f>IFERROR(VLOOKUP(B33,Ordini!$A$2:$E$100,3,FALSE),"")</f>
        <v/>
      </c>
      <c r="E33" t="str">
        <f>IFERROR(VLOOKUP(B33,Ordini!$A$2:$E$100,4,FALSE),"")</f>
        <v/>
      </c>
      <c r="F33" t="str">
        <f>IFERROR(VLOOKUP(B33,Ordini!$A$2:$E$100,5,FALSE),"")</f>
        <v/>
      </c>
      <c r="G33" t="str">
        <f>IFERROR(VLOOKUP(B33,Ordini!$A$2:$F$100,6,FALSE),"")</f>
        <v/>
      </c>
      <c r="H33" t="str">
        <f>IFERROR(VLOOKUP(B33,Ordini!$A$2:$G$100,7,FALSE),"")</f>
        <v/>
      </c>
      <c r="I33" t="str">
        <f>IFERROR(VLOOKUP(B33,Ordini!$A$2:$L$100,12,FALSE),"")</f>
        <v/>
      </c>
      <c r="J33" t="str">
        <f>IFERROR(VLOOKUP(B33,Ordini!$A$2:$M$100,13,FALSE),"")</f>
        <v/>
      </c>
      <c r="K33" s="7" t="e">
        <f t="shared" si="0"/>
        <v>#VALUE!</v>
      </c>
      <c r="M33" s="7" t="e">
        <f t="shared" si="2"/>
        <v>#VALUE!</v>
      </c>
      <c r="N33" s="3"/>
      <c r="O33" s="3"/>
      <c r="P33" s="3"/>
      <c r="Q33" t="str">
        <f>IFERROR(VLOOKUP(B33,Ordini!$A$2:$H$100,8,FALSE),"Prezzo Non Trovato")</f>
        <v>Prezzo Non Trovato</v>
      </c>
      <c r="R33" t="str">
        <f>IFERROR(VLOOKUP(B33,Ordini!$A$2:$N$100,14,FALSE),"Quantità Non Trovata")</f>
        <v>Quantità Non Trovata</v>
      </c>
      <c r="T33" s="7" t="e">
        <f t="shared" si="1"/>
        <v>#VALUE!</v>
      </c>
    </row>
    <row r="34" spans="2:20" x14ac:dyDescent="0.25">
      <c r="B34" s="6"/>
      <c r="C34" t="str">
        <f>IFERROR(VLOOKUP(B34,Ordini!$A$2:$E$100,2,FALSE),"")</f>
        <v/>
      </c>
      <c r="D34" t="str">
        <f>IFERROR(VLOOKUP(B34,Ordini!$A$2:$E$100,3,FALSE),"")</f>
        <v/>
      </c>
      <c r="E34" t="str">
        <f>IFERROR(VLOOKUP(B34,Ordini!$A$2:$E$100,4,FALSE),"")</f>
        <v/>
      </c>
      <c r="F34" t="str">
        <f>IFERROR(VLOOKUP(B34,Ordini!$A$2:$E$100,5,FALSE),"")</f>
        <v/>
      </c>
      <c r="G34" t="str">
        <f>IFERROR(VLOOKUP(B34,Ordini!$A$2:$F$100,6,FALSE),"")</f>
        <v/>
      </c>
      <c r="H34" t="str">
        <f>IFERROR(VLOOKUP(B34,Ordini!$A$2:$G$100,7,FALSE),"")</f>
        <v/>
      </c>
      <c r="I34" t="str">
        <f>IFERROR(VLOOKUP(B34,Ordini!$A$2:$L$100,12,FALSE),"")</f>
        <v/>
      </c>
      <c r="J34" t="str">
        <f>IFERROR(VLOOKUP(B34,Ordini!$A$2:$M$100,13,FALSE),"")</f>
        <v/>
      </c>
      <c r="K34" s="7" t="e">
        <f t="shared" ref="K34:K65" si="3">Q34 * R34</f>
        <v>#VALUE!</v>
      </c>
      <c r="M34" s="7" t="e">
        <f t="shared" si="2"/>
        <v>#VALUE!</v>
      </c>
      <c r="N34" s="3"/>
      <c r="O34" s="3"/>
      <c r="P34" s="3"/>
      <c r="Q34" t="str">
        <f>IFERROR(VLOOKUP(B34,Ordini!$A$2:$H$100,8,FALSE),"Prezzo Non Trovato")</f>
        <v>Prezzo Non Trovato</v>
      </c>
      <c r="R34" t="str">
        <f>IFERROR(VLOOKUP(B34,Ordini!$A$2:$N$100,14,FALSE),"Quantità Non Trovata")</f>
        <v>Quantità Non Trovata</v>
      </c>
      <c r="T34" s="7" t="e">
        <f t="shared" ref="T34:T65" si="4">K34 * (S34 / 100)</f>
        <v>#VALUE!</v>
      </c>
    </row>
    <row r="35" spans="2:20" x14ac:dyDescent="0.25">
      <c r="B35" s="6"/>
      <c r="C35" t="str">
        <f>IFERROR(VLOOKUP(B35,Ordini!$A$2:$E$100,2,FALSE),"")</f>
        <v/>
      </c>
      <c r="D35" t="str">
        <f>IFERROR(VLOOKUP(B35,Ordini!$A$2:$E$100,3,FALSE),"")</f>
        <v/>
      </c>
      <c r="E35" t="str">
        <f>IFERROR(VLOOKUP(B35,Ordini!$A$2:$E$100,4,FALSE),"")</f>
        <v/>
      </c>
      <c r="F35" t="str">
        <f>IFERROR(VLOOKUP(B35,Ordini!$A$2:$E$100,5,FALSE),"")</f>
        <v/>
      </c>
      <c r="G35" t="str">
        <f>IFERROR(VLOOKUP(B35,Ordini!$A$2:$F$100,6,FALSE),"")</f>
        <v/>
      </c>
      <c r="H35" t="str">
        <f>IFERROR(VLOOKUP(B35,Ordini!$A$2:$G$100,7,FALSE),"")</f>
        <v/>
      </c>
      <c r="I35" t="str">
        <f>IFERROR(VLOOKUP(B35,Ordini!$A$2:$L$100,12,FALSE),"")</f>
        <v/>
      </c>
      <c r="J35" t="str">
        <f>IFERROR(VLOOKUP(B35,Ordini!$A$2:$M$100,13,FALSE),"")</f>
        <v/>
      </c>
      <c r="K35" s="7" t="e">
        <f t="shared" si="3"/>
        <v>#VALUE!</v>
      </c>
      <c r="M35" s="7" t="e">
        <f t="shared" ref="M35:M66" si="5">K35 + L35</f>
        <v>#VALUE!</v>
      </c>
      <c r="N35" s="3"/>
      <c r="O35" s="3"/>
      <c r="P35" s="3"/>
      <c r="Q35" t="str">
        <f>IFERROR(VLOOKUP(B35,Ordini!$A$2:$H$100,8,FALSE),"Prezzo Non Trovato")</f>
        <v>Prezzo Non Trovato</v>
      </c>
      <c r="R35" t="str">
        <f>IFERROR(VLOOKUP(B35,Ordini!$A$2:$N$100,14,FALSE),"Quantità Non Trovata")</f>
        <v>Quantità Non Trovata</v>
      </c>
      <c r="T35" s="7" t="e">
        <f t="shared" si="4"/>
        <v>#VALUE!</v>
      </c>
    </row>
    <row r="36" spans="2:20" x14ac:dyDescent="0.25">
      <c r="B36" s="6"/>
      <c r="C36" t="str">
        <f>IFERROR(VLOOKUP(B36,Ordini!$A$2:$E$100,2,FALSE),"")</f>
        <v/>
      </c>
      <c r="D36" t="str">
        <f>IFERROR(VLOOKUP(B36,Ordini!$A$2:$E$100,3,FALSE),"")</f>
        <v/>
      </c>
      <c r="E36" t="str">
        <f>IFERROR(VLOOKUP(B36,Ordini!$A$2:$E$100,4,FALSE),"")</f>
        <v/>
      </c>
      <c r="F36" t="str">
        <f>IFERROR(VLOOKUP(B36,Ordini!$A$2:$E$100,5,FALSE),"")</f>
        <v/>
      </c>
      <c r="G36" t="str">
        <f>IFERROR(VLOOKUP(B36,Ordini!$A$2:$F$100,6,FALSE),"")</f>
        <v/>
      </c>
      <c r="H36" t="str">
        <f>IFERROR(VLOOKUP(B36,Ordini!$A$2:$G$100,7,FALSE),"")</f>
        <v/>
      </c>
      <c r="I36" t="str">
        <f>IFERROR(VLOOKUP(B36,Ordini!$A$2:$L$100,12,FALSE),"")</f>
        <v/>
      </c>
      <c r="J36" t="str">
        <f>IFERROR(VLOOKUP(B36,Ordini!$A$2:$M$100,13,FALSE),"")</f>
        <v/>
      </c>
      <c r="K36" s="7" t="e">
        <f t="shared" si="3"/>
        <v>#VALUE!</v>
      </c>
      <c r="M36" s="7" t="e">
        <f t="shared" si="5"/>
        <v>#VALUE!</v>
      </c>
      <c r="N36" s="3"/>
      <c r="O36" s="3"/>
      <c r="P36" s="3"/>
      <c r="Q36" t="str">
        <f>IFERROR(VLOOKUP(B36,Ordini!$A$2:$H$100,8,FALSE),"Prezzo Non Trovato")</f>
        <v>Prezzo Non Trovato</v>
      </c>
      <c r="R36" t="str">
        <f>IFERROR(VLOOKUP(B36,Ordini!$A$2:$N$100,14,FALSE),"Quantità Non Trovata")</f>
        <v>Quantità Non Trovata</v>
      </c>
      <c r="T36" s="7" t="e">
        <f t="shared" si="4"/>
        <v>#VALUE!</v>
      </c>
    </row>
    <row r="37" spans="2:20" x14ac:dyDescent="0.25">
      <c r="B37" s="6"/>
      <c r="C37" t="str">
        <f>IFERROR(VLOOKUP(B37,Ordini!$A$2:$E$100,2,FALSE),"")</f>
        <v/>
      </c>
      <c r="D37" t="str">
        <f>IFERROR(VLOOKUP(B37,Ordini!$A$2:$E$100,3,FALSE),"")</f>
        <v/>
      </c>
      <c r="E37" t="str">
        <f>IFERROR(VLOOKUP(B37,Ordini!$A$2:$E$100,4,FALSE),"")</f>
        <v/>
      </c>
      <c r="F37" t="str">
        <f>IFERROR(VLOOKUP(B37,Ordini!$A$2:$E$100,5,FALSE),"")</f>
        <v/>
      </c>
      <c r="G37" t="str">
        <f>IFERROR(VLOOKUP(B37,Ordini!$A$2:$F$100,6,FALSE),"")</f>
        <v/>
      </c>
      <c r="H37" t="str">
        <f>IFERROR(VLOOKUP(B37,Ordini!$A$2:$G$100,7,FALSE),"")</f>
        <v/>
      </c>
      <c r="I37" t="str">
        <f>IFERROR(VLOOKUP(B37,Ordini!$A$2:$L$100,12,FALSE),"")</f>
        <v/>
      </c>
      <c r="J37" t="str">
        <f>IFERROR(VLOOKUP(B37,Ordini!$A$2:$M$100,13,FALSE),"")</f>
        <v/>
      </c>
      <c r="K37" s="7" t="e">
        <f t="shared" si="3"/>
        <v>#VALUE!</v>
      </c>
      <c r="M37" s="7" t="e">
        <f t="shared" si="5"/>
        <v>#VALUE!</v>
      </c>
      <c r="N37" s="3"/>
      <c r="O37" s="3"/>
      <c r="P37" s="3"/>
      <c r="Q37" t="str">
        <f>IFERROR(VLOOKUP(B37,Ordini!$A$2:$H$100,8,FALSE),"Prezzo Non Trovato")</f>
        <v>Prezzo Non Trovato</v>
      </c>
      <c r="R37" t="str">
        <f>IFERROR(VLOOKUP(B37,Ordini!$A$2:$N$100,14,FALSE),"Quantità Non Trovata")</f>
        <v>Quantità Non Trovata</v>
      </c>
      <c r="T37" s="7" t="e">
        <f t="shared" si="4"/>
        <v>#VALUE!</v>
      </c>
    </row>
    <row r="38" spans="2:20" x14ac:dyDescent="0.25">
      <c r="B38" s="6"/>
      <c r="C38" t="str">
        <f>IFERROR(VLOOKUP(B38,Ordini!$A$2:$E$100,2,FALSE),"")</f>
        <v/>
      </c>
      <c r="D38" t="str">
        <f>IFERROR(VLOOKUP(B38,Ordini!$A$2:$E$100,3,FALSE),"")</f>
        <v/>
      </c>
      <c r="E38" t="str">
        <f>IFERROR(VLOOKUP(B38,Ordini!$A$2:$E$100,4,FALSE),"")</f>
        <v/>
      </c>
      <c r="F38" t="str">
        <f>IFERROR(VLOOKUP(B38,Ordini!$A$2:$E$100,5,FALSE),"")</f>
        <v/>
      </c>
      <c r="G38" t="str">
        <f>IFERROR(VLOOKUP(B38,Ordini!$A$2:$F$100,6,FALSE),"")</f>
        <v/>
      </c>
      <c r="H38" t="str">
        <f>IFERROR(VLOOKUP(B38,Ordini!$A$2:$G$100,7,FALSE),"")</f>
        <v/>
      </c>
      <c r="I38" t="str">
        <f>IFERROR(VLOOKUP(B38,Ordini!$A$2:$L$100,12,FALSE),"")</f>
        <v/>
      </c>
      <c r="J38" t="str">
        <f>IFERROR(VLOOKUP(B38,Ordini!$A$2:$M$100,13,FALSE),"")</f>
        <v/>
      </c>
      <c r="K38" s="7" t="e">
        <f t="shared" si="3"/>
        <v>#VALUE!</v>
      </c>
      <c r="M38" s="7" t="e">
        <f t="shared" si="5"/>
        <v>#VALUE!</v>
      </c>
      <c r="N38" s="3"/>
      <c r="O38" s="3"/>
      <c r="P38" s="3"/>
      <c r="Q38" t="str">
        <f>IFERROR(VLOOKUP(B38,Ordini!$A$2:$H$100,8,FALSE),"Prezzo Non Trovato")</f>
        <v>Prezzo Non Trovato</v>
      </c>
      <c r="R38" t="str">
        <f>IFERROR(VLOOKUP(B38,Ordini!$A$2:$N$100,14,FALSE),"Quantità Non Trovata")</f>
        <v>Quantità Non Trovata</v>
      </c>
      <c r="T38" s="7" t="e">
        <f t="shared" si="4"/>
        <v>#VALUE!</v>
      </c>
    </row>
    <row r="39" spans="2:20" x14ac:dyDescent="0.25">
      <c r="B39" s="6"/>
      <c r="C39" t="str">
        <f>IFERROR(VLOOKUP(B39,Ordini!$A$2:$E$100,2,FALSE),"")</f>
        <v/>
      </c>
      <c r="D39" t="str">
        <f>IFERROR(VLOOKUP(B39,Ordini!$A$2:$E$100,3,FALSE),"")</f>
        <v/>
      </c>
      <c r="E39" t="str">
        <f>IFERROR(VLOOKUP(B39,Ordini!$A$2:$E$100,4,FALSE),"")</f>
        <v/>
      </c>
      <c r="F39" t="str">
        <f>IFERROR(VLOOKUP(B39,Ordini!$A$2:$E$100,5,FALSE),"")</f>
        <v/>
      </c>
      <c r="G39" t="str">
        <f>IFERROR(VLOOKUP(B39,Ordini!$A$2:$F$100,6,FALSE),"")</f>
        <v/>
      </c>
      <c r="H39" t="str">
        <f>IFERROR(VLOOKUP(B39,Ordini!$A$2:$G$100,7,FALSE),"")</f>
        <v/>
      </c>
      <c r="I39" t="str">
        <f>IFERROR(VLOOKUP(B39,Ordini!$A$2:$L$100,12,FALSE),"")</f>
        <v/>
      </c>
      <c r="J39" t="str">
        <f>IFERROR(VLOOKUP(B39,Ordini!$A$2:$M$100,13,FALSE),"")</f>
        <v/>
      </c>
      <c r="K39" s="7" t="e">
        <f t="shared" si="3"/>
        <v>#VALUE!</v>
      </c>
      <c r="M39" s="7" t="e">
        <f t="shared" si="5"/>
        <v>#VALUE!</v>
      </c>
      <c r="N39" s="3"/>
      <c r="O39" s="3"/>
      <c r="P39" s="3"/>
      <c r="Q39" t="str">
        <f>IFERROR(VLOOKUP(B39,Ordini!$A$2:$H$100,8,FALSE),"Prezzo Non Trovato")</f>
        <v>Prezzo Non Trovato</v>
      </c>
      <c r="R39" t="str">
        <f>IFERROR(VLOOKUP(B39,Ordini!$A$2:$N$100,14,FALSE),"Quantità Non Trovata")</f>
        <v>Quantità Non Trovata</v>
      </c>
      <c r="T39" s="7" t="e">
        <f t="shared" si="4"/>
        <v>#VALUE!</v>
      </c>
    </row>
    <row r="40" spans="2:20" x14ac:dyDescent="0.25">
      <c r="B40" s="6"/>
      <c r="C40" t="str">
        <f>IFERROR(VLOOKUP(B40,Ordini!$A$2:$E$100,2,FALSE),"")</f>
        <v/>
      </c>
      <c r="D40" t="str">
        <f>IFERROR(VLOOKUP(B40,Ordini!$A$2:$E$100,3,FALSE),"")</f>
        <v/>
      </c>
      <c r="E40" t="str">
        <f>IFERROR(VLOOKUP(B40,Ordini!$A$2:$E$100,4,FALSE),"")</f>
        <v/>
      </c>
      <c r="F40" t="str">
        <f>IFERROR(VLOOKUP(B40,Ordini!$A$2:$E$100,5,FALSE),"")</f>
        <v/>
      </c>
      <c r="G40" t="str">
        <f>IFERROR(VLOOKUP(B40,Ordini!$A$2:$F$100,6,FALSE),"")</f>
        <v/>
      </c>
      <c r="H40" t="str">
        <f>IFERROR(VLOOKUP(B40,Ordini!$A$2:$G$100,7,FALSE),"")</f>
        <v/>
      </c>
      <c r="I40" t="str">
        <f>IFERROR(VLOOKUP(B40,Ordini!$A$2:$L$100,12,FALSE),"")</f>
        <v/>
      </c>
      <c r="J40" t="str">
        <f>IFERROR(VLOOKUP(B40,Ordini!$A$2:$M$100,13,FALSE),"")</f>
        <v/>
      </c>
      <c r="K40" s="7" t="e">
        <f t="shared" si="3"/>
        <v>#VALUE!</v>
      </c>
      <c r="M40" s="7" t="e">
        <f t="shared" si="5"/>
        <v>#VALUE!</v>
      </c>
      <c r="N40" s="3"/>
      <c r="O40" s="3"/>
      <c r="P40" s="3"/>
      <c r="Q40" t="str">
        <f>IFERROR(VLOOKUP(B40,Ordini!$A$2:$H$100,8,FALSE),"Prezzo Non Trovato")</f>
        <v>Prezzo Non Trovato</v>
      </c>
      <c r="R40" t="str">
        <f>IFERROR(VLOOKUP(B40,Ordini!$A$2:$N$100,14,FALSE),"Quantità Non Trovata")</f>
        <v>Quantità Non Trovata</v>
      </c>
      <c r="T40" s="7" t="e">
        <f t="shared" si="4"/>
        <v>#VALUE!</v>
      </c>
    </row>
    <row r="41" spans="2:20" x14ac:dyDescent="0.25">
      <c r="B41" s="6"/>
      <c r="C41" t="str">
        <f>IFERROR(VLOOKUP(B41,Ordini!$A$2:$E$100,2,FALSE),"")</f>
        <v/>
      </c>
      <c r="D41" t="str">
        <f>IFERROR(VLOOKUP(B41,Ordini!$A$2:$E$100,3,FALSE),"")</f>
        <v/>
      </c>
      <c r="E41" t="str">
        <f>IFERROR(VLOOKUP(B41,Ordini!$A$2:$E$100,4,FALSE),"")</f>
        <v/>
      </c>
      <c r="F41" t="str">
        <f>IFERROR(VLOOKUP(B41,Ordini!$A$2:$E$100,5,FALSE),"")</f>
        <v/>
      </c>
      <c r="G41" t="str">
        <f>IFERROR(VLOOKUP(B41,Ordini!$A$2:$F$100,6,FALSE),"")</f>
        <v/>
      </c>
      <c r="H41" t="str">
        <f>IFERROR(VLOOKUP(B41,Ordini!$A$2:$G$100,7,FALSE),"")</f>
        <v/>
      </c>
      <c r="I41" t="str">
        <f>IFERROR(VLOOKUP(B41,Ordini!$A$2:$L$100,12,FALSE),"")</f>
        <v/>
      </c>
      <c r="J41" t="str">
        <f>IFERROR(VLOOKUP(B41,Ordini!$A$2:$M$100,13,FALSE),"")</f>
        <v/>
      </c>
      <c r="K41" s="7" t="e">
        <f t="shared" si="3"/>
        <v>#VALUE!</v>
      </c>
      <c r="M41" s="7" t="e">
        <f t="shared" si="5"/>
        <v>#VALUE!</v>
      </c>
      <c r="N41" s="3"/>
      <c r="O41" s="3"/>
      <c r="P41" s="3"/>
      <c r="Q41" t="str">
        <f>IFERROR(VLOOKUP(B41,Ordini!$A$2:$H$100,8,FALSE),"Prezzo Non Trovato")</f>
        <v>Prezzo Non Trovato</v>
      </c>
      <c r="R41" t="str">
        <f>IFERROR(VLOOKUP(B41,Ordini!$A$2:$N$100,14,FALSE),"Quantità Non Trovata")</f>
        <v>Quantità Non Trovata</v>
      </c>
      <c r="T41" s="7" t="e">
        <f t="shared" si="4"/>
        <v>#VALUE!</v>
      </c>
    </row>
    <row r="42" spans="2:20" x14ac:dyDescent="0.25">
      <c r="B42" s="6"/>
      <c r="C42" t="str">
        <f>IFERROR(VLOOKUP(B42,Ordini!$A$2:$E$100,2,FALSE),"")</f>
        <v/>
      </c>
      <c r="D42" t="str">
        <f>IFERROR(VLOOKUP(B42,Ordini!$A$2:$E$100,3,FALSE),"")</f>
        <v/>
      </c>
      <c r="E42" t="str">
        <f>IFERROR(VLOOKUP(B42,Ordini!$A$2:$E$100,4,FALSE),"")</f>
        <v/>
      </c>
      <c r="F42" t="str">
        <f>IFERROR(VLOOKUP(B42,Ordini!$A$2:$E$100,5,FALSE),"")</f>
        <v/>
      </c>
      <c r="G42" t="str">
        <f>IFERROR(VLOOKUP(B42,Ordini!$A$2:$F$100,6,FALSE),"")</f>
        <v/>
      </c>
      <c r="H42" t="str">
        <f>IFERROR(VLOOKUP(B42,Ordini!$A$2:$G$100,7,FALSE),"")</f>
        <v/>
      </c>
      <c r="I42" t="str">
        <f>IFERROR(VLOOKUP(B42,Ordini!$A$2:$L$100,12,FALSE),"")</f>
        <v/>
      </c>
      <c r="J42" t="str">
        <f>IFERROR(VLOOKUP(B42,Ordini!$A$2:$M$100,13,FALSE),"")</f>
        <v/>
      </c>
      <c r="K42" s="7" t="e">
        <f t="shared" si="3"/>
        <v>#VALUE!</v>
      </c>
      <c r="M42" s="7" t="e">
        <f t="shared" si="5"/>
        <v>#VALUE!</v>
      </c>
      <c r="N42" s="3"/>
      <c r="O42" s="3"/>
      <c r="P42" s="3"/>
      <c r="Q42" t="str">
        <f>IFERROR(VLOOKUP(B42,Ordini!$A$2:$H$100,8,FALSE),"Prezzo Non Trovato")</f>
        <v>Prezzo Non Trovato</v>
      </c>
      <c r="R42" t="str">
        <f>IFERROR(VLOOKUP(B42,Ordini!$A$2:$N$100,14,FALSE),"Quantità Non Trovata")</f>
        <v>Quantità Non Trovata</v>
      </c>
      <c r="T42" s="7" t="e">
        <f t="shared" si="4"/>
        <v>#VALUE!</v>
      </c>
    </row>
    <row r="43" spans="2:20" x14ac:dyDescent="0.25">
      <c r="B43" s="6"/>
      <c r="C43" t="str">
        <f>IFERROR(VLOOKUP(B43,Ordini!$A$2:$E$100,2,FALSE),"")</f>
        <v/>
      </c>
      <c r="D43" t="str">
        <f>IFERROR(VLOOKUP(B43,Ordini!$A$2:$E$100,3,FALSE),"")</f>
        <v/>
      </c>
      <c r="E43" t="str">
        <f>IFERROR(VLOOKUP(B43,Ordini!$A$2:$E$100,4,FALSE),"")</f>
        <v/>
      </c>
      <c r="F43" t="str">
        <f>IFERROR(VLOOKUP(B43,Ordini!$A$2:$E$100,5,FALSE),"")</f>
        <v/>
      </c>
      <c r="G43" t="str">
        <f>IFERROR(VLOOKUP(B43,Ordini!$A$2:$F$100,6,FALSE),"")</f>
        <v/>
      </c>
      <c r="H43" t="str">
        <f>IFERROR(VLOOKUP(B43,Ordini!$A$2:$G$100,7,FALSE),"")</f>
        <v/>
      </c>
      <c r="I43" t="str">
        <f>IFERROR(VLOOKUP(B43,Ordini!$A$2:$L$100,12,FALSE),"")</f>
        <v/>
      </c>
      <c r="J43" t="str">
        <f>IFERROR(VLOOKUP(B43,Ordini!$A$2:$M$100,13,FALSE),"")</f>
        <v/>
      </c>
      <c r="K43" s="7" t="e">
        <f t="shared" si="3"/>
        <v>#VALUE!</v>
      </c>
      <c r="M43" s="7" t="e">
        <f t="shared" si="5"/>
        <v>#VALUE!</v>
      </c>
      <c r="N43" s="3"/>
      <c r="O43" s="3"/>
      <c r="P43" s="3"/>
      <c r="Q43" t="str">
        <f>IFERROR(VLOOKUP(B43,Ordini!$A$2:$H$100,8,FALSE),"Prezzo Non Trovato")</f>
        <v>Prezzo Non Trovato</v>
      </c>
      <c r="R43" t="str">
        <f>IFERROR(VLOOKUP(B43,Ordini!$A$2:$N$100,14,FALSE),"Quantità Non Trovata")</f>
        <v>Quantità Non Trovata</v>
      </c>
      <c r="T43" s="7" t="e">
        <f t="shared" si="4"/>
        <v>#VALUE!</v>
      </c>
    </row>
    <row r="44" spans="2:20" x14ac:dyDescent="0.25">
      <c r="B44" s="6"/>
      <c r="C44" t="str">
        <f>IFERROR(VLOOKUP(B44,Ordini!$A$2:$E$100,2,FALSE),"")</f>
        <v/>
      </c>
      <c r="D44" t="str">
        <f>IFERROR(VLOOKUP(B44,Ordini!$A$2:$E$100,3,FALSE),"")</f>
        <v/>
      </c>
      <c r="E44" t="str">
        <f>IFERROR(VLOOKUP(B44,Ordini!$A$2:$E$100,4,FALSE),"")</f>
        <v/>
      </c>
      <c r="F44" t="str">
        <f>IFERROR(VLOOKUP(B44,Ordini!$A$2:$E$100,5,FALSE),"")</f>
        <v/>
      </c>
      <c r="G44" t="str">
        <f>IFERROR(VLOOKUP(B44,Ordini!$A$2:$F$100,6,FALSE),"")</f>
        <v/>
      </c>
      <c r="H44" t="str">
        <f>IFERROR(VLOOKUP(B44,Ordini!$A$2:$G$100,7,FALSE),"")</f>
        <v/>
      </c>
      <c r="I44" t="str">
        <f>IFERROR(VLOOKUP(B44,Ordini!$A$2:$L$100,12,FALSE),"")</f>
        <v/>
      </c>
      <c r="J44" t="str">
        <f>IFERROR(VLOOKUP(B44,Ordini!$A$2:$M$100,13,FALSE),"")</f>
        <v/>
      </c>
      <c r="K44" s="7" t="e">
        <f t="shared" si="3"/>
        <v>#VALUE!</v>
      </c>
      <c r="M44" s="7" t="e">
        <f t="shared" si="5"/>
        <v>#VALUE!</v>
      </c>
      <c r="N44" s="3"/>
      <c r="O44" s="3"/>
      <c r="P44" s="3"/>
      <c r="Q44" t="str">
        <f>IFERROR(VLOOKUP(B44,Ordini!$A$2:$H$100,8,FALSE),"Prezzo Non Trovato")</f>
        <v>Prezzo Non Trovato</v>
      </c>
      <c r="R44" t="str">
        <f>IFERROR(VLOOKUP(B44,Ordini!$A$2:$N$100,14,FALSE),"Quantità Non Trovata")</f>
        <v>Quantità Non Trovata</v>
      </c>
      <c r="T44" s="7" t="e">
        <f t="shared" si="4"/>
        <v>#VALUE!</v>
      </c>
    </row>
    <row r="45" spans="2:20" x14ac:dyDescent="0.25">
      <c r="B45" s="6"/>
      <c r="C45" t="str">
        <f>IFERROR(VLOOKUP(B45,Ordini!$A$2:$E$100,2,FALSE),"")</f>
        <v/>
      </c>
      <c r="D45" t="str">
        <f>IFERROR(VLOOKUP(B45,Ordini!$A$2:$E$100,3,FALSE),"")</f>
        <v/>
      </c>
      <c r="E45" t="str">
        <f>IFERROR(VLOOKUP(B45,Ordini!$A$2:$E$100,4,FALSE),"")</f>
        <v/>
      </c>
      <c r="F45" t="str">
        <f>IFERROR(VLOOKUP(B45,Ordini!$A$2:$E$100,5,FALSE),"")</f>
        <v/>
      </c>
      <c r="G45" t="str">
        <f>IFERROR(VLOOKUP(B45,Ordini!$A$2:$F$100,6,FALSE),"")</f>
        <v/>
      </c>
      <c r="H45" t="str">
        <f>IFERROR(VLOOKUP(B45,Ordini!$A$2:$G$100,7,FALSE),"")</f>
        <v/>
      </c>
      <c r="I45" t="str">
        <f>IFERROR(VLOOKUP(B45,Ordini!$A$2:$L$100,12,FALSE),"")</f>
        <v/>
      </c>
      <c r="J45" t="str">
        <f>IFERROR(VLOOKUP(B45,Ordini!$A$2:$M$100,13,FALSE),"")</f>
        <v/>
      </c>
      <c r="K45" s="7" t="e">
        <f t="shared" si="3"/>
        <v>#VALUE!</v>
      </c>
      <c r="M45" s="7" t="e">
        <f t="shared" si="5"/>
        <v>#VALUE!</v>
      </c>
      <c r="N45" s="3"/>
      <c r="O45" s="3"/>
      <c r="P45" s="3"/>
      <c r="Q45" t="str">
        <f>IFERROR(VLOOKUP(B45,Ordini!$A$2:$H$100,8,FALSE),"Prezzo Non Trovato")</f>
        <v>Prezzo Non Trovato</v>
      </c>
      <c r="R45" t="str">
        <f>IFERROR(VLOOKUP(B45,Ordini!$A$2:$N$100,14,FALSE),"Quantità Non Trovata")</f>
        <v>Quantità Non Trovata</v>
      </c>
      <c r="T45" s="7" t="e">
        <f t="shared" si="4"/>
        <v>#VALUE!</v>
      </c>
    </row>
    <row r="46" spans="2:20" x14ac:dyDescent="0.25">
      <c r="B46" s="6"/>
      <c r="C46" t="str">
        <f>IFERROR(VLOOKUP(B46,Ordini!$A$2:$E$100,2,FALSE),"")</f>
        <v/>
      </c>
      <c r="D46" t="str">
        <f>IFERROR(VLOOKUP(B46,Ordini!$A$2:$E$100,3,FALSE),"")</f>
        <v/>
      </c>
      <c r="E46" t="str">
        <f>IFERROR(VLOOKUP(B46,Ordini!$A$2:$E$100,4,FALSE),"")</f>
        <v/>
      </c>
      <c r="F46" t="str">
        <f>IFERROR(VLOOKUP(B46,Ordini!$A$2:$E$100,5,FALSE),"")</f>
        <v/>
      </c>
      <c r="G46" t="str">
        <f>IFERROR(VLOOKUP(B46,Ordini!$A$2:$F$100,6,FALSE),"")</f>
        <v/>
      </c>
      <c r="H46" t="str">
        <f>IFERROR(VLOOKUP(B46,Ordini!$A$2:$G$100,7,FALSE),"")</f>
        <v/>
      </c>
      <c r="I46" t="str">
        <f>IFERROR(VLOOKUP(B46,Ordini!$A$2:$L$100,12,FALSE),"")</f>
        <v/>
      </c>
      <c r="J46" t="str">
        <f>IFERROR(VLOOKUP(B46,Ordini!$A$2:$M$100,13,FALSE),"")</f>
        <v/>
      </c>
      <c r="K46" s="7" t="e">
        <f t="shared" si="3"/>
        <v>#VALUE!</v>
      </c>
      <c r="M46" s="7" t="e">
        <f t="shared" si="5"/>
        <v>#VALUE!</v>
      </c>
      <c r="N46" s="3"/>
      <c r="O46" s="3"/>
      <c r="P46" s="3"/>
      <c r="Q46" t="str">
        <f>IFERROR(VLOOKUP(B46,Ordini!$A$2:$H$100,8,FALSE),"Prezzo Non Trovato")</f>
        <v>Prezzo Non Trovato</v>
      </c>
      <c r="R46" t="str">
        <f>IFERROR(VLOOKUP(B46,Ordini!$A$2:$N$100,14,FALSE),"Quantità Non Trovata")</f>
        <v>Quantità Non Trovata</v>
      </c>
      <c r="T46" s="7" t="e">
        <f t="shared" si="4"/>
        <v>#VALUE!</v>
      </c>
    </row>
    <row r="47" spans="2:20" x14ac:dyDescent="0.25">
      <c r="B47" s="6"/>
      <c r="C47" t="str">
        <f>IFERROR(VLOOKUP(B47,Ordini!$A$2:$E$100,2,FALSE),"")</f>
        <v/>
      </c>
      <c r="D47" t="str">
        <f>IFERROR(VLOOKUP(B47,Ordini!$A$2:$E$100,3,FALSE),"")</f>
        <v/>
      </c>
      <c r="E47" t="str">
        <f>IFERROR(VLOOKUP(B47,Ordini!$A$2:$E$100,4,FALSE),"")</f>
        <v/>
      </c>
      <c r="F47" t="str">
        <f>IFERROR(VLOOKUP(B47,Ordini!$A$2:$E$100,5,FALSE),"")</f>
        <v/>
      </c>
      <c r="G47" t="str">
        <f>IFERROR(VLOOKUP(B47,Ordini!$A$2:$F$100,6,FALSE),"")</f>
        <v/>
      </c>
      <c r="H47" t="str">
        <f>IFERROR(VLOOKUP(B47,Ordini!$A$2:$G$100,7,FALSE),"")</f>
        <v/>
      </c>
      <c r="I47" t="str">
        <f>IFERROR(VLOOKUP(B47,Ordini!$A$2:$L$100,12,FALSE),"")</f>
        <v/>
      </c>
      <c r="J47" t="str">
        <f>IFERROR(VLOOKUP(B47,Ordini!$A$2:$M$100,13,FALSE),"")</f>
        <v/>
      </c>
      <c r="K47" s="7" t="e">
        <f t="shared" si="3"/>
        <v>#VALUE!</v>
      </c>
      <c r="M47" s="7" t="e">
        <f t="shared" si="5"/>
        <v>#VALUE!</v>
      </c>
      <c r="N47" s="3"/>
      <c r="O47" s="3"/>
      <c r="P47" s="3"/>
      <c r="Q47" t="str">
        <f>IFERROR(VLOOKUP(B47,Ordini!$A$2:$H$100,8,FALSE),"Prezzo Non Trovato")</f>
        <v>Prezzo Non Trovato</v>
      </c>
      <c r="R47" t="str">
        <f>IFERROR(VLOOKUP(B47,Ordini!$A$2:$N$100,14,FALSE),"Quantità Non Trovata")</f>
        <v>Quantità Non Trovata</v>
      </c>
      <c r="T47" s="7" t="e">
        <f t="shared" si="4"/>
        <v>#VALUE!</v>
      </c>
    </row>
    <row r="48" spans="2:20" x14ac:dyDescent="0.25">
      <c r="B48" s="6"/>
      <c r="C48" t="str">
        <f>IFERROR(VLOOKUP(B48,Ordini!$A$2:$E$100,2,FALSE),"")</f>
        <v/>
      </c>
      <c r="D48" t="str">
        <f>IFERROR(VLOOKUP(B48,Ordini!$A$2:$E$100,3,FALSE),"")</f>
        <v/>
      </c>
      <c r="E48" t="str">
        <f>IFERROR(VLOOKUP(B48,Ordini!$A$2:$E$100,4,FALSE),"")</f>
        <v/>
      </c>
      <c r="F48" t="str">
        <f>IFERROR(VLOOKUP(B48,Ordini!$A$2:$E$100,5,FALSE),"")</f>
        <v/>
      </c>
      <c r="G48" t="str">
        <f>IFERROR(VLOOKUP(B48,Ordini!$A$2:$F$100,6,FALSE),"")</f>
        <v/>
      </c>
      <c r="H48" t="str">
        <f>IFERROR(VLOOKUP(B48,Ordini!$A$2:$G$100,7,FALSE),"")</f>
        <v/>
      </c>
      <c r="I48" t="str">
        <f>IFERROR(VLOOKUP(B48,Ordini!$A$2:$L$100,12,FALSE),"")</f>
        <v/>
      </c>
      <c r="J48" t="str">
        <f>IFERROR(VLOOKUP(B48,Ordini!$A$2:$M$100,13,FALSE),"")</f>
        <v/>
      </c>
      <c r="K48" s="7" t="e">
        <f t="shared" si="3"/>
        <v>#VALUE!</v>
      </c>
      <c r="M48" s="7" t="e">
        <f t="shared" si="5"/>
        <v>#VALUE!</v>
      </c>
      <c r="N48" s="3"/>
      <c r="O48" s="3"/>
      <c r="P48" s="3"/>
      <c r="Q48" t="str">
        <f>IFERROR(VLOOKUP(B48,Ordini!$A$2:$H$100,8,FALSE),"Prezzo Non Trovato")</f>
        <v>Prezzo Non Trovato</v>
      </c>
      <c r="R48" t="str">
        <f>IFERROR(VLOOKUP(B48,Ordini!$A$2:$N$100,14,FALSE),"Quantità Non Trovata")</f>
        <v>Quantità Non Trovata</v>
      </c>
      <c r="T48" s="7" t="e">
        <f t="shared" si="4"/>
        <v>#VALUE!</v>
      </c>
    </row>
    <row r="49" spans="2:20" x14ac:dyDescent="0.25">
      <c r="B49" s="6"/>
      <c r="C49" t="str">
        <f>IFERROR(VLOOKUP(B49,Ordini!$A$2:$E$100,2,FALSE),"")</f>
        <v/>
      </c>
      <c r="D49" t="str">
        <f>IFERROR(VLOOKUP(B49,Ordini!$A$2:$E$100,3,FALSE),"")</f>
        <v/>
      </c>
      <c r="E49" t="str">
        <f>IFERROR(VLOOKUP(B49,Ordini!$A$2:$E$100,4,FALSE),"")</f>
        <v/>
      </c>
      <c r="F49" t="str">
        <f>IFERROR(VLOOKUP(B49,Ordini!$A$2:$E$100,5,FALSE),"")</f>
        <v/>
      </c>
      <c r="G49" t="str">
        <f>IFERROR(VLOOKUP(B49,Ordini!$A$2:$F$100,6,FALSE),"")</f>
        <v/>
      </c>
      <c r="H49" t="str">
        <f>IFERROR(VLOOKUP(B49,Ordini!$A$2:$G$100,7,FALSE),"")</f>
        <v/>
      </c>
      <c r="I49" t="str">
        <f>IFERROR(VLOOKUP(B49,Ordini!$A$2:$L$100,12,FALSE),"")</f>
        <v/>
      </c>
      <c r="J49" t="str">
        <f>IFERROR(VLOOKUP(B49,Ordini!$A$2:$M$100,13,FALSE),"")</f>
        <v/>
      </c>
      <c r="K49" s="7" t="e">
        <f t="shared" si="3"/>
        <v>#VALUE!</v>
      </c>
      <c r="M49" s="7" t="e">
        <f t="shared" si="5"/>
        <v>#VALUE!</v>
      </c>
      <c r="N49" s="3"/>
      <c r="O49" s="3"/>
      <c r="P49" s="3"/>
      <c r="Q49" t="str">
        <f>IFERROR(VLOOKUP(B49,Ordini!$A$2:$H$100,8,FALSE),"Prezzo Non Trovato")</f>
        <v>Prezzo Non Trovato</v>
      </c>
      <c r="R49" t="str">
        <f>IFERROR(VLOOKUP(B49,Ordini!$A$2:$N$100,14,FALSE),"Quantità Non Trovata")</f>
        <v>Quantità Non Trovata</v>
      </c>
      <c r="T49" s="7" t="e">
        <f t="shared" si="4"/>
        <v>#VALUE!</v>
      </c>
    </row>
    <row r="50" spans="2:20" x14ac:dyDescent="0.25">
      <c r="B50" s="6"/>
      <c r="C50" t="str">
        <f>IFERROR(VLOOKUP(B50,Ordini!$A$2:$E$100,2,FALSE),"")</f>
        <v/>
      </c>
      <c r="D50" t="str">
        <f>IFERROR(VLOOKUP(B50,Ordini!$A$2:$E$100,3,FALSE),"")</f>
        <v/>
      </c>
      <c r="E50" t="str">
        <f>IFERROR(VLOOKUP(B50,Ordini!$A$2:$E$100,4,FALSE),"")</f>
        <v/>
      </c>
      <c r="F50" t="str">
        <f>IFERROR(VLOOKUP(B50,Ordini!$A$2:$E$100,5,FALSE),"")</f>
        <v/>
      </c>
      <c r="G50" t="str">
        <f>IFERROR(VLOOKUP(B50,Ordini!$A$2:$F$100,6,FALSE),"")</f>
        <v/>
      </c>
      <c r="H50" t="str">
        <f>IFERROR(VLOOKUP(B50,Ordini!$A$2:$G$100,7,FALSE),"")</f>
        <v/>
      </c>
      <c r="I50" t="str">
        <f>IFERROR(VLOOKUP(B50,Ordini!$A$2:$L$100,12,FALSE),"")</f>
        <v/>
      </c>
      <c r="J50" t="str">
        <f>IFERROR(VLOOKUP(B50,Ordini!$A$2:$M$100,13,FALSE),"")</f>
        <v/>
      </c>
      <c r="K50" s="7" t="e">
        <f t="shared" si="3"/>
        <v>#VALUE!</v>
      </c>
      <c r="M50" s="7" t="e">
        <f t="shared" si="5"/>
        <v>#VALUE!</v>
      </c>
      <c r="N50" s="3"/>
      <c r="O50" s="3"/>
      <c r="P50" s="3"/>
      <c r="Q50" t="str">
        <f>IFERROR(VLOOKUP(B50,Ordini!$A$2:$H$100,8,FALSE),"Prezzo Non Trovato")</f>
        <v>Prezzo Non Trovato</v>
      </c>
      <c r="R50" t="str">
        <f>IFERROR(VLOOKUP(B50,Ordini!$A$2:$N$100,14,FALSE),"Quantità Non Trovata")</f>
        <v>Quantità Non Trovata</v>
      </c>
      <c r="T50" s="7" t="e">
        <f t="shared" si="4"/>
        <v>#VALUE!</v>
      </c>
    </row>
    <row r="51" spans="2:20" x14ac:dyDescent="0.25">
      <c r="B51" s="6"/>
      <c r="C51" t="str">
        <f>IFERROR(VLOOKUP(B51,Ordini!$A$2:$E$100,2,FALSE),"")</f>
        <v/>
      </c>
      <c r="D51" t="str">
        <f>IFERROR(VLOOKUP(B51,Ordini!$A$2:$E$100,3,FALSE),"")</f>
        <v/>
      </c>
      <c r="E51" t="str">
        <f>IFERROR(VLOOKUP(B51,Ordini!$A$2:$E$100,4,FALSE),"")</f>
        <v/>
      </c>
      <c r="F51" t="str">
        <f>IFERROR(VLOOKUP(B51,Ordini!$A$2:$E$100,5,FALSE),"")</f>
        <v/>
      </c>
      <c r="G51" t="str">
        <f>IFERROR(VLOOKUP(B51,Ordini!$A$2:$F$100,6,FALSE),"")</f>
        <v/>
      </c>
      <c r="H51" t="str">
        <f>IFERROR(VLOOKUP(B51,Ordini!$A$2:$G$100,7,FALSE),"")</f>
        <v/>
      </c>
      <c r="I51" t="str">
        <f>IFERROR(VLOOKUP(B51,Ordini!$A$2:$L$100,12,FALSE),"")</f>
        <v/>
      </c>
      <c r="J51" t="str">
        <f>IFERROR(VLOOKUP(B51,Ordini!$A$2:$M$100,13,FALSE),"")</f>
        <v/>
      </c>
      <c r="K51" s="7" t="e">
        <f t="shared" si="3"/>
        <v>#VALUE!</v>
      </c>
      <c r="M51" s="7" t="e">
        <f t="shared" si="5"/>
        <v>#VALUE!</v>
      </c>
      <c r="N51" s="3"/>
      <c r="O51" s="3"/>
      <c r="P51" s="3"/>
      <c r="Q51" t="str">
        <f>IFERROR(VLOOKUP(B51,Ordini!$A$2:$H$100,8,FALSE),"Prezzo Non Trovato")</f>
        <v>Prezzo Non Trovato</v>
      </c>
      <c r="R51" t="str">
        <f>IFERROR(VLOOKUP(B51,Ordini!$A$2:$N$100,14,FALSE),"Quantità Non Trovata")</f>
        <v>Quantità Non Trovata</v>
      </c>
      <c r="T51" s="7" t="e">
        <f t="shared" si="4"/>
        <v>#VALUE!</v>
      </c>
    </row>
    <row r="52" spans="2:20" x14ac:dyDescent="0.25">
      <c r="B52" s="6"/>
      <c r="C52" t="str">
        <f>IFERROR(VLOOKUP(B52,Ordini!$A$2:$E$100,2,FALSE),"")</f>
        <v/>
      </c>
      <c r="D52" t="str">
        <f>IFERROR(VLOOKUP(B52,Ordini!$A$2:$E$100,3,FALSE),"")</f>
        <v/>
      </c>
      <c r="E52" t="str">
        <f>IFERROR(VLOOKUP(B52,Ordini!$A$2:$E$100,4,FALSE),"")</f>
        <v/>
      </c>
      <c r="F52" t="str">
        <f>IFERROR(VLOOKUP(B52,Ordini!$A$2:$E$100,5,FALSE),"")</f>
        <v/>
      </c>
      <c r="G52" t="str">
        <f>IFERROR(VLOOKUP(B52,Ordini!$A$2:$F$100,6,FALSE),"")</f>
        <v/>
      </c>
      <c r="H52" t="str">
        <f>IFERROR(VLOOKUP(B52,Ordini!$A$2:$G$100,7,FALSE),"")</f>
        <v/>
      </c>
      <c r="I52" t="str">
        <f>IFERROR(VLOOKUP(B52,Ordini!$A$2:$L$100,12,FALSE),"")</f>
        <v/>
      </c>
      <c r="J52" t="str">
        <f>IFERROR(VLOOKUP(B52,Ordini!$A$2:$M$100,13,FALSE),"")</f>
        <v/>
      </c>
      <c r="K52" s="7" t="e">
        <f t="shared" si="3"/>
        <v>#VALUE!</v>
      </c>
      <c r="M52" s="7" t="e">
        <f t="shared" si="5"/>
        <v>#VALUE!</v>
      </c>
      <c r="N52" s="3"/>
      <c r="O52" s="3"/>
      <c r="P52" s="3"/>
      <c r="Q52" t="str">
        <f>IFERROR(VLOOKUP(B52,Ordini!$A$2:$H$100,8,FALSE),"Prezzo Non Trovato")</f>
        <v>Prezzo Non Trovato</v>
      </c>
      <c r="R52" t="str">
        <f>IFERROR(VLOOKUP(B52,Ordini!$A$2:$N$100,14,FALSE),"Quantità Non Trovata")</f>
        <v>Quantità Non Trovata</v>
      </c>
      <c r="T52" s="7" t="e">
        <f t="shared" si="4"/>
        <v>#VALUE!</v>
      </c>
    </row>
    <row r="53" spans="2:20" x14ac:dyDescent="0.25">
      <c r="B53" s="6"/>
      <c r="C53" t="str">
        <f>IFERROR(VLOOKUP(B53,Ordini!$A$2:$E$100,2,FALSE),"")</f>
        <v/>
      </c>
      <c r="D53" t="str">
        <f>IFERROR(VLOOKUP(B53,Ordini!$A$2:$E$100,3,FALSE),"")</f>
        <v/>
      </c>
      <c r="E53" t="str">
        <f>IFERROR(VLOOKUP(B53,Ordini!$A$2:$E$100,4,FALSE),"")</f>
        <v/>
      </c>
      <c r="F53" t="str">
        <f>IFERROR(VLOOKUP(B53,Ordini!$A$2:$E$100,5,FALSE),"")</f>
        <v/>
      </c>
      <c r="G53" t="str">
        <f>IFERROR(VLOOKUP(B53,Ordini!$A$2:$F$100,6,FALSE),"")</f>
        <v/>
      </c>
      <c r="H53" t="str">
        <f>IFERROR(VLOOKUP(B53,Ordini!$A$2:$G$100,7,FALSE),"")</f>
        <v/>
      </c>
      <c r="I53" t="str">
        <f>IFERROR(VLOOKUP(B53,Ordini!$A$2:$L$100,12,FALSE),"")</f>
        <v/>
      </c>
      <c r="J53" t="str">
        <f>IFERROR(VLOOKUP(B53,Ordini!$A$2:$M$100,13,FALSE),"")</f>
        <v/>
      </c>
      <c r="K53" s="7" t="e">
        <f t="shared" si="3"/>
        <v>#VALUE!</v>
      </c>
      <c r="M53" s="7" t="e">
        <f t="shared" si="5"/>
        <v>#VALUE!</v>
      </c>
      <c r="N53" s="3"/>
      <c r="O53" s="3"/>
      <c r="P53" s="3"/>
      <c r="Q53" t="str">
        <f>IFERROR(VLOOKUP(B53,Ordini!$A$2:$H$100,8,FALSE),"Prezzo Non Trovato")</f>
        <v>Prezzo Non Trovato</v>
      </c>
      <c r="R53" t="str">
        <f>IFERROR(VLOOKUP(B53,Ordini!$A$2:$N$100,14,FALSE),"Quantità Non Trovata")</f>
        <v>Quantità Non Trovata</v>
      </c>
      <c r="T53" s="7" t="e">
        <f t="shared" si="4"/>
        <v>#VALUE!</v>
      </c>
    </row>
    <row r="54" spans="2:20" x14ac:dyDescent="0.25">
      <c r="B54" s="6"/>
      <c r="C54" t="str">
        <f>IFERROR(VLOOKUP(B54,Ordini!$A$2:$E$100,2,FALSE),"")</f>
        <v/>
      </c>
      <c r="D54" t="str">
        <f>IFERROR(VLOOKUP(B54,Ordini!$A$2:$E$100,3,FALSE),"")</f>
        <v/>
      </c>
      <c r="E54" t="str">
        <f>IFERROR(VLOOKUP(B54,Ordini!$A$2:$E$100,4,FALSE),"")</f>
        <v/>
      </c>
      <c r="F54" t="str">
        <f>IFERROR(VLOOKUP(B54,Ordini!$A$2:$E$100,5,FALSE),"")</f>
        <v/>
      </c>
      <c r="G54" t="str">
        <f>IFERROR(VLOOKUP(B54,Ordini!$A$2:$F$100,6,FALSE),"")</f>
        <v/>
      </c>
      <c r="H54" t="str">
        <f>IFERROR(VLOOKUP(B54,Ordini!$A$2:$G$100,7,FALSE),"")</f>
        <v/>
      </c>
      <c r="I54" t="str">
        <f>IFERROR(VLOOKUP(B54,Ordini!$A$2:$L$100,12,FALSE),"")</f>
        <v/>
      </c>
      <c r="J54" t="str">
        <f>IFERROR(VLOOKUP(B54,Ordini!$A$2:$M$100,13,FALSE),"")</f>
        <v/>
      </c>
      <c r="K54" s="7" t="e">
        <f t="shared" si="3"/>
        <v>#VALUE!</v>
      </c>
      <c r="M54" s="7" t="e">
        <f t="shared" si="5"/>
        <v>#VALUE!</v>
      </c>
      <c r="N54" s="3"/>
      <c r="O54" s="3"/>
      <c r="P54" s="3"/>
      <c r="Q54" t="str">
        <f>IFERROR(VLOOKUP(B54,Ordini!$A$2:$H$100,8,FALSE),"Prezzo Non Trovato")</f>
        <v>Prezzo Non Trovato</v>
      </c>
      <c r="R54" t="str">
        <f>IFERROR(VLOOKUP(B54,Ordini!$A$2:$N$100,14,FALSE),"Quantità Non Trovata")</f>
        <v>Quantità Non Trovata</v>
      </c>
      <c r="T54" s="7" t="e">
        <f t="shared" si="4"/>
        <v>#VALUE!</v>
      </c>
    </row>
    <row r="55" spans="2:20" x14ac:dyDescent="0.25">
      <c r="B55" s="6"/>
      <c r="C55" t="str">
        <f>IFERROR(VLOOKUP(B55,Ordini!$A$2:$E$100,2,FALSE),"")</f>
        <v/>
      </c>
      <c r="D55" t="str">
        <f>IFERROR(VLOOKUP(B55,Ordini!$A$2:$E$100,3,FALSE),"")</f>
        <v/>
      </c>
      <c r="E55" t="str">
        <f>IFERROR(VLOOKUP(B55,Ordini!$A$2:$E$100,4,FALSE),"")</f>
        <v/>
      </c>
      <c r="F55" t="str">
        <f>IFERROR(VLOOKUP(B55,Ordini!$A$2:$E$100,5,FALSE),"")</f>
        <v/>
      </c>
      <c r="G55" t="str">
        <f>IFERROR(VLOOKUP(B55,Ordini!$A$2:$F$100,6,FALSE),"")</f>
        <v/>
      </c>
      <c r="H55" t="str">
        <f>IFERROR(VLOOKUP(B55,Ordini!$A$2:$G$100,7,FALSE),"")</f>
        <v/>
      </c>
      <c r="I55" t="str">
        <f>IFERROR(VLOOKUP(B55,Ordini!$A$2:$L$100,12,FALSE),"")</f>
        <v/>
      </c>
      <c r="J55" t="str">
        <f>IFERROR(VLOOKUP(B55,Ordini!$A$2:$M$100,13,FALSE),"")</f>
        <v/>
      </c>
      <c r="K55" s="7" t="e">
        <f t="shared" si="3"/>
        <v>#VALUE!</v>
      </c>
      <c r="M55" s="7" t="e">
        <f t="shared" si="5"/>
        <v>#VALUE!</v>
      </c>
      <c r="N55" s="3"/>
      <c r="O55" s="3"/>
      <c r="P55" s="3"/>
      <c r="Q55" t="str">
        <f>IFERROR(VLOOKUP(B55,Ordini!$A$2:$H$100,8,FALSE),"Prezzo Non Trovato")</f>
        <v>Prezzo Non Trovato</v>
      </c>
      <c r="R55" t="str">
        <f>IFERROR(VLOOKUP(B55,Ordini!$A$2:$N$100,14,FALSE),"Quantità Non Trovata")</f>
        <v>Quantità Non Trovata</v>
      </c>
      <c r="T55" s="7" t="e">
        <f t="shared" si="4"/>
        <v>#VALUE!</v>
      </c>
    </row>
    <row r="56" spans="2:20" x14ac:dyDescent="0.25">
      <c r="B56" s="6"/>
      <c r="C56" t="str">
        <f>IFERROR(VLOOKUP(B56,Ordini!$A$2:$E$100,2,FALSE),"")</f>
        <v/>
      </c>
      <c r="D56" t="str">
        <f>IFERROR(VLOOKUP(B56,Ordini!$A$2:$E$100,3,FALSE),"")</f>
        <v/>
      </c>
      <c r="E56" t="str">
        <f>IFERROR(VLOOKUP(B56,Ordini!$A$2:$E$100,4,FALSE),"")</f>
        <v/>
      </c>
      <c r="F56" t="str">
        <f>IFERROR(VLOOKUP(B56,Ordini!$A$2:$E$100,5,FALSE),"")</f>
        <v/>
      </c>
      <c r="G56" t="str">
        <f>IFERROR(VLOOKUP(B56,Ordini!$A$2:$F$100,6,FALSE),"")</f>
        <v/>
      </c>
      <c r="H56" t="str">
        <f>IFERROR(VLOOKUP(B56,Ordini!$A$2:$G$100,7,FALSE),"")</f>
        <v/>
      </c>
      <c r="I56" t="str">
        <f>IFERROR(VLOOKUP(B56,Ordini!$A$2:$L$100,12,FALSE),"")</f>
        <v/>
      </c>
      <c r="J56" t="str">
        <f>IFERROR(VLOOKUP(B56,Ordini!$A$2:$M$100,13,FALSE),"")</f>
        <v/>
      </c>
      <c r="K56" s="7" t="e">
        <f t="shared" si="3"/>
        <v>#VALUE!</v>
      </c>
      <c r="M56" s="7" t="e">
        <f t="shared" si="5"/>
        <v>#VALUE!</v>
      </c>
      <c r="N56" s="3"/>
      <c r="O56" s="3"/>
      <c r="P56" s="3"/>
      <c r="Q56" t="str">
        <f>IFERROR(VLOOKUP(B56,Ordini!$A$2:$H$100,8,FALSE),"Prezzo Non Trovato")</f>
        <v>Prezzo Non Trovato</v>
      </c>
      <c r="R56" t="str">
        <f>IFERROR(VLOOKUP(B56,Ordini!$A$2:$N$100,14,FALSE),"Quantità Non Trovata")</f>
        <v>Quantità Non Trovata</v>
      </c>
      <c r="T56" s="7" t="e">
        <f t="shared" si="4"/>
        <v>#VALUE!</v>
      </c>
    </row>
    <row r="57" spans="2:20" x14ac:dyDescent="0.25">
      <c r="B57" s="6"/>
      <c r="C57" t="str">
        <f>IFERROR(VLOOKUP(B57,Ordini!$A$2:$E$100,2,FALSE),"")</f>
        <v/>
      </c>
      <c r="D57" t="str">
        <f>IFERROR(VLOOKUP(B57,Ordini!$A$2:$E$100,3,FALSE),"")</f>
        <v/>
      </c>
      <c r="E57" t="str">
        <f>IFERROR(VLOOKUP(B57,Ordini!$A$2:$E$100,4,FALSE),"")</f>
        <v/>
      </c>
      <c r="F57" t="str">
        <f>IFERROR(VLOOKUP(B57,Ordini!$A$2:$E$100,5,FALSE),"")</f>
        <v/>
      </c>
      <c r="G57" t="str">
        <f>IFERROR(VLOOKUP(B57,Ordini!$A$2:$F$100,6,FALSE),"")</f>
        <v/>
      </c>
      <c r="H57" t="str">
        <f>IFERROR(VLOOKUP(B57,Ordini!$A$2:$G$100,7,FALSE),"")</f>
        <v/>
      </c>
      <c r="I57" t="str">
        <f>IFERROR(VLOOKUP(B57,Ordini!$A$2:$L$100,12,FALSE),"")</f>
        <v/>
      </c>
      <c r="J57" t="str">
        <f>IFERROR(VLOOKUP(B57,Ordini!$A$2:$M$100,13,FALSE),"")</f>
        <v/>
      </c>
      <c r="K57" s="7" t="e">
        <f t="shared" si="3"/>
        <v>#VALUE!</v>
      </c>
      <c r="M57" s="7" t="e">
        <f t="shared" si="5"/>
        <v>#VALUE!</v>
      </c>
      <c r="N57" s="3"/>
      <c r="O57" s="3"/>
      <c r="P57" s="3"/>
      <c r="Q57" t="str">
        <f>IFERROR(VLOOKUP(B57,Ordini!$A$2:$H$100,8,FALSE),"Prezzo Non Trovato")</f>
        <v>Prezzo Non Trovato</v>
      </c>
      <c r="R57" t="str">
        <f>IFERROR(VLOOKUP(B57,Ordini!$A$2:$N$100,14,FALSE),"Quantità Non Trovata")</f>
        <v>Quantità Non Trovata</v>
      </c>
      <c r="T57" s="7" t="e">
        <f t="shared" si="4"/>
        <v>#VALUE!</v>
      </c>
    </row>
    <row r="58" spans="2:20" x14ac:dyDescent="0.25">
      <c r="B58" s="6"/>
      <c r="C58" t="str">
        <f>IFERROR(VLOOKUP(B58,Ordini!$A$2:$E$100,2,FALSE),"")</f>
        <v/>
      </c>
      <c r="D58" t="str">
        <f>IFERROR(VLOOKUP(B58,Ordini!$A$2:$E$100,3,FALSE),"")</f>
        <v/>
      </c>
      <c r="E58" t="str">
        <f>IFERROR(VLOOKUP(B58,Ordini!$A$2:$E$100,4,FALSE),"")</f>
        <v/>
      </c>
      <c r="F58" t="str">
        <f>IFERROR(VLOOKUP(B58,Ordini!$A$2:$E$100,5,FALSE),"")</f>
        <v/>
      </c>
      <c r="G58" t="str">
        <f>IFERROR(VLOOKUP(B58,Ordini!$A$2:$F$100,6,FALSE),"")</f>
        <v/>
      </c>
      <c r="H58" t="str">
        <f>IFERROR(VLOOKUP(B58,Ordini!$A$2:$G$100,7,FALSE),"")</f>
        <v/>
      </c>
      <c r="I58" t="str">
        <f>IFERROR(VLOOKUP(B58,Ordini!$A$2:$L$100,12,FALSE),"")</f>
        <v/>
      </c>
      <c r="J58" t="str">
        <f>IFERROR(VLOOKUP(B58,Ordini!$A$2:$M$100,13,FALSE),"")</f>
        <v/>
      </c>
      <c r="K58" s="7" t="e">
        <f t="shared" si="3"/>
        <v>#VALUE!</v>
      </c>
      <c r="M58" s="7" t="e">
        <f t="shared" si="5"/>
        <v>#VALUE!</v>
      </c>
      <c r="N58" s="3"/>
      <c r="O58" s="3"/>
      <c r="P58" s="3"/>
      <c r="Q58" t="str">
        <f>IFERROR(VLOOKUP(B58,Ordini!$A$2:$H$100,8,FALSE),"Prezzo Non Trovato")</f>
        <v>Prezzo Non Trovato</v>
      </c>
      <c r="R58" t="str">
        <f>IFERROR(VLOOKUP(B58,Ordini!$A$2:$N$100,14,FALSE),"Quantità Non Trovata")</f>
        <v>Quantità Non Trovata</v>
      </c>
      <c r="T58" s="7" t="e">
        <f t="shared" si="4"/>
        <v>#VALUE!</v>
      </c>
    </row>
    <row r="59" spans="2:20" x14ac:dyDescent="0.25">
      <c r="B59" s="6"/>
      <c r="C59" t="str">
        <f>IFERROR(VLOOKUP(B59,Ordini!$A$2:$E$100,2,FALSE),"")</f>
        <v/>
      </c>
      <c r="D59" t="str">
        <f>IFERROR(VLOOKUP(B59,Ordini!$A$2:$E$100,3,FALSE),"")</f>
        <v/>
      </c>
      <c r="E59" t="str">
        <f>IFERROR(VLOOKUP(B59,Ordini!$A$2:$E$100,4,FALSE),"")</f>
        <v/>
      </c>
      <c r="F59" t="str">
        <f>IFERROR(VLOOKUP(B59,Ordini!$A$2:$E$100,5,FALSE),"")</f>
        <v/>
      </c>
      <c r="G59" t="str">
        <f>IFERROR(VLOOKUP(B59,Ordini!$A$2:$F$100,6,FALSE),"")</f>
        <v/>
      </c>
      <c r="H59" t="str">
        <f>IFERROR(VLOOKUP(B59,Ordini!$A$2:$G$100,7,FALSE),"")</f>
        <v/>
      </c>
      <c r="I59" t="str">
        <f>IFERROR(VLOOKUP(B59,Ordini!$A$2:$L$100,12,FALSE),"")</f>
        <v/>
      </c>
      <c r="J59" t="str">
        <f>IFERROR(VLOOKUP(B59,Ordini!$A$2:$M$100,13,FALSE),"")</f>
        <v/>
      </c>
      <c r="K59" s="7" t="e">
        <f t="shared" si="3"/>
        <v>#VALUE!</v>
      </c>
      <c r="M59" s="7" t="e">
        <f t="shared" si="5"/>
        <v>#VALUE!</v>
      </c>
      <c r="N59" s="3"/>
      <c r="O59" s="3"/>
      <c r="P59" s="3"/>
      <c r="Q59" t="str">
        <f>IFERROR(VLOOKUP(B59,Ordini!$A$2:$H$100,8,FALSE),"Prezzo Non Trovato")</f>
        <v>Prezzo Non Trovato</v>
      </c>
      <c r="R59" t="str">
        <f>IFERROR(VLOOKUP(B59,Ordini!$A$2:$N$100,14,FALSE),"Quantità Non Trovata")</f>
        <v>Quantità Non Trovata</v>
      </c>
      <c r="T59" s="7" t="e">
        <f t="shared" si="4"/>
        <v>#VALUE!</v>
      </c>
    </row>
    <row r="60" spans="2:20" x14ac:dyDescent="0.25">
      <c r="B60" s="6"/>
      <c r="C60" t="str">
        <f>IFERROR(VLOOKUP(B60,Ordini!$A$2:$E$100,2,FALSE),"")</f>
        <v/>
      </c>
      <c r="D60" t="str">
        <f>IFERROR(VLOOKUP(B60,Ordini!$A$2:$E$100,3,FALSE),"")</f>
        <v/>
      </c>
      <c r="E60" t="str">
        <f>IFERROR(VLOOKUP(B60,Ordini!$A$2:$E$100,4,FALSE),"")</f>
        <v/>
      </c>
      <c r="F60" t="str">
        <f>IFERROR(VLOOKUP(B60,Ordini!$A$2:$E$100,5,FALSE),"")</f>
        <v/>
      </c>
      <c r="G60" t="str">
        <f>IFERROR(VLOOKUP(B60,Ordini!$A$2:$F$100,6,FALSE),"")</f>
        <v/>
      </c>
      <c r="H60" t="str">
        <f>IFERROR(VLOOKUP(B60,Ordini!$A$2:$G$100,7,FALSE),"")</f>
        <v/>
      </c>
      <c r="I60" t="str">
        <f>IFERROR(VLOOKUP(B60,Ordini!$A$2:$L$100,12,FALSE),"")</f>
        <v/>
      </c>
      <c r="J60" t="str">
        <f>IFERROR(VLOOKUP(B60,Ordini!$A$2:$M$100,13,FALSE),"")</f>
        <v/>
      </c>
      <c r="K60" s="7" t="e">
        <f t="shared" si="3"/>
        <v>#VALUE!</v>
      </c>
      <c r="M60" s="7" t="e">
        <f t="shared" si="5"/>
        <v>#VALUE!</v>
      </c>
      <c r="N60" s="3"/>
      <c r="O60" s="3"/>
      <c r="P60" s="3"/>
      <c r="Q60" t="str">
        <f>IFERROR(VLOOKUP(B60,Ordini!$A$2:$H$100,8,FALSE),"Prezzo Non Trovato")</f>
        <v>Prezzo Non Trovato</v>
      </c>
      <c r="R60" t="str">
        <f>IFERROR(VLOOKUP(B60,Ordini!$A$2:$N$100,14,FALSE),"Quantità Non Trovata")</f>
        <v>Quantità Non Trovata</v>
      </c>
      <c r="T60" s="7" t="e">
        <f t="shared" si="4"/>
        <v>#VALUE!</v>
      </c>
    </row>
    <row r="61" spans="2:20" x14ac:dyDescent="0.25">
      <c r="B61" s="6"/>
      <c r="C61" t="str">
        <f>IFERROR(VLOOKUP(B61,Ordini!$A$2:$E$100,2,FALSE),"")</f>
        <v/>
      </c>
      <c r="D61" t="str">
        <f>IFERROR(VLOOKUP(B61,Ordini!$A$2:$E$100,3,FALSE),"")</f>
        <v/>
      </c>
      <c r="E61" t="str">
        <f>IFERROR(VLOOKUP(B61,Ordini!$A$2:$E$100,4,FALSE),"")</f>
        <v/>
      </c>
      <c r="F61" t="str">
        <f>IFERROR(VLOOKUP(B61,Ordini!$A$2:$E$100,5,FALSE),"")</f>
        <v/>
      </c>
      <c r="G61" t="str">
        <f>IFERROR(VLOOKUP(B61,Ordini!$A$2:$F$100,6,FALSE),"")</f>
        <v/>
      </c>
      <c r="H61" t="str">
        <f>IFERROR(VLOOKUP(B61,Ordini!$A$2:$G$100,7,FALSE),"")</f>
        <v/>
      </c>
      <c r="I61" t="str">
        <f>IFERROR(VLOOKUP(B61,Ordini!$A$2:$L$100,12,FALSE),"")</f>
        <v/>
      </c>
      <c r="J61" t="str">
        <f>IFERROR(VLOOKUP(B61,Ordini!$A$2:$M$100,13,FALSE),"")</f>
        <v/>
      </c>
      <c r="K61" s="7" t="e">
        <f t="shared" si="3"/>
        <v>#VALUE!</v>
      </c>
      <c r="M61" s="7" t="e">
        <f t="shared" si="5"/>
        <v>#VALUE!</v>
      </c>
      <c r="N61" s="3"/>
      <c r="O61" s="3"/>
      <c r="P61" s="3"/>
      <c r="Q61" t="str">
        <f>IFERROR(VLOOKUP(B61,Ordini!$A$2:$H$100,8,FALSE),"Prezzo Non Trovato")</f>
        <v>Prezzo Non Trovato</v>
      </c>
      <c r="R61" t="str">
        <f>IFERROR(VLOOKUP(B61,Ordini!$A$2:$N$100,14,FALSE),"Quantità Non Trovata")</f>
        <v>Quantità Non Trovata</v>
      </c>
      <c r="T61" s="7" t="e">
        <f t="shared" si="4"/>
        <v>#VALUE!</v>
      </c>
    </row>
    <row r="62" spans="2:20" x14ac:dyDescent="0.25">
      <c r="B62" s="6"/>
      <c r="C62" t="str">
        <f>IFERROR(VLOOKUP(B62,Ordini!$A$2:$E$100,2,FALSE),"")</f>
        <v/>
      </c>
      <c r="D62" t="str">
        <f>IFERROR(VLOOKUP(B62,Ordini!$A$2:$E$100,3,FALSE),"")</f>
        <v/>
      </c>
      <c r="E62" t="str">
        <f>IFERROR(VLOOKUP(B62,Ordini!$A$2:$E$100,4,FALSE),"")</f>
        <v/>
      </c>
      <c r="F62" t="str">
        <f>IFERROR(VLOOKUP(B62,Ordini!$A$2:$E$100,5,FALSE),"")</f>
        <v/>
      </c>
      <c r="G62" t="str">
        <f>IFERROR(VLOOKUP(B62,Ordini!$A$2:$F$100,6,FALSE),"")</f>
        <v/>
      </c>
      <c r="H62" t="str">
        <f>IFERROR(VLOOKUP(B62,Ordini!$A$2:$G$100,7,FALSE),"")</f>
        <v/>
      </c>
      <c r="I62" t="str">
        <f>IFERROR(VLOOKUP(B62,Ordini!$A$2:$L$100,12,FALSE),"")</f>
        <v/>
      </c>
      <c r="J62" t="str">
        <f>IFERROR(VLOOKUP(B62,Ordini!$A$2:$M$100,13,FALSE),"")</f>
        <v/>
      </c>
      <c r="K62" s="7" t="e">
        <f t="shared" si="3"/>
        <v>#VALUE!</v>
      </c>
      <c r="M62" s="7" t="e">
        <f t="shared" si="5"/>
        <v>#VALUE!</v>
      </c>
      <c r="N62" s="3"/>
      <c r="O62" s="3"/>
      <c r="P62" s="3"/>
      <c r="Q62" t="str">
        <f>IFERROR(VLOOKUP(B62,Ordini!$A$2:$H$100,8,FALSE),"Prezzo Non Trovato")</f>
        <v>Prezzo Non Trovato</v>
      </c>
      <c r="R62" t="str">
        <f>IFERROR(VLOOKUP(B62,Ordini!$A$2:$N$100,14,FALSE),"Quantità Non Trovata")</f>
        <v>Quantità Non Trovata</v>
      </c>
      <c r="T62" s="7" t="e">
        <f t="shared" si="4"/>
        <v>#VALUE!</v>
      </c>
    </row>
    <row r="63" spans="2:20" x14ac:dyDescent="0.25">
      <c r="B63" s="6"/>
      <c r="C63" t="str">
        <f>IFERROR(VLOOKUP(B63,Ordini!$A$2:$E$100,2,FALSE),"")</f>
        <v/>
      </c>
      <c r="D63" t="str">
        <f>IFERROR(VLOOKUP(B63,Ordini!$A$2:$E$100,3,FALSE),"")</f>
        <v/>
      </c>
      <c r="E63" t="str">
        <f>IFERROR(VLOOKUP(B63,Ordini!$A$2:$E$100,4,FALSE),"")</f>
        <v/>
      </c>
      <c r="F63" t="str">
        <f>IFERROR(VLOOKUP(B63,Ordini!$A$2:$E$100,5,FALSE),"")</f>
        <v/>
      </c>
      <c r="G63" t="str">
        <f>IFERROR(VLOOKUP(B63,Ordini!$A$2:$F$100,6,FALSE),"")</f>
        <v/>
      </c>
      <c r="H63" t="str">
        <f>IFERROR(VLOOKUP(B63,Ordini!$A$2:$G$100,7,FALSE),"")</f>
        <v/>
      </c>
      <c r="I63" t="str">
        <f>IFERROR(VLOOKUP(B63,Ordini!$A$2:$L$100,12,FALSE),"")</f>
        <v/>
      </c>
      <c r="J63" t="str">
        <f>IFERROR(VLOOKUP(B63,Ordini!$A$2:$M$100,13,FALSE),"")</f>
        <v/>
      </c>
      <c r="K63" s="7" t="e">
        <f t="shared" si="3"/>
        <v>#VALUE!</v>
      </c>
      <c r="M63" s="7" t="e">
        <f t="shared" si="5"/>
        <v>#VALUE!</v>
      </c>
      <c r="N63" s="3"/>
      <c r="O63" s="3"/>
      <c r="P63" s="3"/>
      <c r="Q63" t="str">
        <f>IFERROR(VLOOKUP(B63,Ordini!$A$2:$H$100,8,FALSE),"Prezzo Non Trovato")</f>
        <v>Prezzo Non Trovato</v>
      </c>
      <c r="R63" t="str">
        <f>IFERROR(VLOOKUP(B63,Ordini!$A$2:$N$100,14,FALSE),"Quantità Non Trovata")</f>
        <v>Quantità Non Trovata</v>
      </c>
      <c r="T63" s="7" t="e">
        <f t="shared" si="4"/>
        <v>#VALUE!</v>
      </c>
    </row>
    <row r="64" spans="2:20" x14ac:dyDescent="0.25">
      <c r="B64" s="6"/>
      <c r="C64" t="str">
        <f>IFERROR(VLOOKUP(B64,Ordini!$A$2:$E$100,2,FALSE),"")</f>
        <v/>
      </c>
      <c r="D64" t="str">
        <f>IFERROR(VLOOKUP(B64,Ordini!$A$2:$E$100,3,FALSE),"")</f>
        <v/>
      </c>
      <c r="E64" t="str">
        <f>IFERROR(VLOOKUP(B64,Ordini!$A$2:$E$100,4,FALSE),"")</f>
        <v/>
      </c>
      <c r="F64" t="str">
        <f>IFERROR(VLOOKUP(B64,Ordini!$A$2:$E$100,5,FALSE),"")</f>
        <v/>
      </c>
      <c r="G64" t="str">
        <f>IFERROR(VLOOKUP(B64,Ordini!$A$2:$F$100,6,FALSE),"")</f>
        <v/>
      </c>
      <c r="H64" t="str">
        <f>IFERROR(VLOOKUP(B64,Ordini!$A$2:$G$100,7,FALSE),"")</f>
        <v/>
      </c>
      <c r="I64" t="str">
        <f>IFERROR(VLOOKUP(B64,Ordini!$A$2:$L$100,12,FALSE),"")</f>
        <v/>
      </c>
      <c r="J64" t="str">
        <f>IFERROR(VLOOKUP(B64,Ordini!$A$2:$M$100,13,FALSE),"")</f>
        <v/>
      </c>
      <c r="K64" s="7" t="e">
        <f t="shared" si="3"/>
        <v>#VALUE!</v>
      </c>
      <c r="M64" s="7" t="e">
        <f t="shared" si="5"/>
        <v>#VALUE!</v>
      </c>
      <c r="N64" s="3"/>
      <c r="O64" s="3"/>
      <c r="P64" s="3"/>
      <c r="Q64" t="str">
        <f>IFERROR(VLOOKUP(B64,Ordini!$A$2:$H$100,8,FALSE),"Prezzo Non Trovato")</f>
        <v>Prezzo Non Trovato</v>
      </c>
      <c r="R64" t="str">
        <f>IFERROR(VLOOKUP(B64,Ordini!$A$2:$N$100,14,FALSE),"Quantità Non Trovata")</f>
        <v>Quantità Non Trovata</v>
      </c>
      <c r="T64" s="7" t="e">
        <f t="shared" si="4"/>
        <v>#VALUE!</v>
      </c>
    </row>
    <row r="65" spans="2:20" x14ac:dyDescent="0.25">
      <c r="B65" s="6"/>
      <c r="C65" t="str">
        <f>IFERROR(VLOOKUP(B65,Ordini!$A$2:$E$100,2,FALSE),"")</f>
        <v/>
      </c>
      <c r="D65" t="str">
        <f>IFERROR(VLOOKUP(B65,Ordini!$A$2:$E$100,3,FALSE),"")</f>
        <v/>
      </c>
      <c r="E65" t="str">
        <f>IFERROR(VLOOKUP(B65,Ordini!$A$2:$E$100,4,FALSE),"")</f>
        <v/>
      </c>
      <c r="F65" t="str">
        <f>IFERROR(VLOOKUP(B65,Ordini!$A$2:$E$100,5,FALSE),"")</f>
        <v/>
      </c>
      <c r="G65" t="str">
        <f>IFERROR(VLOOKUP(B65,Ordini!$A$2:$F$100,6,FALSE),"")</f>
        <v/>
      </c>
      <c r="H65" t="str">
        <f>IFERROR(VLOOKUP(B65,Ordini!$A$2:$G$100,7,FALSE),"")</f>
        <v/>
      </c>
      <c r="I65" t="str">
        <f>IFERROR(VLOOKUP(B65,Ordini!$A$2:$L$100,12,FALSE),"")</f>
        <v/>
      </c>
      <c r="J65" t="str">
        <f>IFERROR(VLOOKUP(B65,Ordini!$A$2:$M$100,13,FALSE),"")</f>
        <v/>
      </c>
      <c r="K65" s="7" t="e">
        <f t="shared" si="3"/>
        <v>#VALUE!</v>
      </c>
      <c r="M65" s="7" t="e">
        <f t="shared" si="5"/>
        <v>#VALUE!</v>
      </c>
      <c r="N65" s="3"/>
      <c r="O65" s="3"/>
      <c r="P65" s="3"/>
      <c r="Q65" t="str">
        <f>IFERROR(VLOOKUP(B65,Ordini!$A$2:$H$100,8,FALSE),"Prezzo Non Trovato")</f>
        <v>Prezzo Non Trovato</v>
      </c>
      <c r="R65" t="str">
        <f>IFERROR(VLOOKUP(B65,Ordini!$A$2:$N$100,14,FALSE),"Quantità Non Trovata")</f>
        <v>Quantità Non Trovata</v>
      </c>
      <c r="T65" s="7" t="e">
        <f t="shared" si="4"/>
        <v>#VALUE!</v>
      </c>
    </row>
    <row r="66" spans="2:20" x14ac:dyDescent="0.25">
      <c r="B66" s="6"/>
      <c r="C66" t="str">
        <f>IFERROR(VLOOKUP(B66,Ordini!$A$2:$E$100,2,FALSE),"")</f>
        <v/>
      </c>
      <c r="D66" t="str">
        <f>IFERROR(VLOOKUP(B66,Ordini!$A$2:$E$100,3,FALSE),"")</f>
        <v/>
      </c>
      <c r="E66" t="str">
        <f>IFERROR(VLOOKUP(B66,Ordini!$A$2:$E$100,4,FALSE),"")</f>
        <v/>
      </c>
      <c r="F66" t="str">
        <f>IFERROR(VLOOKUP(B66,Ordini!$A$2:$E$100,5,FALSE),"")</f>
        <v/>
      </c>
      <c r="G66" t="str">
        <f>IFERROR(VLOOKUP(B66,Ordini!$A$2:$F$100,6,FALSE),"")</f>
        <v/>
      </c>
      <c r="H66" t="str">
        <f>IFERROR(VLOOKUP(B66,Ordini!$A$2:$G$100,7,FALSE),"")</f>
        <v/>
      </c>
      <c r="I66" t="str">
        <f>IFERROR(VLOOKUP(B66,Ordini!$A$2:$L$100,12,FALSE),"")</f>
        <v/>
      </c>
      <c r="J66" t="str">
        <f>IFERROR(VLOOKUP(B66,Ordini!$A$2:$M$100,13,FALSE),"")</f>
        <v/>
      </c>
      <c r="K66" s="7" t="e">
        <f t="shared" ref="K66:K99" si="6">Q66 * R66</f>
        <v>#VALUE!</v>
      </c>
      <c r="M66" s="7" t="e">
        <f t="shared" si="5"/>
        <v>#VALUE!</v>
      </c>
      <c r="N66" s="3"/>
      <c r="O66" s="3"/>
      <c r="P66" s="3"/>
      <c r="Q66" t="str">
        <f>IFERROR(VLOOKUP(B66,Ordini!$A$2:$H$100,8,FALSE),"Prezzo Non Trovato")</f>
        <v>Prezzo Non Trovato</v>
      </c>
      <c r="R66" t="str">
        <f>IFERROR(VLOOKUP(B66,Ordini!$A$2:$N$100,14,FALSE),"Quantità Non Trovata")</f>
        <v>Quantità Non Trovata</v>
      </c>
      <c r="T66" s="7" t="e">
        <f t="shared" ref="T66:T97" si="7">K66 * (S66 / 100)</f>
        <v>#VALUE!</v>
      </c>
    </row>
    <row r="67" spans="2:20" x14ac:dyDescent="0.25">
      <c r="B67" s="6"/>
      <c r="C67" t="str">
        <f>IFERROR(VLOOKUP(B67,Ordini!$A$2:$E$100,2,FALSE),"")</f>
        <v/>
      </c>
      <c r="D67" t="str">
        <f>IFERROR(VLOOKUP(B67,Ordini!$A$2:$E$100,3,FALSE),"")</f>
        <v/>
      </c>
      <c r="E67" t="str">
        <f>IFERROR(VLOOKUP(B67,Ordini!$A$2:$E$100,4,FALSE),"")</f>
        <v/>
      </c>
      <c r="F67" t="str">
        <f>IFERROR(VLOOKUP(B67,Ordini!$A$2:$E$100,5,FALSE),"")</f>
        <v/>
      </c>
      <c r="G67" t="str">
        <f>IFERROR(VLOOKUP(B67,Ordini!$A$2:$F$100,6,FALSE),"")</f>
        <v/>
      </c>
      <c r="H67" t="str">
        <f>IFERROR(VLOOKUP(B67,Ordini!$A$2:$G$100,7,FALSE),"")</f>
        <v/>
      </c>
      <c r="I67" t="str">
        <f>IFERROR(VLOOKUP(B67,Ordini!$A$2:$L$100,12,FALSE),"")</f>
        <v/>
      </c>
      <c r="J67" t="str">
        <f>IFERROR(VLOOKUP(B67,Ordini!$A$2:$M$100,13,FALSE),"")</f>
        <v/>
      </c>
      <c r="K67" s="7" t="e">
        <f t="shared" si="6"/>
        <v>#VALUE!</v>
      </c>
      <c r="M67" s="7" t="e">
        <f t="shared" ref="M67:M98" si="8">K67 + L67</f>
        <v>#VALUE!</v>
      </c>
      <c r="N67" s="3"/>
      <c r="O67" s="3"/>
      <c r="P67" s="3"/>
      <c r="Q67" t="str">
        <f>IFERROR(VLOOKUP(B67,Ordini!$A$2:$H$100,8,FALSE),"Prezzo Non Trovato")</f>
        <v>Prezzo Non Trovato</v>
      </c>
      <c r="R67" t="str">
        <f>IFERROR(VLOOKUP(B67,Ordini!$A$2:$N$100,14,FALSE),"Quantità Non Trovata")</f>
        <v>Quantità Non Trovata</v>
      </c>
      <c r="T67" s="7" t="e">
        <f t="shared" si="7"/>
        <v>#VALUE!</v>
      </c>
    </row>
    <row r="68" spans="2:20" x14ac:dyDescent="0.25">
      <c r="B68" s="6"/>
      <c r="C68" t="str">
        <f>IFERROR(VLOOKUP(B68,Ordini!$A$2:$E$100,2,FALSE),"")</f>
        <v/>
      </c>
      <c r="D68" t="str">
        <f>IFERROR(VLOOKUP(B68,Ordini!$A$2:$E$100,3,FALSE),"")</f>
        <v/>
      </c>
      <c r="E68" t="str">
        <f>IFERROR(VLOOKUP(B68,Ordini!$A$2:$E$100,4,FALSE),"")</f>
        <v/>
      </c>
      <c r="F68" t="str">
        <f>IFERROR(VLOOKUP(B68,Ordini!$A$2:$E$100,5,FALSE),"")</f>
        <v/>
      </c>
      <c r="G68" t="str">
        <f>IFERROR(VLOOKUP(B68,Ordini!$A$2:$F$100,6,FALSE),"")</f>
        <v/>
      </c>
      <c r="H68" t="str">
        <f>IFERROR(VLOOKUP(B68,Ordini!$A$2:$G$100,7,FALSE),"")</f>
        <v/>
      </c>
      <c r="I68" t="str">
        <f>IFERROR(VLOOKUP(B68,Ordini!$A$2:$L$100,12,FALSE),"")</f>
        <v/>
      </c>
      <c r="J68" t="str">
        <f>IFERROR(VLOOKUP(B68,Ordini!$A$2:$M$100,13,FALSE),"")</f>
        <v/>
      </c>
      <c r="K68" s="7" t="e">
        <f t="shared" si="6"/>
        <v>#VALUE!</v>
      </c>
      <c r="M68" s="7" t="e">
        <f t="shared" si="8"/>
        <v>#VALUE!</v>
      </c>
      <c r="N68" s="3"/>
      <c r="O68" s="3"/>
      <c r="P68" s="3"/>
      <c r="Q68" t="str">
        <f>IFERROR(VLOOKUP(B68,Ordini!$A$2:$H$100,8,FALSE),"Prezzo Non Trovato")</f>
        <v>Prezzo Non Trovato</v>
      </c>
      <c r="R68" t="str">
        <f>IFERROR(VLOOKUP(B68,Ordini!$A$2:$N$100,14,FALSE),"Quantità Non Trovata")</f>
        <v>Quantità Non Trovata</v>
      </c>
      <c r="T68" s="7" t="e">
        <f t="shared" si="7"/>
        <v>#VALUE!</v>
      </c>
    </row>
    <row r="69" spans="2:20" x14ac:dyDescent="0.25">
      <c r="B69" s="6"/>
      <c r="C69" t="str">
        <f>IFERROR(VLOOKUP(B69,Ordini!$A$2:$E$100,2,FALSE),"")</f>
        <v/>
      </c>
      <c r="D69" t="str">
        <f>IFERROR(VLOOKUP(B69,Ordini!$A$2:$E$100,3,FALSE),"")</f>
        <v/>
      </c>
      <c r="E69" t="str">
        <f>IFERROR(VLOOKUP(B69,Ordini!$A$2:$E$100,4,FALSE),"")</f>
        <v/>
      </c>
      <c r="F69" t="str">
        <f>IFERROR(VLOOKUP(B69,Ordini!$A$2:$E$100,5,FALSE),"")</f>
        <v/>
      </c>
      <c r="G69" t="str">
        <f>IFERROR(VLOOKUP(B69,Ordini!$A$2:$F$100,6,FALSE),"")</f>
        <v/>
      </c>
      <c r="H69" t="str">
        <f>IFERROR(VLOOKUP(B69,Ordini!$A$2:$G$100,7,FALSE),"")</f>
        <v/>
      </c>
      <c r="I69" t="str">
        <f>IFERROR(VLOOKUP(B69,Ordini!$A$2:$L$100,12,FALSE),"")</f>
        <v/>
      </c>
      <c r="J69" t="str">
        <f>IFERROR(VLOOKUP(B69,Ordini!$A$2:$M$100,13,FALSE),"")</f>
        <v/>
      </c>
      <c r="K69" s="7" t="e">
        <f t="shared" si="6"/>
        <v>#VALUE!</v>
      </c>
      <c r="M69" s="7" t="e">
        <f t="shared" si="8"/>
        <v>#VALUE!</v>
      </c>
      <c r="N69" s="3"/>
      <c r="O69" s="3"/>
      <c r="P69" s="3"/>
      <c r="Q69" t="str">
        <f>IFERROR(VLOOKUP(B69,Ordini!$A$2:$H$100,8,FALSE),"Prezzo Non Trovato")</f>
        <v>Prezzo Non Trovato</v>
      </c>
      <c r="R69" t="str">
        <f>IFERROR(VLOOKUP(B69,Ordini!$A$2:$N$100,14,FALSE),"Quantità Non Trovata")</f>
        <v>Quantità Non Trovata</v>
      </c>
      <c r="T69" s="7" t="e">
        <f t="shared" si="7"/>
        <v>#VALUE!</v>
      </c>
    </row>
    <row r="70" spans="2:20" x14ac:dyDescent="0.25">
      <c r="B70" s="6"/>
      <c r="C70" t="str">
        <f>IFERROR(VLOOKUP(B70,Ordini!$A$2:$E$100,2,FALSE),"")</f>
        <v/>
      </c>
      <c r="D70" t="str">
        <f>IFERROR(VLOOKUP(B70,Ordini!$A$2:$E$100,3,FALSE),"")</f>
        <v/>
      </c>
      <c r="E70" t="str">
        <f>IFERROR(VLOOKUP(B70,Ordini!$A$2:$E$100,4,FALSE),"")</f>
        <v/>
      </c>
      <c r="F70" t="str">
        <f>IFERROR(VLOOKUP(B70,Ordini!$A$2:$E$100,5,FALSE),"")</f>
        <v/>
      </c>
      <c r="G70" t="str">
        <f>IFERROR(VLOOKUP(B70,Ordini!$A$2:$F$100,6,FALSE),"")</f>
        <v/>
      </c>
      <c r="H70" t="str">
        <f>IFERROR(VLOOKUP(B70,Ordini!$A$2:$G$100,7,FALSE),"")</f>
        <v/>
      </c>
      <c r="I70" t="str">
        <f>IFERROR(VLOOKUP(B70,Ordini!$A$2:$L$100,12,FALSE),"")</f>
        <v/>
      </c>
      <c r="J70" t="str">
        <f>IFERROR(VLOOKUP(B70,Ordini!$A$2:$M$100,13,FALSE),"")</f>
        <v/>
      </c>
      <c r="K70" s="7" t="e">
        <f t="shared" si="6"/>
        <v>#VALUE!</v>
      </c>
      <c r="M70" s="7" t="e">
        <f t="shared" si="8"/>
        <v>#VALUE!</v>
      </c>
      <c r="N70" s="3"/>
      <c r="O70" s="3"/>
      <c r="P70" s="3"/>
      <c r="Q70" t="str">
        <f>IFERROR(VLOOKUP(B70,Ordini!$A$2:$H$100,8,FALSE),"Prezzo Non Trovato")</f>
        <v>Prezzo Non Trovato</v>
      </c>
      <c r="R70" t="str">
        <f>IFERROR(VLOOKUP(B70,Ordini!$A$2:$N$100,14,FALSE),"Quantità Non Trovata")</f>
        <v>Quantità Non Trovata</v>
      </c>
      <c r="T70" s="7" t="e">
        <f t="shared" si="7"/>
        <v>#VALUE!</v>
      </c>
    </row>
    <row r="71" spans="2:20" x14ac:dyDescent="0.25">
      <c r="B71" s="6"/>
      <c r="C71" t="str">
        <f>IFERROR(VLOOKUP(B71,Ordini!$A$2:$E$100,2,FALSE),"")</f>
        <v/>
      </c>
      <c r="D71" t="str">
        <f>IFERROR(VLOOKUP(B71,Ordini!$A$2:$E$100,3,FALSE),"")</f>
        <v/>
      </c>
      <c r="E71" t="str">
        <f>IFERROR(VLOOKUP(B71,Ordini!$A$2:$E$100,4,FALSE),"")</f>
        <v/>
      </c>
      <c r="F71" t="str">
        <f>IFERROR(VLOOKUP(B71,Ordini!$A$2:$E$100,5,FALSE),"")</f>
        <v/>
      </c>
      <c r="G71" t="str">
        <f>IFERROR(VLOOKUP(B71,Ordini!$A$2:$F$100,6,FALSE),"")</f>
        <v/>
      </c>
      <c r="H71" t="str">
        <f>IFERROR(VLOOKUP(B71,Ordini!$A$2:$G$100,7,FALSE),"")</f>
        <v/>
      </c>
      <c r="I71" t="str">
        <f>IFERROR(VLOOKUP(B71,Ordini!$A$2:$L$100,12,FALSE),"")</f>
        <v/>
      </c>
      <c r="J71" t="str">
        <f>IFERROR(VLOOKUP(B71,Ordini!$A$2:$M$100,13,FALSE),"")</f>
        <v/>
      </c>
      <c r="K71" s="7" t="e">
        <f t="shared" si="6"/>
        <v>#VALUE!</v>
      </c>
      <c r="M71" s="7" t="e">
        <f t="shared" si="8"/>
        <v>#VALUE!</v>
      </c>
      <c r="N71" s="3"/>
      <c r="O71" s="3"/>
      <c r="P71" s="3"/>
      <c r="Q71" t="str">
        <f>IFERROR(VLOOKUP(B71,Ordini!$A$2:$H$100,8,FALSE),"Prezzo Non Trovato")</f>
        <v>Prezzo Non Trovato</v>
      </c>
      <c r="R71" t="str">
        <f>IFERROR(VLOOKUP(B71,Ordini!$A$2:$N$100,14,FALSE),"Quantità Non Trovata")</f>
        <v>Quantità Non Trovata</v>
      </c>
      <c r="T71" s="7" t="e">
        <f t="shared" si="7"/>
        <v>#VALUE!</v>
      </c>
    </row>
    <row r="72" spans="2:20" x14ac:dyDescent="0.25">
      <c r="B72" s="6"/>
      <c r="C72" t="str">
        <f>IFERROR(VLOOKUP(B72,Ordini!$A$2:$E$100,2,FALSE),"")</f>
        <v/>
      </c>
      <c r="D72" t="str">
        <f>IFERROR(VLOOKUP(B72,Ordini!$A$2:$E$100,3,FALSE),"")</f>
        <v/>
      </c>
      <c r="E72" t="str">
        <f>IFERROR(VLOOKUP(B72,Ordini!$A$2:$E$100,4,FALSE),"")</f>
        <v/>
      </c>
      <c r="F72" t="str">
        <f>IFERROR(VLOOKUP(B72,Ordini!$A$2:$E$100,5,FALSE),"")</f>
        <v/>
      </c>
      <c r="G72" t="str">
        <f>IFERROR(VLOOKUP(B72,Ordini!$A$2:$F$100,6,FALSE),"")</f>
        <v/>
      </c>
      <c r="H72" t="str">
        <f>IFERROR(VLOOKUP(B72,Ordini!$A$2:$G$100,7,FALSE),"")</f>
        <v/>
      </c>
      <c r="I72" t="str">
        <f>IFERROR(VLOOKUP(B72,Ordini!$A$2:$L$100,12,FALSE),"")</f>
        <v/>
      </c>
      <c r="J72" t="str">
        <f>IFERROR(VLOOKUP(B72,Ordini!$A$2:$M$100,13,FALSE),"")</f>
        <v/>
      </c>
      <c r="K72" s="7" t="e">
        <f t="shared" si="6"/>
        <v>#VALUE!</v>
      </c>
      <c r="M72" s="7" t="e">
        <f t="shared" si="8"/>
        <v>#VALUE!</v>
      </c>
      <c r="N72" s="3"/>
      <c r="O72" s="3"/>
      <c r="P72" s="3"/>
      <c r="Q72" t="str">
        <f>IFERROR(VLOOKUP(B72,Ordini!$A$2:$H$100,8,FALSE),"Prezzo Non Trovato")</f>
        <v>Prezzo Non Trovato</v>
      </c>
      <c r="R72" t="str">
        <f>IFERROR(VLOOKUP(B72,Ordini!$A$2:$N$100,14,FALSE),"Quantità Non Trovata")</f>
        <v>Quantità Non Trovata</v>
      </c>
      <c r="T72" s="7" t="e">
        <f t="shared" si="7"/>
        <v>#VALUE!</v>
      </c>
    </row>
    <row r="73" spans="2:20" x14ac:dyDescent="0.25">
      <c r="B73" s="6"/>
      <c r="C73" t="str">
        <f>IFERROR(VLOOKUP(B73,Ordini!$A$2:$E$100,2,FALSE),"")</f>
        <v/>
      </c>
      <c r="D73" t="str">
        <f>IFERROR(VLOOKUP(B73,Ordini!$A$2:$E$100,3,FALSE),"")</f>
        <v/>
      </c>
      <c r="E73" t="str">
        <f>IFERROR(VLOOKUP(B73,Ordini!$A$2:$E$100,4,FALSE),"")</f>
        <v/>
      </c>
      <c r="F73" t="str">
        <f>IFERROR(VLOOKUP(B73,Ordini!$A$2:$E$100,5,FALSE),"")</f>
        <v/>
      </c>
      <c r="G73" t="str">
        <f>IFERROR(VLOOKUP(B73,Ordini!$A$2:$F$100,6,FALSE),"")</f>
        <v/>
      </c>
      <c r="H73" t="str">
        <f>IFERROR(VLOOKUP(B73,Ordini!$A$2:$G$100,7,FALSE),"")</f>
        <v/>
      </c>
      <c r="I73" t="str">
        <f>IFERROR(VLOOKUP(B73,Ordini!$A$2:$L$100,12,FALSE),"")</f>
        <v/>
      </c>
      <c r="J73" t="str">
        <f>IFERROR(VLOOKUP(B73,Ordini!$A$2:$M$100,13,FALSE),"")</f>
        <v/>
      </c>
      <c r="K73" s="7" t="e">
        <f t="shared" si="6"/>
        <v>#VALUE!</v>
      </c>
      <c r="M73" s="7" t="e">
        <f t="shared" si="8"/>
        <v>#VALUE!</v>
      </c>
      <c r="N73" s="3"/>
      <c r="O73" s="3"/>
      <c r="P73" s="3"/>
      <c r="Q73" t="str">
        <f>IFERROR(VLOOKUP(B73,Ordini!$A$2:$H$100,8,FALSE),"Prezzo Non Trovato")</f>
        <v>Prezzo Non Trovato</v>
      </c>
      <c r="R73" t="str">
        <f>IFERROR(VLOOKUP(B73,Ordini!$A$2:$N$100,14,FALSE),"Quantità Non Trovata")</f>
        <v>Quantità Non Trovata</v>
      </c>
      <c r="T73" s="7" t="e">
        <f t="shared" si="7"/>
        <v>#VALUE!</v>
      </c>
    </row>
    <row r="74" spans="2:20" x14ac:dyDescent="0.25">
      <c r="B74" s="6"/>
      <c r="C74" t="str">
        <f>IFERROR(VLOOKUP(B74,Ordini!$A$2:$E$100,2,FALSE),"")</f>
        <v/>
      </c>
      <c r="D74" t="str">
        <f>IFERROR(VLOOKUP(B74,Ordini!$A$2:$E$100,3,FALSE),"")</f>
        <v/>
      </c>
      <c r="E74" t="str">
        <f>IFERROR(VLOOKUP(B74,Ordini!$A$2:$E$100,4,FALSE),"")</f>
        <v/>
      </c>
      <c r="F74" t="str">
        <f>IFERROR(VLOOKUP(B74,Ordini!$A$2:$E$100,5,FALSE),"")</f>
        <v/>
      </c>
      <c r="G74" t="str">
        <f>IFERROR(VLOOKUP(B74,Ordini!$A$2:$F$100,6,FALSE),"")</f>
        <v/>
      </c>
      <c r="H74" t="str">
        <f>IFERROR(VLOOKUP(B74,Ordini!$A$2:$G$100,7,FALSE),"")</f>
        <v/>
      </c>
      <c r="I74" t="str">
        <f>IFERROR(VLOOKUP(B74,Ordini!$A$2:$L$100,12,FALSE),"")</f>
        <v/>
      </c>
      <c r="J74" t="str">
        <f>IFERROR(VLOOKUP(B74,Ordini!$A$2:$M$100,13,FALSE),"")</f>
        <v/>
      </c>
      <c r="K74" s="7" t="e">
        <f t="shared" si="6"/>
        <v>#VALUE!</v>
      </c>
      <c r="M74" s="7" t="e">
        <f t="shared" si="8"/>
        <v>#VALUE!</v>
      </c>
      <c r="N74" s="3"/>
      <c r="O74" s="3"/>
      <c r="P74" s="3"/>
      <c r="Q74" t="str">
        <f>IFERROR(VLOOKUP(B74,Ordini!$A$2:$H$100,8,FALSE),"Prezzo Non Trovato")</f>
        <v>Prezzo Non Trovato</v>
      </c>
      <c r="R74" t="str">
        <f>IFERROR(VLOOKUP(B74,Ordini!$A$2:$N$100,14,FALSE),"Quantità Non Trovata")</f>
        <v>Quantità Non Trovata</v>
      </c>
      <c r="T74" s="7" t="e">
        <f t="shared" si="7"/>
        <v>#VALUE!</v>
      </c>
    </row>
    <row r="75" spans="2:20" x14ac:dyDescent="0.25">
      <c r="B75" s="6"/>
      <c r="C75" t="str">
        <f>IFERROR(VLOOKUP(B75,Ordini!$A$2:$E$100,2,FALSE),"")</f>
        <v/>
      </c>
      <c r="D75" t="str">
        <f>IFERROR(VLOOKUP(B75,Ordini!$A$2:$E$100,3,FALSE),"")</f>
        <v/>
      </c>
      <c r="E75" t="str">
        <f>IFERROR(VLOOKUP(B75,Ordini!$A$2:$E$100,4,FALSE),"")</f>
        <v/>
      </c>
      <c r="F75" t="str">
        <f>IFERROR(VLOOKUP(B75,Ordini!$A$2:$E$100,5,FALSE),"")</f>
        <v/>
      </c>
      <c r="G75" t="str">
        <f>IFERROR(VLOOKUP(B75,Ordini!$A$2:$F$100,6,FALSE),"")</f>
        <v/>
      </c>
      <c r="H75" t="str">
        <f>IFERROR(VLOOKUP(B75,Ordini!$A$2:$G$100,7,FALSE),"")</f>
        <v/>
      </c>
      <c r="I75" t="str">
        <f>IFERROR(VLOOKUP(B75,Ordini!$A$2:$L$100,12,FALSE),"")</f>
        <v/>
      </c>
      <c r="J75" t="str">
        <f>IFERROR(VLOOKUP(B75,Ordini!$A$2:$M$100,13,FALSE),"")</f>
        <v/>
      </c>
      <c r="K75" s="7" t="e">
        <f t="shared" si="6"/>
        <v>#VALUE!</v>
      </c>
      <c r="M75" s="7" t="e">
        <f t="shared" si="8"/>
        <v>#VALUE!</v>
      </c>
      <c r="N75" s="3"/>
      <c r="O75" s="3"/>
      <c r="P75" s="3"/>
      <c r="Q75" t="str">
        <f>IFERROR(VLOOKUP(B75,Ordini!$A$2:$H$100,8,FALSE),"Prezzo Non Trovato")</f>
        <v>Prezzo Non Trovato</v>
      </c>
      <c r="R75" t="str">
        <f>IFERROR(VLOOKUP(B75,Ordini!$A$2:$N$100,14,FALSE),"Quantità Non Trovata")</f>
        <v>Quantità Non Trovata</v>
      </c>
      <c r="T75" s="7" t="e">
        <f t="shared" si="7"/>
        <v>#VALUE!</v>
      </c>
    </row>
    <row r="76" spans="2:20" x14ac:dyDescent="0.25">
      <c r="B76" s="6"/>
      <c r="C76" t="str">
        <f>IFERROR(VLOOKUP(B76,Ordini!$A$2:$E$100,2,FALSE),"")</f>
        <v/>
      </c>
      <c r="D76" t="str">
        <f>IFERROR(VLOOKUP(B76,Ordini!$A$2:$E$100,3,FALSE),"")</f>
        <v/>
      </c>
      <c r="E76" t="str">
        <f>IFERROR(VLOOKUP(B76,Ordini!$A$2:$E$100,4,FALSE),"")</f>
        <v/>
      </c>
      <c r="F76" t="str">
        <f>IFERROR(VLOOKUP(B76,Ordini!$A$2:$E$100,5,FALSE),"")</f>
        <v/>
      </c>
      <c r="G76" t="str">
        <f>IFERROR(VLOOKUP(B76,Ordini!$A$2:$F$100,6,FALSE),"")</f>
        <v/>
      </c>
      <c r="H76" t="str">
        <f>IFERROR(VLOOKUP(B76,Ordini!$A$2:$G$100,7,FALSE),"")</f>
        <v/>
      </c>
      <c r="I76" t="str">
        <f>IFERROR(VLOOKUP(B76,Ordini!$A$2:$L$100,12,FALSE),"")</f>
        <v/>
      </c>
      <c r="J76" t="str">
        <f>IFERROR(VLOOKUP(B76,Ordini!$A$2:$M$100,13,FALSE),"")</f>
        <v/>
      </c>
      <c r="K76" s="7" t="e">
        <f t="shared" si="6"/>
        <v>#VALUE!</v>
      </c>
      <c r="M76" s="7" t="e">
        <f t="shared" si="8"/>
        <v>#VALUE!</v>
      </c>
      <c r="N76" s="3"/>
      <c r="O76" s="3"/>
      <c r="P76" s="3"/>
      <c r="Q76" t="str">
        <f>IFERROR(VLOOKUP(B76,Ordini!$A$2:$H$100,8,FALSE),"Prezzo Non Trovato")</f>
        <v>Prezzo Non Trovato</v>
      </c>
      <c r="R76" t="str">
        <f>IFERROR(VLOOKUP(B76,Ordini!$A$2:$N$100,14,FALSE),"Quantità Non Trovata")</f>
        <v>Quantità Non Trovata</v>
      </c>
      <c r="T76" s="7" t="e">
        <f t="shared" si="7"/>
        <v>#VALUE!</v>
      </c>
    </row>
    <row r="77" spans="2:20" x14ac:dyDescent="0.25">
      <c r="B77" s="6"/>
      <c r="C77" t="str">
        <f>IFERROR(VLOOKUP(B77,Ordini!$A$2:$E$100,2,FALSE),"")</f>
        <v/>
      </c>
      <c r="D77" t="str">
        <f>IFERROR(VLOOKUP(B77,Ordini!$A$2:$E$100,3,FALSE),"")</f>
        <v/>
      </c>
      <c r="E77" t="str">
        <f>IFERROR(VLOOKUP(B77,Ordini!$A$2:$E$100,4,FALSE),"")</f>
        <v/>
      </c>
      <c r="F77" t="str">
        <f>IFERROR(VLOOKUP(B77,Ordini!$A$2:$E$100,5,FALSE),"")</f>
        <v/>
      </c>
      <c r="G77" t="str">
        <f>IFERROR(VLOOKUP(B77,Ordini!$A$2:$F$100,6,FALSE),"")</f>
        <v/>
      </c>
      <c r="H77" t="str">
        <f>IFERROR(VLOOKUP(B77,Ordini!$A$2:$G$100,7,FALSE),"")</f>
        <v/>
      </c>
      <c r="I77" t="str">
        <f>IFERROR(VLOOKUP(B77,Ordini!$A$2:$L$100,12,FALSE),"")</f>
        <v/>
      </c>
      <c r="J77" t="str">
        <f>IFERROR(VLOOKUP(B77,Ordini!$A$2:$M$100,13,FALSE),"")</f>
        <v/>
      </c>
      <c r="K77" s="7" t="e">
        <f t="shared" si="6"/>
        <v>#VALUE!</v>
      </c>
      <c r="M77" s="7" t="e">
        <f t="shared" si="8"/>
        <v>#VALUE!</v>
      </c>
      <c r="N77" s="3"/>
      <c r="O77" s="3"/>
      <c r="P77" s="3"/>
      <c r="Q77" t="str">
        <f>IFERROR(VLOOKUP(B77,Ordini!$A$2:$H$100,8,FALSE),"Prezzo Non Trovato")</f>
        <v>Prezzo Non Trovato</v>
      </c>
      <c r="R77" t="str">
        <f>IFERROR(VLOOKUP(B77,Ordini!$A$2:$N$100,14,FALSE),"Quantità Non Trovata")</f>
        <v>Quantità Non Trovata</v>
      </c>
      <c r="T77" s="7" t="e">
        <f t="shared" si="7"/>
        <v>#VALUE!</v>
      </c>
    </row>
    <row r="78" spans="2:20" x14ac:dyDescent="0.25">
      <c r="B78" s="6"/>
      <c r="C78" t="str">
        <f>IFERROR(VLOOKUP(B78,Ordini!$A$2:$E$100,2,FALSE),"")</f>
        <v/>
      </c>
      <c r="D78" t="str">
        <f>IFERROR(VLOOKUP(B78,Ordini!$A$2:$E$100,3,FALSE),"")</f>
        <v/>
      </c>
      <c r="E78" t="str">
        <f>IFERROR(VLOOKUP(B78,Ordini!$A$2:$E$100,4,FALSE),"")</f>
        <v/>
      </c>
      <c r="F78" t="str">
        <f>IFERROR(VLOOKUP(B78,Ordini!$A$2:$E$100,5,FALSE),"")</f>
        <v/>
      </c>
      <c r="G78" t="str">
        <f>IFERROR(VLOOKUP(B78,Ordini!$A$2:$F$100,6,FALSE),"")</f>
        <v/>
      </c>
      <c r="H78" t="str">
        <f>IFERROR(VLOOKUP(B78,Ordini!$A$2:$G$100,7,FALSE),"")</f>
        <v/>
      </c>
      <c r="I78" t="str">
        <f>IFERROR(VLOOKUP(B78,Ordini!$A$2:$L$100,12,FALSE),"")</f>
        <v/>
      </c>
      <c r="J78" t="str">
        <f>IFERROR(VLOOKUP(B78,Ordini!$A$2:$M$100,13,FALSE),"")</f>
        <v/>
      </c>
      <c r="K78" s="7" t="e">
        <f t="shared" si="6"/>
        <v>#VALUE!</v>
      </c>
      <c r="M78" s="7" t="e">
        <f t="shared" si="8"/>
        <v>#VALUE!</v>
      </c>
      <c r="N78" s="3"/>
      <c r="O78" s="3"/>
      <c r="P78" s="3"/>
      <c r="Q78" t="str">
        <f>IFERROR(VLOOKUP(B78,Ordini!$A$2:$H$100,8,FALSE),"Prezzo Non Trovato")</f>
        <v>Prezzo Non Trovato</v>
      </c>
      <c r="R78" t="str">
        <f>IFERROR(VLOOKUP(B78,Ordini!$A$2:$N$100,14,FALSE),"Quantità Non Trovata")</f>
        <v>Quantità Non Trovata</v>
      </c>
      <c r="T78" s="7" t="e">
        <f t="shared" si="7"/>
        <v>#VALUE!</v>
      </c>
    </row>
    <row r="79" spans="2:20" x14ac:dyDescent="0.25">
      <c r="B79" s="6"/>
      <c r="C79" t="str">
        <f>IFERROR(VLOOKUP(B79,Ordini!$A$2:$E$100,2,FALSE),"")</f>
        <v/>
      </c>
      <c r="D79" t="str">
        <f>IFERROR(VLOOKUP(B79,Ordini!$A$2:$E$100,3,FALSE),"")</f>
        <v/>
      </c>
      <c r="E79" t="str">
        <f>IFERROR(VLOOKUP(B79,Ordini!$A$2:$E$100,4,FALSE),"")</f>
        <v/>
      </c>
      <c r="F79" t="str">
        <f>IFERROR(VLOOKUP(B79,Ordini!$A$2:$E$100,5,FALSE),"")</f>
        <v/>
      </c>
      <c r="G79" t="str">
        <f>IFERROR(VLOOKUP(B79,Ordini!$A$2:$F$100,6,FALSE),"")</f>
        <v/>
      </c>
      <c r="H79" t="str">
        <f>IFERROR(VLOOKUP(B79,Ordini!$A$2:$G$100,7,FALSE),"")</f>
        <v/>
      </c>
      <c r="I79" t="str">
        <f>IFERROR(VLOOKUP(B79,Ordini!$A$2:$L$100,12,FALSE),"")</f>
        <v/>
      </c>
      <c r="J79" t="str">
        <f>IFERROR(VLOOKUP(B79,Ordini!$A$2:$M$100,13,FALSE),"")</f>
        <v/>
      </c>
      <c r="K79" s="7" t="e">
        <f t="shared" si="6"/>
        <v>#VALUE!</v>
      </c>
      <c r="M79" s="7" t="e">
        <f t="shared" si="8"/>
        <v>#VALUE!</v>
      </c>
      <c r="N79" s="3"/>
      <c r="O79" s="3"/>
      <c r="P79" s="3"/>
      <c r="Q79" t="str">
        <f>IFERROR(VLOOKUP(B79,Ordini!$A$2:$H$100,8,FALSE),"Prezzo Non Trovato")</f>
        <v>Prezzo Non Trovato</v>
      </c>
      <c r="R79" t="str">
        <f>IFERROR(VLOOKUP(B79,Ordini!$A$2:$N$100,14,FALSE),"Quantità Non Trovata")</f>
        <v>Quantità Non Trovata</v>
      </c>
      <c r="T79" s="7" t="e">
        <f t="shared" si="7"/>
        <v>#VALUE!</v>
      </c>
    </row>
    <row r="80" spans="2:20" x14ac:dyDescent="0.25">
      <c r="B80" s="6"/>
      <c r="C80" t="str">
        <f>IFERROR(VLOOKUP(B80,Ordini!$A$2:$E$100,2,FALSE),"")</f>
        <v/>
      </c>
      <c r="D80" t="str">
        <f>IFERROR(VLOOKUP(B80,Ordini!$A$2:$E$100,3,FALSE),"")</f>
        <v/>
      </c>
      <c r="E80" t="str">
        <f>IFERROR(VLOOKUP(B80,Ordini!$A$2:$E$100,4,FALSE),"")</f>
        <v/>
      </c>
      <c r="F80" t="str">
        <f>IFERROR(VLOOKUP(B80,Ordini!$A$2:$E$100,5,FALSE),"")</f>
        <v/>
      </c>
      <c r="G80" t="str">
        <f>IFERROR(VLOOKUP(B80,Ordini!$A$2:$F$100,6,FALSE),"")</f>
        <v/>
      </c>
      <c r="H80" t="str">
        <f>IFERROR(VLOOKUP(B80,Ordini!$A$2:$G$100,7,FALSE),"")</f>
        <v/>
      </c>
      <c r="I80" t="str">
        <f>IFERROR(VLOOKUP(B80,Ordini!$A$2:$L$100,12,FALSE),"")</f>
        <v/>
      </c>
      <c r="J80" t="str">
        <f>IFERROR(VLOOKUP(B80,Ordini!$A$2:$M$100,13,FALSE),"")</f>
        <v/>
      </c>
      <c r="K80" s="7" t="e">
        <f t="shared" si="6"/>
        <v>#VALUE!</v>
      </c>
      <c r="M80" s="7" t="e">
        <f t="shared" si="8"/>
        <v>#VALUE!</v>
      </c>
      <c r="N80" s="3"/>
      <c r="O80" s="3"/>
      <c r="P80" s="3"/>
      <c r="Q80" t="str">
        <f>IFERROR(VLOOKUP(B80,Ordini!$A$2:$H$100,8,FALSE),"Prezzo Non Trovato")</f>
        <v>Prezzo Non Trovato</v>
      </c>
      <c r="R80" t="str">
        <f>IFERROR(VLOOKUP(B80,Ordini!$A$2:$N$100,14,FALSE),"Quantità Non Trovata")</f>
        <v>Quantità Non Trovata</v>
      </c>
      <c r="T80" s="7" t="e">
        <f t="shared" si="7"/>
        <v>#VALUE!</v>
      </c>
    </row>
    <row r="81" spans="2:20" x14ac:dyDescent="0.25">
      <c r="B81" s="6"/>
      <c r="C81" t="str">
        <f>IFERROR(VLOOKUP(B81,Ordini!$A$2:$E$100,2,FALSE),"")</f>
        <v/>
      </c>
      <c r="D81" t="str">
        <f>IFERROR(VLOOKUP(B81,Ordini!$A$2:$E$100,3,FALSE),"")</f>
        <v/>
      </c>
      <c r="E81" t="str">
        <f>IFERROR(VLOOKUP(B81,Ordini!$A$2:$E$100,4,FALSE),"")</f>
        <v/>
      </c>
      <c r="F81" t="str">
        <f>IFERROR(VLOOKUP(B81,Ordini!$A$2:$E$100,5,FALSE),"")</f>
        <v/>
      </c>
      <c r="G81" t="str">
        <f>IFERROR(VLOOKUP(B81,Ordini!$A$2:$F$100,6,FALSE),"")</f>
        <v/>
      </c>
      <c r="H81" t="str">
        <f>IFERROR(VLOOKUP(B81,Ordini!$A$2:$G$100,7,FALSE),"")</f>
        <v/>
      </c>
      <c r="I81" t="str">
        <f>IFERROR(VLOOKUP(B81,Ordini!$A$2:$L$100,12,FALSE),"")</f>
        <v/>
      </c>
      <c r="J81" t="str">
        <f>IFERROR(VLOOKUP(B81,Ordini!$A$2:$M$100,13,FALSE),"")</f>
        <v/>
      </c>
      <c r="K81" s="7" t="e">
        <f t="shared" si="6"/>
        <v>#VALUE!</v>
      </c>
      <c r="M81" s="7" t="e">
        <f t="shared" si="8"/>
        <v>#VALUE!</v>
      </c>
      <c r="N81" s="3"/>
      <c r="O81" s="3"/>
      <c r="P81" s="3"/>
      <c r="Q81" t="str">
        <f>IFERROR(VLOOKUP(B81,Ordini!$A$2:$H$100,8,FALSE),"Prezzo Non Trovato")</f>
        <v>Prezzo Non Trovato</v>
      </c>
      <c r="R81" t="str">
        <f>IFERROR(VLOOKUP(B81,Ordini!$A$2:$N$100,14,FALSE),"Quantità Non Trovata")</f>
        <v>Quantità Non Trovata</v>
      </c>
      <c r="T81" s="7" t="e">
        <f t="shared" si="7"/>
        <v>#VALUE!</v>
      </c>
    </row>
    <row r="82" spans="2:20" x14ac:dyDescent="0.25">
      <c r="B82" s="6"/>
      <c r="C82" t="str">
        <f>IFERROR(VLOOKUP(B82,Ordini!$A$2:$E$100,2,FALSE),"")</f>
        <v/>
      </c>
      <c r="D82" t="str">
        <f>IFERROR(VLOOKUP(B82,Ordini!$A$2:$E$100,3,FALSE),"")</f>
        <v/>
      </c>
      <c r="E82" t="str">
        <f>IFERROR(VLOOKUP(B82,Ordini!$A$2:$E$100,4,FALSE),"")</f>
        <v/>
      </c>
      <c r="F82" t="str">
        <f>IFERROR(VLOOKUP(B82,Ordini!$A$2:$E$100,5,FALSE),"")</f>
        <v/>
      </c>
      <c r="G82" t="str">
        <f>IFERROR(VLOOKUP(B82,Ordini!$A$2:$F$100,6,FALSE),"")</f>
        <v/>
      </c>
      <c r="H82" t="str">
        <f>IFERROR(VLOOKUP(B82,Ordini!$A$2:$G$100,7,FALSE),"")</f>
        <v/>
      </c>
      <c r="I82" t="str">
        <f>IFERROR(VLOOKUP(B82,Ordini!$A$2:$L$100,12,FALSE),"")</f>
        <v/>
      </c>
      <c r="J82" t="str">
        <f>IFERROR(VLOOKUP(B82,Ordini!$A$2:$M$100,13,FALSE),"")</f>
        <v/>
      </c>
      <c r="K82" s="7" t="e">
        <f t="shared" si="6"/>
        <v>#VALUE!</v>
      </c>
      <c r="M82" s="7" t="e">
        <f t="shared" si="8"/>
        <v>#VALUE!</v>
      </c>
      <c r="N82" s="3"/>
      <c r="O82" s="3"/>
      <c r="P82" s="3"/>
      <c r="Q82" t="str">
        <f>IFERROR(VLOOKUP(B82,Ordini!$A$2:$H$100,8,FALSE),"Prezzo Non Trovato")</f>
        <v>Prezzo Non Trovato</v>
      </c>
      <c r="R82" t="str">
        <f>IFERROR(VLOOKUP(B82,Ordini!$A$2:$N$100,14,FALSE),"Quantità Non Trovata")</f>
        <v>Quantità Non Trovata</v>
      </c>
      <c r="T82" s="7" t="e">
        <f t="shared" si="7"/>
        <v>#VALUE!</v>
      </c>
    </row>
    <row r="83" spans="2:20" x14ac:dyDescent="0.25">
      <c r="B83" s="6"/>
      <c r="C83" t="str">
        <f>IFERROR(VLOOKUP(B83,Ordini!$A$2:$E$100,2,FALSE),"")</f>
        <v/>
      </c>
      <c r="D83" t="str">
        <f>IFERROR(VLOOKUP(B83,Ordini!$A$2:$E$100,3,FALSE),"")</f>
        <v/>
      </c>
      <c r="E83" t="str">
        <f>IFERROR(VLOOKUP(B83,Ordini!$A$2:$E$100,4,FALSE),"")</f>
        <v/>
      </c>
      <c r="F83" t="str">
        <f>IFERROR(VLOOKUP(B83,Ordini!$A$2:$E$100,5,FALSE),"")</f>
        <v/>
      </c>
      <c r="G83" t="str">
        <f>IFERROR(VLOOKUP(B83,Ordini!$A$2:$F$100,6,FALSE),"")</f>
        <v/>
      </c>
      <c r="H83" t="str">
        <f>IFERROR(VLOOKUP(B83,Ordini!$A$2:$G$100,7,FALSE),"")</f>
        <v/>
      </c>
      <c r="I83" t="str">
        <f>IFERROR(VLOOKUP(B83,Ordini!$A$2:$L$100,12,FALSE),"")</f>
        <v/>
      </c>
      <c r="J83" t="str">
        <f>IFERROR(VLOOKUP(B83,Ordini!$A$2:$M$100,13,FALSE),"")</f>
        <v/>
      </c>
      <c r="K83" s="7" t="e">
        <f t="shared" si="6"/>
        <v>#VALUE!</v>
      </c>
      <c r="M83" s="7" t="e">
        <f t="shared" si="8"/>
        <v>#VALUE!</v>
      </c>
      <c r="N83" s="3"/>
      <c r="O83" s="3"/>
      <c r="P83" s="3"/>
      <c r="Q83" t="str">
        <f>IFERROR(VLOOKUP(B83,Ordini!$A$2:$H$100,8,FALSE),"Prezzo Non Trovato")</f>
        <v>Prezzo Non Trovato</v>
      </c>
      <c r="R83" t="str">
        <f>IFERROR(VLOOKUP(B83,Ordini!$A$2:$N$100,14,FALSE),"Quantità Non Trovata")</f>
        <v>Quantità Non Trovata</v>
      </c>
      <c r="T83" s="7" t="e">
        <f t="shared" si="7"/>
        <v>#VALUE!</v>
      </c>
    </row>
    <row r="84" spans="2:20" x14ac:dyDescent="0.25">
      <c r="B84" s="6"/>
      <c r="C84" t="str">
        <f>IFERROR(VLOOKUP(B84,Ordini!$A$2:$E$100,2,FALSE),"")</f>
        <v/>
      </c>
      <c r="D84" t="str">
        <f>IFERROR(VLOOKUP(B84,Ordini!$A$2:$E$100,3,FALSE),"")</f>
        <v/>
      </c>
      <c r="E84" t="str">
        <f>IFERROR(VLOOKUP(B84,Ordini!$A$2:$E$100,4,FALSE),"")</f>
        <v/>
      </c>
      <c r="F84" t="str">
        <f>IFERROR(VLOOKUP(B84,Ordini!$A$2:$E$100,5,FALSE),"")</f>
        <v/>
      </c>
      <c r="G84" t="str">
        <f>IFERROR(VLOOKUP(B84,Ordini!$A$2:$F$100,6,FALSE),"")</f>
        <v/>
      </c>
      <c r="H84" t="str">
        <f>IFERROR(VLOOKUP(B84,Ordini!$A$2:$G$100,7,FALSE),"")</f>
        <v/>
      </c>
      <c r="I84" t="str">
        <f>IFERROR(VLOOKUP(B84,Ordini!$A$2:$L$100,12,FALSE),"")</f>
        <v/>
      </c>
      <c r="J84" t="str">
        <f>IFERROR(VLOOKUP(B84,Ordini!$A$2:$M$100,13,FALSE),"")</f>
        <v/>
      </c>
      <c r="K84" s="7" t="e">
        <f t="shared" si="6"/>
        <v>#VALUE!</v>
      </c>
      <c r="M84" s="7" t="e">
        <f t="shared" si="8"/>
        <v>#VALUE!</v>
      </c>
      <c r="N84" s="3"/>
      <c r="O84" s="3"/>
      <c r="P84" s="3"/>
      <c r="Q84" t="str">
        <f>IFERROR(VLOOKUP(B84,Ordini!$A$2:$H$100,8,FALSE),"Prezzo Non Trovato")</f>
        <v>Prezzo Non Trovato</v>
      </c>
      <c r="R84" t="str">
        <f>IFERROR(VLOOKUP(B84,Ordini!$A$2:$N$100,14,FALSE),"Quantità Non Trovata")</f>
        <v>Quantità Non Trovata</v>
      </c>
      <c r="T84" s="7" t="e">
        <f t="shared" si="7"/>
        <v>#VALUE!</v>
      </c>
    </row>
    <row r="85" spans="2:20" x14ac:dyDescent="0.25">
      <c r="B85" s="6"/>
      <c r="C85" t="str">
        <f>IFERROR(VLOOKUP(B85,Ordini!$A$2:$E$100,2,FALSE),"")</f>
        <v/>
      </c>
      <c r="D85" t="str">
        <f>IFERROR(VLOOKUP(B85,Ordini!$A$2:$E$100,3,FALSE),"")</f>
        <v/>
      </c>
      <c r="E85" t="str">
        <f>IFERROR(VLOOKUP(B85,Ordini!$A$2:$E$100,4,FALSE),"")</f>
        <v/>
      </c>
      <c r="F85" t="str">
        <f>IFERROR(VLOOKUP(B85,Ordini!$A$2:$E$100,5,FALSE),"")</f>
        <v/>
      </c>
      <c r="G85" t="str">
        <f>IFERROR(VLOOKUP(B85,Ordini!$A$2:$F$100,6,FALSE),"")</f>
        <v/>
      </c>
      <c r="H85" t="str">
        <f>IFERROR(VLOOKUP(B85,Ordini!$A$2:$G$100,7,FALSE),"")</f>
        <v/>
      </c>
      <c r="I85" t="str">
        <f>IFERROR(VLOOKUP(B85,Ordini!$A$2:$L$100,12,FALSE),"")</f>
        <v/>
      </c>
      <c r="J85" t="str">
        <f>IFERROR(VLOOKUP(B85,Ordini!$A$2:$M$100,13,FALSE),"")</f>
        <v/>
      </c>
      <c r="K85" s="7" t="e">
        <f t="shared" si="6"/>
        <v>#VALUE!</v>
      </c>
      <c r="M85" s="7" t="e">
        <f t="shared" si="8"/>
        <v>#VALUE!</v>
      </c>
      <c r="N85" s="3"/>
      <c r="O85" s="3"/>
      <c r="P85" s="3"/>
      <c r="Q85" t="str">
        <f>IFERROR(VLOOKUP(B85,Ordini!$A$2:$H$100,8,FALSE),"Prezzo Non Trovato")</f>
        <v>Prezzo Non Trovato</v>
      </c>
      <c r="R85" t="str">
        <f>IFERROR(VLOOKUP(B85,Ordini!$A$2:$N$100,14,FALSE),"Quantità Non Trovata")</f>
        <v>Quantità Non Trovata</v>
      </c>
      <c r="T85" s="7" t="e">
        <f t="shared" si="7"/>
        <v>#VALUE!</v>
      </c>
    </row>
    <row r="86" spans="2:20" x14ac:dyDescent="0.25">
      <c r="B86" s="6"/>
      <c r="C86" t="str">
        <f>IFERROR(VLOOKUP(B86,Ordini!$A$2:$E$100,2,FALSE),"")</f>
        <v/>
      </c>
      <c r="D86" t="str">
        <f>IFERROR(VLOOKUP(B86,Ordini!$A$2:$E$100,3,FALSE),"")</f>
        <v/>
      </c>
      <c r="E86" t="str">
        <f>IFERROR(VLOOKUP(B86,Ordini!$A$2:$E$100,4,FALSE),"")</f>
        <v/>
      </c>
      <c r="F86" t="str">
        <f>IFERROR(VLOOKUP(B86,Ordini!$A$2:$E$100,5,FALSE),"")</f>
        <v/>
      </c>
      <c r="G86" t="str">
        <f>IFERROR(VLOOKUP(B86,Ordini!$A$2:$F$100,6,FALSE),"")</f>
        <v/>
      </c>
      <c r="H86" t="str">
        <f>IFERROR(VLOOKUP(B86,Ordini!$A$2:$G$100,7,FALSE),"")</f>
        <v/>
      </c>
      <c r="I86" t="str">
        <f>IFERROR(VLOOKUP(B86,Ordini!$A$2:$L$100,12,FALSE),"")</f>
        <v/>
      </c>
      <c r="J86" t="str">
        <f>IFERROR(VLOOKUP(B86,Ordini!$A$2:$M$100,13,FALSE),"")</f>
        <v/>
      </c>
      <c r="K86" s="7" t="e">
        <f t="shared" si="6"/>
        <v>#VALUE!</v>
      </c>
      <c r="M86" s="7" t="e">
        <f t="shared" si="8"/>
        <v>#VALUE!</v>
      </c>
      <c r="N86" s="3"/>
      <c r="O86" s="3"/>
      <c r="P86" s="3"/>
      <c r="Q86" t="str">
        <f>IFERROR(VLOOKUP(B86,Ordini!$A$2:$H$100,8,FALSE),"Prezzo Non Trovato")</f>
        <v>Prezzo Non Trovato</v>
      </c>
      <c r="R86" t="str">
        <f>IFERROR(VLOOKUP(B86,Ordini!$A$2:$N$100,14,FALSE),"Quantità Non Trovata")</f>
        <v>Quantità Non Trovata</v>
      </c>
      <c r="T86" s="7" t="e">
        <f t="shared" si="7"/>
        <v>#VALUE!</v>
      </c>
    </row>
    <row r="87" spans="2:20" x14ac:dyDescent="0.25">
      <c r="B87" s="6"/>
      <c r="C87" t="str">
        <f>IFERROR(VLOOKUP(B87,Ordini!$A$2:$E$100,2,FALSE),"")</f>
        <v/>
      </c>
      <c r="D87" t="str">
        <f>IFERROR(VLOOKUP(B87,Ordini!$A$2:$E$100,3,FALSE),"")</f>
        <v/>
      </c>
      <c r="E87" t="str">
        <f>IFERROR(VLOOKUP(B87,Ordini!$A$2:$E$100,4,FALSE),"")</f>
        <v/>
      </c>
      <c r="F87" t="str">
        <f>IFERROR(VLOOKUP(B87,Ordini!$A$2:$E$100,5,FALSE),"")</f>
        <v/>
      </c>
      <c r="G87" t="str">
        <f>IFERROR(VLOOKUP(B87,Ordini!$A$2:$F$100,6,FALSE),"")</f>
        <v/>
      </c>
      <c r="H87" t="str">
        <f>IFERROR(VLOOKUP(B87,Ordini!$A$2:$G$100,7,FALSE),"")</f>
        <v/>
      </c>
      <c r="I87" t="str">
        <f>IFERROR(VLOOKUP(B87,Ordini!$A$2:$L$100,12,FALSE),"")</f>
        <v/>
      </c>
      <c r="J87" t="str">
        <f>IFERROR(VLOOKUP(B87,Ordini!$A$2:$M$100,13,FALSE),"")</f>
        <v/>
      </c>
      <c r="K87" s="7" t="e">
        <f t="shared" si="6"/>
        <v>#VALUE!</v>
      </c>
      <c r="M87" s="7" t="e">
        <f t="shared" si="8"/>
        <v>#VALUE!</v>
      </c>
      <c r="N87" s="3"/>
      <c r="O87" s="3"/>
      <c r="P87" s="3"/>
      <c r="Q87" t="str">
        <f>IFERROR(VLOOKUP(B87,Ordini!$A$2:$H$100,8,FALSE),"Prezzo Non Trovato")</f>
        <v>Prezzo Non Trovato</v>
      </c>
      <c r="R87" t="str">
        <f>IFERROR(VLOOKUP(B87,Ordini!$A$2:$N$100,14,FALSE),"Quantità Non Trovata")</f>
        <v>Quantità Non Trovata</v>
      </c>
      <c r="T87" s="7" t="e">
        <f t="shared" si="7"/>
        <v>#VALUE!</v>
      </c>
    </row>
    <row r="88" spans="2:20" x14ac:dyDescent="0.25">
      <c r="B88" s="6"/>
      <c r="C88" t="str">
        <f>IFERROR(VLOOKUP(B88,Ordini!$A$2:$E$100,2,FALSE),"")</f>
        <v/>
      </c>
      <c r="D88" t="str">
        <f>IFERROR(VLOOKUP(B88,Ordini!$A$2:$E$100,3,FALSE),"")</f>
        <v/>
      </c>
      <c r="E88" t="str">
        <f>IFERROR(VLOOKUP(B88,Ordini!$A$2:$E$100,4,FALSE),"")</f>
        <v/>
      </c>
      <c r="F88" t="str">
        <f>IFERROR(VLOOKUP(B88,Ordini!$A$2:$E$100,5,FALSE),"")</f>
        <v/>
      </c>
      <c r="G88" t="str">
        <f>IFERROR(VLOOKUP(B88,Ordini!$A$2:$F$100,6,FALSE),"")</f>
        <v/>
      </c>
      <c r="H88" t="str">
        <f>IFERROR(VLOOKUP(B88,Ordini!$A$2:$G$100,7,FALSE),"")</f>
        <v/>
      </c>
      <c r="I88" t="str">
        <f>IFERROR(VLOOKUP(B88,Ordini!$A$2:$L$100,12,FALSE),"")</f>
        <v/>
      </c>
      <c r="J88" t="str">
        <f>IFERROR(VLOOKUP(B88,Ordini!$A$2:$M$100,13,FALSE),"")</f>
        <v/>
      </c>
      <c r="K88" s="7" t="e">
        <f t="shared" si="6"/>
        <v>#VALUE!</v>
      </c>
      <c r="M88" s="7" t="e">
        <f t="shared" si="8"/>
        <v>#VALUE!</v>
      </c>
      <c r="N88" s="3"/>
      <c r="O88" s="3"/>
      <c r="P88" s="3"/>
      <c r="Q88" t="str">
        <f>IFERROR(VLOOKUP(B88,Ordini!$A$2:$H$100,8,FALSE),"Prezzo Non Trovato")</f>
        <v>Prezzo Non Trovato</v>
      </c>
      <c r="R88" t="str">
        <f>IFERROR(VLOOKUP(B88,Ordini!$A$2:$N$100,14,FALSE),"Quantità Non Trovata")</f>
        <v>Quantità Non Trovata</v>
      </c>
      <c r="T88" s="7" t="e">
        <f t="shared" si="7"/>
        <v>#VALUE!</v>
      </c>
    </row>
    <row r="89" spans="2:20" x14ac:dyDescent="0.25">
      <c r="B89" s="6"/>
      <c r="C89" t="str">
        <f>IFERROR(VLOOKUP(B89,Ordini!$A$2:$E$100,2,FALSE),"")</f>
        <v/>
      </c>
      <c r="D89" t="str">
        <f>IFERROR(VLOOKUP(B89,Ordini!$A$2:$E$100,3,FALSE),"")</f>
        <v/>
      </c>
      <c r="E89" t="str">
        <f>IFERROR(VLOOKUP(B89,Ordini!$A$2:$E$100,4,FALSE),"")</f>
        <v/>
      </c>
      <c r="F89" t="str">
        <f>IFERROR(VLOOKUP(B89,Ordini!$A$2:$E$100,5,FALSE),"")</f>
        <v/>
      </c>
      <c r="G89" t="str">
        <f>IFERROR(VLOOKUP(B89,Ordini!$A$2:$F$100,6,FALSE),"")</f>
        <v/>
      </c>
      <c r="H89" t="str">
        <f>IFERROR(VLOOKUP(B89,Ordini!$A$2:$G$100,7,FALSE),"")</f>
        <v/>
      </c>
      <c r="I89" t="str">
        <f>IFERROR(VLOOKUP(B89,Ordini!$A$2:$L$100,12,FALSE),"")</f>
        <v/>
      </c>
      <c r="J89" t="str">
        <f>IFERROR(VLOOKUP(B89,Ordini!$A$2:$M$100,13,FALSE),"")</f>
        <v/>
      </c>
      <c r="K89" s="7" t="e">
        <f t="shared" si="6"/>
        <v>#VALUE!</v>
      </c>
      <c r="M89" s="7" t="e">
        <f t="shared" si="8"/>
        <v>#VALUE!</v>
      </c>
      <c r="N89" s="3"/>
      <c r="O89" s="3"/>
      <c r="P89" s="3"/>
      <c r="Q89" t="str">
        <f>IFERROR(VLOOKUP(B89,Ordini!$A$2:$H$100,8,FALSE),"Prezzo Non Trovato")</f>
        <v>Prezzo Non Trovato</v>
      </c>
      <c r="R89" t="str">
        <f>IFERROR(VLOOKUP(B89,Ordini!$A$2:$N$100,14,FALSE),"Quantità Non Trovata")</f>
        <v>Quantità Non Trovata</v>
      </c>
      <c r="T89" s="7" t="e">
        <f t="shared" si="7"/>
        <v>#VALUE!</v>
      </c>
    </row>
    <row r="90" spans="2:20" x14ac:dyDescent="0.25">
      <c r="B90" s="6"/>
      <c r="C90" t="str">
        <f>IFERROR(VLOOKUP(B90,Ordini!$A$2:$E$100,2,FALSE),"")</f>
        <v/>
      </c>
      <c r="D90" t="str">
        <f>IFERROR(VLOOKUP(B90,Ordini!$A$2:$E$100,3,FALSE),"")</f>
        <v/>
      </c>
      <c r="E90" t="str">
        <f>IFERROR(VLOOKUP(B90,Ordini!$A$2:$E$100,4,FALSE),"")</f>
        <v/>
      </c>
      <c r="F90" t="str">
        <f>IFERROR(VLOOKUP(B90,Ordini!$A$2:$E$100,5,FALSE),"")</f>
        <v/>
      </c>
      <c r="G90" t="str">
        <f>IFERROR(VLOOKUP(B90,Ordini!$A$2:$F$100,6,FALSE),"")</f>
        <v/>
      </c>
      <c r="H90" t="str">
        <f>IFERROR(VLOOKUP(B90,Ordini!$A$2:$G$100,7,FALSE),"")</f>
        <v/>
      </c>
      <c r="I90" t="str">
        <f>IFERROR(VLOOKUP(B90,Ordini!$A$2:$L$100,12,FALSE),"")</f>
        <v/>
      </c>
      <c r="J90" t="str">
        <f>IFERROR(VLOOKUP(B90,Ordini!$A$2:$M$100,13,FALSE),"")</f>
        <v/>
      </c>
      <c r="K90" s="7" t="e">
        <f t="shared" si="6"/>
        <v>#VALUE!</v>
      </c>
      <c r="M90" s="7" t="e">
        <f t="shared" si="8"/>
        <v>#VALUE!</v>
      </c>
      <c r="N90" s="3"/>
      <c r="O90" s="3"/>
      <c r="P90" s="3"/>
      <c r="Q90" t="str">
        <f>IFERROR(VLOOKUP(B90,Ordini!$A$2:$H$100,8,FALSE),"Prezzo Non Trovato")</f>
        <v>Prezzo Non Trovato</v>
      </c>
      <c r="R90" t="str">
        <f>IFERROR(VLOOKUP(B90,Ordini!$A$2:$N$100,14,FALSE),"Quantità Non Trovata")</f>
        <v>Quantità Non Trovata</v>
      </c>
      <c r="T90" s="7" t="e">
        <f t="shared" si="7"/>
        <v>#VALUE!</v>
      </c>
    </row>
    <row r="91" spans="2:20" x14ac:dyDescent="0.25">
      <c r="B91" s="6"/>
      <c r="C91" t="str">
        <f>IFERROR(VLOOKUP(B91,Ordini!$A$2:$E$100,2,FALSE),"")</f>
        <v/>
      </c>
      <c r="D91" t="str">
        <f>IFERROR(VLOOKUP(B91,Ordini!$A$2:$E$100,3,FALSE),"")</f>
        <v/>
      </c>
      <c r="E91" t="str">
        <f>IFERROR(VLOOKUP(B91,Ordini!$A$2:$E$100,4,FALSE),"")</f>
        <v/>
      </c>
      <c r="F91" t="str">
        <f>IFERROR(VLOOKUP(B91,Ordini!$A$2:$E$100,5,FALSE),"")</f>
        <v/>
      </c>
      <c r="G91" t="str">
        <f>IFERROR(VLOOKUP(B91,Ordini!$A$2:$F$100,6,FALSE),"")</f>
        <v/>
      </c>
      <c r="H91" t="str">
        <f>IFERROR(VLOOKUP(B91,Ordini!$A$2:$G$100,7,FALSE),"")</f>
        <v/>
      </c>
      <c r="I91" t="str">
        <f>IFERROR(VLOOKUP(B91,Ordini!$A$2:$L$100,12,FALSE),"")</f>
        <v/>
      </c>
      <c r="J91" t="str">
        <f>IFERROR(VLOOKUP(B91,Ordini!$A$2:$M$100,13,FALSE),"")</f>
        <v/>
      </c>
      <c r="K91" s="7" t="e">
        <f t="shared" si="6"/>
        <v>#VALUE!</v>
      </c>
      <c r="M91" s="7" t="e">
        <f t="shared" si="8"/>
        <v>#VALUE!</v>
      </c>
      <c r="N91" s="3"/>
      <c r="O91" s="3"/>
      <c r="P91" s="3"/>
      <c r="Q91" t="str">
        <f>IFERROR(VLOOKUP(B91,Ordini!$A$2:$H$100,8,FALSE),"Prezzo Non Trovato")</f>
        <v>Prezzo Non Trovato</v>
      </c>
      <c r="R91" t="str">
        <f>IFERROR(VLOOKUP(B91,Ordini!$A$2:$N$100,14,FALSE),"Quantità Non Trovata")</f>
        <v>Quantità Non Trovata</v>
      </c>
      <c r="T91" s="7" t="e">
        <f t="shared" si="7"/>
        <v>#VALUE!</v>
      </c>
    </row>
    <row r="92" spans="2:20" x14ac:dyDescent="0.25">
      <c r="B92" s="6"/>
      <c r="C92" t="str">
        <f>IFERROR(VLOOKUP(B92,Ordini!$A$2:$E$100,2,FALSE),"")</f>
        <v/>
      </c>
      <c r="D92" t="str">
        <f>IFERROR(VLOOKUP(B92,Ordini!$A$2:$E$100,3,FALSE),"")</f>
        <v/>
      </c>
      <c r="E92" t="str">
        <f>IFERROR(VLOOKUP(B92,Ordini!$A$2:$E$100,4,FALSE),"")</f>
        <v/>
      </c>
      <c r="F92" t="str">
        <f>IFERROR(VLOOKUP(B92,Ordini!$A$2:$E$100,5,FALSE),"")</f>
        <v/>
      </c>
      <c r="G92" t="str">
        <f>IFERROR(VLOOKUP(B92,Ordini!$A$2:$F$100,6,FALSE),"")</f>
        <v/>
      </c>
      <c r="H92" t="str">
        <f>IFERROR(VLOOKUP(B92,Ordini!$A$2:$G$100,7,FALSE),"")</f>
        <v/>
      </c>
      <c r="I92" t="str">
        <f>IFERROR(VLOOKUP(B92,Ordini!$A$2:$L$100,12,FALSE),"")</f>
        <v/>
      </c>
      <c r="J92" t="str">
        <f>IFERROR(VLOOKUP(B92,Ordini!$A$2:$M$100,13,FALSE),"")</f>
        <v/>
      </c>
      <c r="K92" s="7" t="e">
        <f t="shared" si="6"/>
        <v>#VALUE!</v>
      </c>
      <c r="M92" s="7" t="e">
        <f t="shared" si="8"/>
        <v>#VALUE!</v>
      </c>
      <c r="N92" s="3"/>
      <c r="O92" s="3"/>
      <c r="P92" s="3"/>
      <c r="Q92" t="str">
        <f>IFERROR(VLOOKUP(B92,Ordini!$A$2:$H$100,8,FALSE),"Prezzo Non Trovato")</f>
        <v>Prezzo Non Trovato</v>
      </c>
      <c r="R92" t="str">
        <f>IFERROR(VLOOKUP(B92,Ordini!$A$2:$N$100,14,FALSE),"Quantità Non Trovata")</f>
        <v>Quantità Non Trovata</v>
      </c>
      <c r="T92" s="7" t="e">
        <f t="shared" si="7"/>
        <v>#VALUE!</v>
      </c>
    </row>
    <row r="93" spans="2:20" x14ac:dyDescent="0.25">
      <c r="B93" s="6"/>
      <c r="C93" t="str">
        <f>IFERROR(VLOOKUP(B93,Ordini!$A$2:$E$100,2,FALSE),"")</f>
        <v/>
      </c>
      <c r="D93" t="str">
        <f>IFERROR(VLOOKUP(B93,Ordini!$A$2:$E$100,3,FALSE),"")</f>
        <v/>
      </c>
      <c r="E93" t="str">
        <f>IFERROR(VLOOKUP(B93,Ordini!$A$2:$E$100,4,FALSE),"")</f>
        <v/>
      </c>
      <c r="F93" t="str">
        <f>IFERROR(VLOOKUP(B93,Ordini!$A$2:$E$100,5,FALSE),"")</f>
        <v/>
      </c>
      <c r="G93" t="str">
        <f>IFERROR(VLOOKUP(B93,Ordini!$A$2:$F$100,6,FALSE),"")</f>
        <v/>
      </c>
      <c r="H93" t="str">
        <f>IFERROR(VLOOKUP(B93,Ordini!$A$2:$G$100,7,FALSE),"")</f>
        <v/>
      </c>
      <c r="I93" t="str">
        <f>IFERROR(VLOOKUP(B93,Ordini!$A$2:$L$100,12,FALSE),"")</f>
        <v/>
      </c>
      <c r="J93" t="str">
        <f>IFERROR(VLOOKUP(B93,Ordini!$A$2:$M$100,13,FALSE),"")</f>
        <v/>
      </c>
      <c r="K93" s="7" t="e">
        <f t="shared" si="6"/>
        <v>#VALUE!</v>
      </c>
      <c r="M93" s="7" t="e">
        <f t="shared" si="8"/>
        <v>#VALUE!</v>
      </c>
      <c r="N93" s="3"/>
      <c r="O93" s="3"/>
      <c r="P93" s="3"/>
      <c r="Q93" t="str">
        <f>IFERROR(VLOOKUP(B93,Ordini!$A$2:$H$100,8,FALSE),"Prezzo Non Trovato")</f>
        <v>Prezzo Non Trovato</v>
      </c>
      <c r="R93" t="str">
        <f>IFERROR(VLOOKUP(B93,Ordini!$A$2:$N$100,14,FALSE),"Quantità Non Trovata")</f>
        <v>Quantità Non Trovata</v>
      </c>
      <c r="T93" s="7" t="e">
        <f t="shared" si="7"/>
        <v>#VALUE!</v>
      </c>
    </row>
    <row r="94" spans="2:20" x14ac:dyDescent="0.25">
      <c r="B94" s="6"/>
      <c r="C94" t="str">
        <f>IFERROR(VLOOKUP(B94,Ordini!$A$2:$E$100,2,FALSE),"")</f>
        <v/>
      </c>
      <c r="D94" t="str">
        <f>IFERROR(VLOOKUP(B94,Ordini!$A$2:$E$100,3,FALSE),"")</f>
        <v/>
      </c>
      <c r="E94" t="str">
        <f>IFERROR(VLOOKUP(B94,Ordini!$A$2:$E$100,4,FALSE),"")</f>
        <v/>
      </c>
      <c r="F94" t="str">
        <f>IFERROR(VLOOKUP(B94,Ordini!$A$2:$E$100,5,FALSE),"")</f>
        <v/>
      </c>
      <c r="G94" t="str">
        <f>IFERROR(VLOOKUP(B94,Ordini!$A$2:$F$100,6,FALSE),"")</f>
        <v/>
      </c>
      <c r="H94" t="str">
        <f>IFERROR(VLOOKUP(B94,Ordini!$A$2:$G$100,7,FALSE),"")</f>
        <v/>
      </c>
      <c r="I94" t="str">
        <f>IFERROR(VLOOKUP(B94,Ordini!$A$2:$L$100,12,FALSE),"")</f>
        <v/>
      </c>
      <c r="J94" t="str">
        <f>IFERROR(VLOOKUP(B94,Ordini!$A$2:$M$100,13,FALSE),"")</f>
        <v/>
      </c>
      <c r="K94" s="7" t="e">
        <f t="shared" si="6"/>
        <v>#VALUE!</v>
      </c>
      <c r="M94" s="7" t="e">
        <f t="shared" si="8"/>
        <v>#VALUE!</v>
      </c>
      <c r="N94" s="3"/>
      <c r="O94" s="3"/>
      <c r="P94" s="3"/>
      <c r="Q94" t="str">
        <f>IFERROR(VLOOKUP(B94,Ordini!$A$2:$H$100,8,FALSE),"Prezzo Non Trovato")</f>
        <v>Prezzo Non Trovato</v>
      </c>
      <c r="R94" t="str">
        <f>IFERROR(VLOOKUP(B94,Ordini!$A$2:$N$100,14,FALSE),"Quantità Non Trovata")</f>
        <v>Quantità Non Trovata</v>
      </c>
      <c r="T94" s="7" t="e">
        <f t="shared" si="7"/>
        <v>#VALUE!</v>
      </c>
    </row>
    <row r="95" spans="2:20" x14ac:dyDescent="0.25">
      <c r="B95" s="6"/>
      <c r="C95" t="str">
        <f>IFERROR(VLOOKUP(B95,Ordini!$A$2:$E$100,2,FALSE),"")</f>
        <v/>
      </c>
      <c r="D95" t="str">
        <f>IFERROR(VLOOKUP(B95,Ordini!$A$2:$E$100,3,FALSE),"")</f>
        <v/>
      </c>
      <c r="E95" t="str">
        <f>IFERROR(VLOOKUP(B95,Ordini!$A$2:$E$100,4,FALSE),"")</f>
        <v/>
      </c>
      <c r="F95" t="str">
        <f>IFERROR(VLOOKUP(B95,Ordini!$A$2:$E$100,5,FALSE),"")</f>
        <v/>
      </c>
      <c r="G95" t="str">
        <f>IFERROR(VLOOKUP(B95,Ordini!$A$2:$F$100,6,FALSE),"")</f>
        <v/>
      </c>
      <c r="H95" t="str">
        <f>IFERROR(VLOOKUP(B95,Ordini!$A$2:$G$100,7,FALSE),"")</f>
        <v/>
      </c>
      <c r="I95" t="str">
        <f>IFERROR(VLOOKUP(B95,Ordini!$A$2:$L$100,12,FALSE),"")</f>
        <v/>
      </c>
      <c r="J95" t="str">
        <f>IFERROR(VLOOKUP(B95,Ordini!$A$2:$M$100,13,FALSE),"")</f>
        <v/>
      </c>
      <c r="K95" s="7" t="e">
        <f t="shared" si="6"/>
        <v>#VALUE!</v>
      </c>
      <c r="M95" s="7" t="e">
        <f t="shared" si="8"/>
        <v>#VALUE!</v>
      </c>
      <c r="N95" s="3"/>
      <c r="O95" s="3"/>
      <c r="P95" s="3"/>
      <c r="Q95" t="str">
        <f>IFERROR(VLOOKUP(B95,Ordini!$A$2:$H$100,8,FALSE),"Prezzo Non Trovato")</f>
        <v>Prezzo Non Trovato</v>
      </c>
      <c r="R95" t="str">
        <f>IFERROR(VLOOKUP(B95,Ordini!$A$2:$N$100,14,FALSE),"Quantità Non Trovata")</f>
        <v>Quantità Non Trovata</v>
      </c>
      <c r="T95" s="7" t="e">
        <f t="shared" si="7"/>
        <v>#VALUE!</v>
      </c>
    </row>
    <row r="96" spans="2:20" x14ac:dyDescent="0.25">
      <c r="B96" s="6"/>
      <c r="C96" t="str">
        <f>IFERROR(VLOOKUP(B96,Ordini!$A$2:$E$100,2,FALSE),"")</f>
        <v/>
      </c>
      <c r="D96" t="str">
        <f>IFERROR(VLOOKUP(B96,Ordini!$A$2:$E$100,3,FALSE),"")</f>
        <v/>
      </c>
      <c r="E96" t="str">
        <f>IFERROR(VLOOKUP(B96,Ordini!$A$2:$E$100,4,FALSE),"")</f>
        <v/>
      </c>
      <c r="F96" t="str">
        <f>IFERROR(VLOOKUP(B96,Ordini!$A$2:$E$100,5,FALSE),"")</f>
        <v/>
      </c>
      <c r="G96" t="str">
        <f>IFERROR(VLOOKUP(B96,Ordini!$A$2:$F$100,6,FALSE),"")</f>
        <v/>
      </c>
      <c r="H96" t="str">
        <f>IFERROR(VLOOKUP(B96,Ordini!$A$2:$G$100,7,FALSE),"")</f>
        <v/>
      </c>
      <c r="I96" t="str">
        <f>IFERROR(VLOOKUP(B96,Ordini!$A$2:$L$100,12,FALSE),"")</f>
        <v/>
      </c>
      <c r="J96" t="str">
        <f>IFERROR(VLOOKUP(B96,Ordini!$A$2:$M$100,13,FALSE),"")</f>
        <v/>
      </c>
      <c r="K96" s="7" t="e">
        <f t="shared" si="6"/>
        <v>#VALUE!</v>
      </c>
      <c r="M96" s="7" t="e">
        <f t="shared" si="8"/>
        <v>#VALUE!</v>
      </c>
      <c r="N96" s="3"/>
      <c r="O96" s="3"/>
      <c r="P96" s="3"/>
      <c r="Q96" t="str">
        <f>IFERROR(VLOOKUP(B96,Ordini!$A$2:$H$100,8,FALSE),"Prezzo Non Trovato")</f>
        <v>Prezzo Non Trovato</v>
      </c>
      <c r="R96" t="str">
        <f>IFERROR(VLOOKUP(B96,Ordini!$A$2:$N$100,14,FALSE),"Quantità Non Trovata")</f>
        <v>Quantità Non Trovata</v>
      </c>
      <c r="T96" s="7" t="e">
        <f t="shared" si="7"/>
        <v>#VALUE!</v>
      </c>
    </row>
    <row r="97" spans="2:20" x14ac:dyDescent="0.25">
      <c r="B97" s="6"/>
      <c r="C97" t="str">
        <f>IFERROR(VLOOKUP(B97,Ordini!$A$2:$E$100,2,FALSE),"")</f>
        <v/>
      </c>
      <c r="D97" t="str">
        <f>IFERROR(VLOOKUP(B97,Ordini!$A$2:$E$100,3,FALSE),"")</f>
        <v/>
      </c>
      <c r="E97" t="str">
        <f>IFERROR(VLOOKUP(B97,Ordini!$A$2:$E$100,4,FALSE),"")</f>
        <v/>
      </c>
      <c r="F97" t="str">
        <f>IFERROR(VLOOKUP(B97,Ordini!$A$2:$E$100,5,FALSE),"")</f>
        <v/>
      </c>
      <c r="G97" t="str">
        <f>IFERROR(VLOOKUP(B97,Ordini!$A$2:$F$100,6,FALSE),"")</f>
        <v/>
      </c>
      <c r="H97" t="str">
        <f>IFERROR(VLOOKUP(B97,Ordini!$A$2:$G$100,7,FALSE),"")</f>
        <v/>
      </c>
      <c r="I97" t="str">
        <f>IFERROR(VLOOKUP(B97,Ordini!$A$2:$L$100,12,FALSE),"")</f>
        <v/>
      </c>
      <c r="J97" t="str">
        <f>IFERROR(VLOOKUP(B97,Ordini!$A$2:$M$100,13,FALSE),"")</f>
        <v/>
      </c>
      <c r="K97" s="7" t="e">
        <f t="shared" si="6"/>
        <v>#VALUE!</v>
      </c>
      <c r="M97" s="7" t="e">
        <f t="shared" si="8"/>
        <v>#VALUE!</v>
      </c>
      <c r="N97" s="3"/>
      <c r="O97" s="3"/>
      <c r="P97" s="3"/>
      <c r="Q97" t="str">
        <f>IFERROR(VLOOKUP(B97,Ordini!$A$2:$H$100,8,FALSE),"Prezzo Non Trovato")</f>
        <v>Prezzo Non Trovato</v>
      </c>
      <c r="R97" t="str">
        <f>IFERROR(VLOOKUP(B97,Ordini!$A$2:$N$100,14,FALSE),"Quantità Non Trovata")</f>
        <v>Quantità Non Trovata</v>
      </c>
      <c r="T97" s="7" t="e">
        <f t="shared" si="7"/>
        <v>#VALUE!</v>
      </c>
    </row>
    <row r="98" spans="2:20" x14ac:dyDescent="0.25">
      <c r="B98" s="6"/>
      <c r="C98" t="str">
        <f>IFERROR(VLOOKUP(B98,Ordini!$A$2:$E$100,2,FALSE),"")</f>
        <v/>
      </c>
      <c r="D98" t="str">
        <f>IFERROR(VLOOKUP(B98,Ordini!$A$2:$E$100,3,FALSE),"")</f>
        <v/>
      </c>
      <c r="E98" t="str">
        <f>IFERROR(VLOOKUP(B98,Ordini!$A$2:$E$100,4,FALSE),"")</f>
        <v/>
      </c>
      <c r="F98" t="str">
        <f>IFERROR(VLOOKUP(B98,Ordini!$A$2:$E$100,5,FALSE),"")</f>
        <v/>
      </c>
      <c r="G98" t="str">
        <f>IFERROR(VLOOKUP(B98,Ordini!$A$2:$F$100,6,FALSE),"")</f>
        <v/>
      </c>
      <c r="H98" t="str">
        <f>IFERROR(VLOOKUP(B98,Ordini!$A$2:$G$100,7,FALSE),"")</f>
        <v/>
      </c>
      <c r="I98" t="str">
        <f>IFERROR(VLOOKUP(B98,Ordini!$A$2:$L$100,12,FALSE),"")</f>
        <v/>
      </c>
      <c r="J98" t="str">
        <f>IFERROR(VLOOKUP(B98,Ordini!$A$2:$M$100,13,FALSE),"")</f>
        <v/>
      </c>
      <c r="K98" s="7" t="e">
        <f t="shared" si="6"/>
        <v>#VALUE!</v>
      </c>
      <c r="M98" s="7" t="e">
        <f t="shared" si="8"/>
        <v>#VALUE!</v>
      </c>
      <c r="N98" s="3"/>
      <c r="O98" s="3"/>
      <c r="P98" s="3"/>
      <c r="Q98" t="str">
        <f>IFERROR(VLOOKUP(B98,Ordini!$A$2:$H$100,8,FALSE),"Prezzo Non Trovato")</f>
        <v>Prezzo Non Trovato</v>
      </c>
      <c r="R98" t="str">
        <f>IFERROR(VLOOKUP(B98,Ordini!$A$2:$N$100,14,FALSE),"Quantità Non Trovata")</f>
        <v>Quantità Non Trovata</v>
      </c>
      <c r="T98" s="7" t="e">
        <f t="shared" ref="T98:T99" si="9">K98 * (S98 / 100)</f>
        <v>#VALUE!</v>
      </c>
    </row>
    <row r="99" spans="2:20" x14ac:dyDescent="0.25">
      <c r="B99" s="6"/>
      <c r="C99" t="str">
        <f>IFERROR(VLOOKUP(B99,Ordini!$A$2:$E$100,2,FALSE),"")</f>
        <v/>
      </c>
      <c r="D99" t="str">
        <f>IFERROR(VLOOKUP(B99,Ordini!$A$2:$E$100,3,FALSE),"")</f>
        <v/>
      </c>
      <c r="E99" t="str">
        <f>IFERROR(VLOOKUP(B99,Ordini!$A$2:$E$100,4,FALSE),"")</f>
        <v/>
      </c>
      <c r="F99" t="str">
        <f>IFERROR(VLOOKUP(B99,Ordini!$A$2:$E$100,5,FALSE),"")</f>
        <v/>
      </c>
      <c r="G99" t="str">
        <f>IFERROR(VLOOKUP(B99,Ordini!$A$2:$F$100,6,FALSE),"")</f>
        <v/>
      </c>
      <c r="H99" t="str">
        <f>IFERROR(VLOOKUP(B99,Ordini!$A$2:$G$100,7,FALSE),"")</f>
        <v/>
      </c>
      <c r="I99" t="str">
        <f>IFERROR(VLOOKUP(B99,Ordini!$A$2:$L$100,12,FALSE),"")</f>
        <v/>
      </c>
      <c r="J99" t="str">
        <f>IFERROR(VLOOKUP(B99,Ordini!$A$2:$M$100,13,FALSE),"")</f>
        <v/>
      </c>
      <c r="K99" s="7" t="e">
        <f t="shared" si="6"/>
        <v>#VALUE!</v>
      </c>
      <c r="M99" s="7" t="e">
        <f t="shared" ref="M99" si="10">K99 + L99</f>
        <v>#VALUE!</v>
      </c>
      <c r="N99" s="3"/>
      <c r="O99" s="3"/>
      <c r="P99" s="3"/>
      <c r="Q99" t="str">
        <f>IFERROR(VLOOKUP(B99,Ordini!$A$2:$H$100,8,FALSE),"Prezzo Non Trovato")</f>
        <v>Prezzo Non Trovato</v>
      </c>
      <c r="R99" t="str">
        <f>IFERROR(VLOOKUP(B99,Ordini!$A$2:$N$100,14,FALSE),"Quantità Non Trovata")</f>
        <v>Quantità Non Trovata</v>
      </c>
      <c r="T99" s="7" t="e">
        <f t="shared" si="9"/>
        <v>#VALUE!</v>
      </c>
    </row>
  </sheetData>
  <conditionalFormatting sqref="O2:O99">
    <cfRule type="expression" dxfId="1" priority="2">
      <formula>AND(P2="SI",O2&lt;&gt;"")</formula>
    </cfRule>
    <cfRule type="expression" dxfId="0" priority="4">
      <formula>AND(O2&lt;TODAY(),P2&lt;&gt;"SI",O2&lt;&gt;"")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DropDown="1" showInputMessage="1" showErrorMessage="1" xr:uid="{652801D6-2455-4546-81E2-755027E2D50F}">
          <x14:formula1>
            <xm:f>Ordini!$A$2:$A$100</xm:f>
          </x14:formula1>
          <xm:sqref>B2:B99</xm:sqref>
        </x14:dataValidation>
        <x14:dataValidation type="list" showDropDown="1" showInputMessage="1" showErrorMessage="1" xr:uid="{00000000-0002-0000-0400-000000000000}">
          <x14:formula1>
            <xm:f>Clienti!A$2:A$100</xm:f>
          </x14:formula1>
          <xm:sqref>B100</xm:sqref>
        </x14:dataValidation>
        <x14:dataValidation type="list" showDropDown="1" showInputMessage="1" showErrorMessage="1" xr:uid="{00000000-0002-0000-0400-000001000000}">
          <x14:formula1>
            <xm:f>Fornitori!A$2:A$100</xm:f>
          </x14:formula1>
          <xm:sqref>E100</xm:sqref>
        </x14:dataValidation>
        <x14:dataValidation type="list" showDropDown="1" showInputMessage="1" showErrorMessage="1" xr:uid="{00000000-0002-0000-0400-000002000000}">
          <x14:formula1>
            <xm:f>Prodotti!A$2:A$100</xm:f>
          </x14:formula1>
          <xm:sqref>G100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Clienti</vt:lpstr>
      <vt:lpstr>Fornitori</vt:lpstr>
      <vt:lpstr>Prodotti</vt:lpstr>
      <vt:lpstr>Ordini</vt:lpstr>
      <vt:lpstr>Fatture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Vencato</cp:lastModifiedBy>
  <dcterms:created xsi:type="dcterms:W3CDTF">2024-10-10T18:29:48Z</dcterms:created>
  <dcterms:modified xsi:type="dcterms:W3CDTF">2024-10-23T15:05:43Z</dcterms:modified>
</cp:coreProperties>
</file>