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tilisateur\Documents\OneDrive\memoire\projet_fin_detude\projet\portefeuilles\"/>
    </mc:Choice>
  </mc:AlternateContent>
  <xr:revisionPtr revIDLastSave="0" documentId="13_ncr:1_{7F67BE30-C85A-4E40-8ACB-53F8634F9271}" xr6:coauthVersionLast="47" xr6:coauthVersionMax="47" xr10:uidLastSave="{00000000-0000-0000-0000-000000000000}"/>
  <bookViews>
    <workbookView xWindow="-103" yWindow="-103" windowWidth="25920" windowHeight="16749" activeTab="2" xr2:uid="{00000000-000D-0000-FFFF-FFFF00000000}"/>
  </bookViews>
  <sheets>
    <sheet name="Activite" sheetId="1" r:id="rId1"/>
    <sheet name="Portefeuille" sheetId="2" r:id="rId2"/>
    <sheet name="ptf" sheetId="12" r:id="rId3"/>
    <sheet name="Dividendes" sheetId="3" r:id="rId4"/>
    <sheet name="Repartition" sheetId="4" r:id="rId5"/>
    <sheet name="Parametres" sheetId="5" r:id="rId6"/>
    <sheet name="pred_CAC_40" sheetId="14" r:id="rId7"/>
    <sheet name="pred_S&amp;P_500" sheetId="15" r:id="rId8"/>
    <sheet name="Data_beta_cac40_&amp;_sp500_positif" sheetId="17" r:id="rId9"/>
  </sheets>
  <definedNames>
    <definedName name="DonnéesExternes_1" localSheetId="6" hidden="1">pred_CAC_40!$A$1:$C$241</definedName>
    <definedName name="DonnéesExternes_1" localSheetId="7" hidden="1">'pred_S&amp;P_500'!$A$1:$C$235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2" l="1"/>
  <c r="R32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4" i="12"/>
  <c r="R22" i="12"/>
  <c r="F35" i="12"/>
  <c r="R5" i="12" s="1"/>
  <c r="L5" i="12"/>
  <c r="L6" i="12"/>
  <c r="O6" i="12" s="1"/>
  <c r="L7" i="12"/>
  <c r="O7" i="12" s="1"/>
  <c r="L8" i="12"/>
  <c r="O8" i="12" s="1"/>
  <c r="L9" i="12"/>
  <c r="O9" i="12" s="1"/>
  <c r="L10" i="12"/>
  <c r="O10" i="12" s="1"/>
  <c r="L11" i="12"/>
  <c r="O11" i="12" s="1"/>
  <c r="L12" i="12"/>
  <c r="O12" i="12" s="1"/>
  <c r="L13" i="12"/>
  <c r="O13" i="12" s="1"/>
  <c r="L14" i="12"/>
  <c r="O14" i="12" s="1"/>
  <c r="L15" i="12"/>
  <c r="O15" i="12" s="1"/>
  <c r="L16" i="12"/>
  <c r="O16" i="12" s="1"/>
  <c r="L17" i="12"/>
  <c r="O17" i="12" s="1"/>
  <c r="L18" i="12"/>
  <c r="O18" i="12" s="1"/>
  <c r="L19" i="12"/>
  <c r="O19" i="12" s="1"/>
  <c r="L20" i="12"/>
  <c r="L21" i="12"/>
  <c r="O21" i="12" s="1"/>
  <c r="L22" i="12"/>
  <c r="O22" i="12" s="1"/>
  <c r="L23" i="12"/>
  <c r="O23" i="12" s="1"/>
  <c r="L24" i="12"/>
  <c r="O24" i="12" s="1"/>
  <c r="L25" i="12"/>
  <c r="O25" i="12" s="1"/>
  <c r="L26" i="12"/>
  <c r="O26" i="12" s="1"/>
  <c r="L27" i="12"/>
  <c r="O27" i="12" s="1"/>
  <c r="L28" i="12"/>
  <c r="L29" i="12"/>
  <c r="O29" i="12" s="1"/>
  <c r="L30" i="12"/>
  <c r="O30" i="12" s="1"/>
  <c r="L31" i="12"/>
  <c r="O31" i="12" s="1"/>
  <c r="L4" i="12"/>
  <c r="O4" i="12" s="1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4" i="12"/>
  <c r="R2" i="12"/>
  <c r="N25" i="12" l="1"/>
  <c r="P29" i="12"/>
  <c r="P21" i="12"/>
  <c r="P9" i="12"/>
  <c r="M5" i="12"/>
  <c r="M21" i="12"/>
  <c r="S32" i="12"/>
  <c r="N9" i="12"/>
  <c r="N4" i="12"/>
  <c r="M29" i="12"/>
  <c r="N17" i="12"/>
  <c r="M13" i="12"/>
  <c r="P4" i="12"/>
  <c r="N28" i="12"/>
  <c r="P24" i="12"/>
  <c r="N20" i="12"/>
  <c r="P31" i="12"/>
  <c r="P27" i="12"/>
  <c r="P23" i="12"/>
  <c r="P19" i="12"/>
  <c r="P15" i="12"/>
  <c r="P11" i="12"/>
  <c r="P7" i="12"/>
  <c r="M28" i="12"/>
  <c r="M12" i="12"/>
  <c r="N24" i="12"/>
  <c r="N8" i="12"/>
  <c r="O20" i="12"/>
  <c r="P20" i="12" s="1"/>
  <c r="R18" i="12"/>
  <c r="P30" i="12"/>
  <c r="P26" i="12"/>
  <c r="P22" i="12"/>
  <c r="P18" i="12"/>
  <c r="P14" i="12"/>
  <c r="P10" i="12"/>
  <c r="P6" i="12"/>
  <c r="R30" i="12"/>
  <c r="R14" i="12"/>
  <c r="N29" i="12"/>
  <c r="P25" i="12"/>
  <c r="N21" i="12"/>
  <c r="P17" i="12"/>
  <c r="P13" i="12"/>
  <c r="M9" i="12"/>
  <c r="N5" i="12"/>
  <c r="M20" i="12"/>
  <c r="N16" i="12"/>
  <c r="O28" i="12"/>
  <c r="P28" i="12" s="1"/>
  <c r="O5" i="12"/>
  <c r="P5" i="12" s="1"/>
  <c r="R26" i="12"/>
  <c r="R10" i="12"/>
  <c r="M25" i="12"/>
  <c r="M17" i="12"/>
  <c r="N13" i="12"/>
  <c r="P16" i="12"/>
  <c r="P12" i="12"/>
  <c r="P8" i="12"/>
  <c r="M4" i="12"/>
  <c r="M24" i="12"/>
  <c r="M16" i="12"/>
  <c r="M8" i="12"/>
  <c r="N12" i="12"/>
  <c r="R8" i="12"/>
  <c r="R29" i="12"/>
  <c r="R25" i="12"/>
  <c r="R21" i="12"/>
  <c r="R17" i="12"/>
  <c r="R13" i="12"/>
  <c r="R9" i="12"/>
  <c r="M31" i="12"/>
  <c r="M27" i="12"/>
  <c r="M23" i="12"/>
  <c r="M19" i="12"/>
  <c r="M15" i="12"/>
  <c r="M11" i="12"/>
  <c r="M7" i="12"/>
  <c r="N31" i="12"/>
  <c r="N27" i="12"/>
  <c r="N23" i="12"/>
  <c r="N19" i="12"/>
  <c r="N15" i="12"/>
  <c r="N11" i="12"/>
  <c r="N7" i="12"/>
  <c r="R28" i="12"/>
  <c r="R24" i="12"/>
  <c r="R20" i="12"/>
  <c r="R16" i="12"/>
  <c r="R12" i="12"/>
  <c r="M30" i="12"/>
  <c r="M26" i="12"/>
  <c r="M22" i="12"/>
  <c r="M18" i="12"/>
  <c r="M14" i="12"/>
  <c r="M10" i="12"/>
  <c r="M6" i="12"/>
  <c r="N30" i="12"/>
  <c r="N26" i="12"/>
  <c r="N22" i="12"/>
  <c r="N18" i="12"/>
  <c r="N14" i="12"/>
  <c r="N10" i="12"/>
  <c r="N6" i="12"/>
  <c r="R31" i="12"/>
  <c r="R27" i="12"/>
  <c r="R23" i="12"/>
  <c r="R19" i="12"/>
  <c r="R15" i="12"/>
  <c r="R11" i="12"/>
  <c r="R7" i="12"/>
  <c r="R6" i="12"/>
  <c r="C2" i="12"/>
  <c r="G2" i="12"/>
  <c r="E2" i="12" l="1"/>
  <c r="L2" i="12"/>
  <c r="K2" i="12" l="1"/>
  <c r="I2" i="12"/>
  <c r="P2" i="12"/>
  <c r="N2" i="12"/>
  <c r="G15" i="4"/>
  <c r="F15" i="4"/>
  <c r="E15" i="4"/>
  <c r="C15" i="4"/>
  <c r="B15" i="4"/>
  <c r="G14" i="4"/>
  <c r="F14" i="4"/>
  <c r="E14" i="4"/>
  <c r="C14" i="4"/>
  <c r="B14" i="4"/>
  <c r="G13" i="4"/>
  <c r="F13" i="4"/>
  <c r="E13" i="4"/>
  <c r="C13" i="4"/>
  <c r="B13" i="4"/>
  <c r="G11" i="4"/>
  <c r="F11" i="4"/>
  <c r="E11" i="4"/>
  <c r="C11" i="4"/>
  <c r="B11" i="4"/>
  <c r="G10" i="4"/>
  <c r="F10" i="4"/>
  <c r="E10" i="4"/>
  <c r="C10" i="4"/>
  <c r="B10" i="4"/>
  <c r="G9" i="4"/>
  <c r="F9" i="4"/>
  <c r="E9" i="4"/>
  <c r="C9" i="4"/>
  <c r="B9" i="4"/>
  <c r="G8" i="4"/>
  <c r="F8" i="4"/>
  <c r="E8" i="4"/>
  <c r="C8" i="4"/>
  <c r="B8" i="4"/>
  <c r="G7" i="4"/>
  <c r="F7" i="4"/>
  <c r="E7" i="4"/>
  <c r="C7" i="4"/>
  <c r="B7" i="4"/>
  <c r="G6" i="4"/>
  <c r="F6" i="4"/>
  <c r="E6" i="4"/>
  <c r="C6" i="4"/>
  <c r="B6" i="4"/>
  <c r="G5" i="4"/>
  <c r="F5" i="4"/>
  <c r="E5" i="4"/>
  <c r="C5" i="4"/>
  <c r="B5" i="4"/>
  <c r="G3" i="4"/>
  <c r="F3" i="4"/>
  <c r="E3" i="4"/>
  <c r="C3" i="4"/>
  <c r="B3" i="4"/>
  <c r="A20" i="3"/>
  <c r="D20" i="3" s="1"/>
  <c r="A19" i="3"/>
  <c r="D19" i="3" s="1"/>
  <c r="A18" i="3"/>
  <c r="D18" i="3" s="1"/>
  <c r="I6" i="2"/>
  <c r="E6" i="2"/>
  <c r="I5" i="2"/>
  <c r="E5" i="2"/>
  <c r="F5" i="2" s="1"/>
  <c r="I4" i="2"/>
  <c r="E4" i="2"/>
  <c r="P2" i="2"/>
  <c r="A2" i="2"/>
  <c r="J1000" i="1"/>
  <c r="I1000" i="1"/>
  <c r="H1000" i="1"/>
  <c r="J999" i="1"/>
  <c r="I999" i="1"/>
  <c r="H999" i="1"/>
  <c r="J998" i="1"/>
  <c r="I998" i="1"/>
  <c r="H998" i="1"/>
  <c r="J997" i="1"/>
  <c r="I997" i="1"/>
  <c r="H997" i="1"/>
  <c r="J996" i="1"/>
  <c r="I996" i="1"/>
  <c r="H996" i="1"/>
  <c r="J995" i="1"/>
  <c r="I995" i="1"/>
  <c r="H995" i="1"/>
  <c r="J994" i="1"/>
  <c r="I994" i="1"/>
  <c r="H994" i="1"/>
  <c r="J993" i="1"/>
  <c r="I993" i="1"/>
  <c r="H993" i="1"/>
  <c r="J992" i="1"/>
  <c r="I992" i="1"/>
  <c r="H992" i="1"/>
  <c r="J991" i="1"/>
  <c r="I991" i="1"/>
  <c r="H991" i="1"/>
  <c r="J990" i="1"/>
  <c r="I990" i="1"/>
  <c r="H990" i="1"/>
  <c r="J989" i="1"/>
  <c r="I989" i="1"/>
  <c r="H989" i="1"/>
  <c r="J988" i="1"/>
  <c r="I988" i="1"/>
  <c r="H988" i="1"/>
  <c r="J987" i="1"/>
  <c r="I987" i="1"/>
  <c r="H987" i="1"/>
  <c r="J986" i="1"/>
  <c r="I986" i="1"/>
  <c r="H986" i="1"/>
  <c r="J985" i="1"/>
  <c r="I985" i="1"/>
  <c r="H985" i="1"/>
  <c r="J984" i="1"/>
  <c r="I984" i="1"/>
  <c r="H984" i="1"/>
  <c r="J983" i="1"/>
  <c r="I983" i="1"/>
  <c r="H983" i="1"/>
  <c r="J982" i="1"/>
  <c r="I982" i="1"/>
  <c r="H982" i="1"/>
  <c r="J981" i="1"/>
  <c r="I981" i="1"/>
  <c r="H981" i="1"/>
  <c r="J980" i="1"/>
  <c r="I980" i="1"/>
  <c r="H980" i="1"/>
  <c r="J979" i="1"/>
  <c r="I979" i="1"/>
  <c r="H979" i="1"/>
  <c r="J978" i="1"/>
  <c r="I978" i="1"/>
  <c r="H978" i="1"/>
  <c r="J977" i="1"/>
  <c r="I977" i="1"/>
  <c r="H977" i="1"/>
  <c r="J976" i="1"/>
  <c r="I976" i="1"/>
  <c r="H976" i="1"/>
  <c r="J975" i="1"/>
  <c r="I975" i="1"/>
  <c r="H975" i="1"/>
  <c r="J974" i="1"/>
  <c r="I974" i="1"/>
  <c r="H974" i="1"/>
  <c r="J973" i="1"/>
  <c r="I973" i="1"/>
  <c r="H973" i="1"/>
  <c r="J972" i="1"/>
  <c r="I972" i="1"/>
  <c r="H972" i="1"/>
  <c r="J971" i="1"/>
  <c r="I971" i="1"/>
  <c r="H971" i="1"/>
  <c r="J970" i="1"/>
  <c r="I970" i="1"/>
  <c r="H970" i="1"/>
  <c r="J969" i="1"/>
  <c r="I969" i="1"/>
  <c r="H969" i="1"/>
  <c r="J968" i="1"/>
  <c r="I968" i="1"/>
  <c r="H968" i="1"/>
  <c r="J967" i="1"/>
  <c r="I967" i="1"/>
  <c r="H967" i="1"/>
  <c r="J966" i="1"/>
  <c r="I966" i="1"/>
  <c r="H966" i="1"/>
  <c r="J965" i="1"/>
  <c r="I965" i="1"/>
  <c r="H965" i="1"/>
  <c r="J964" i="1"/>
  <c r="I964" i="1"/>
  <c r="H964" i="1"/>
  <c r="J963" i="1"/>
  <c r="I963" i="1"/>
  <c r="H963" i="1"/>
  <c r="J962" i="1"/>
  <c r="I962" i="1"/>
  <c r="H962" i="1"/>
  <c r="J961" i="1"/>
  <c r="I961" i="1"/>
  <c r="H961" i="1"/>
  <c r="J960" i="1"/>
  <c r="I960" i="1"/>
  <c r="H960" i="1"/>
  <c r="J959" i="1"/>
  <c r="I959" i="1"/>
  <c r="H959" i="1"/>
  <c r="J958" i="1"/>
  <c r="I958" i="1"/>
  <c r="H958" i="1"/>
  <c r="J957" i="1"/>
  <c r="I957" i="1"/>
  <c r="H957" i="1"/>
  <c r="J956" i="1"/>
  <c r="I956" i="1"/>
  <c r="H956" i="1"/>
  <c r="J955" i="1"/>
  <c r="I955" i="1"/>
  <c r="H955" i="1"/>
  <c r="J954" i="1"/>
  <c r="I954" i="1"/>
  <c r="H954" i="1"/>
  <c r="J953" i="1"/>
  <c r="I953" i="1"/>
  <c r="H953" i="1"/>
  <c r="J952" i="1"/>
  <c r="I952" i="1"/>
  <c r="H952" i="1"/>
  <c r="J951" i="1"/>
  <c r="I951" i="1"/>
  <c r="H951" i="1"/>
  <c r="J950" i="1"/>
  <c r="I950" i="1"/>
  <c r="H950" i="1"/>
  <c r="J949" i="1"/>
  <c r="I949" i="1"/>
  <c r="H949" i="1"/>
  <c r="J948" i="1"/>
  <c r="I948" i="1"/>
  <c r="H948" i="1"/>
  <c r="J947" i="1"/>
  <c r="I947" i="1"/>
  <c r="H947" i="1"/>
  <c r="J946" i="1"/>
  <c r="I946" i="1"/>
  <c r="H946" i="1"/>
  <c r="J945" i="1"/>
  <c r="I945" i="1"/>
  <c r="H945" i="1"/>
  <c r="J944" i="1"/>
  <c r="I944" i="1"/>
  <c r="H944" i="1"/>
  <c r="J943" i="1"/>
  <c r="I943" i="1"/>
  <c r="H943" i="1"/>
  <c r="J942" i="1"/>
  <c r="I942" i="1"/>
  <c r="H942" i="1"/>
  <c r="J941" i="1"/>
  <c r="I941" i="1"/>
  <c r="H941" i="1"/>
  <c r="J940" i="1"/>
  <c r="I940" i="1"/>
  <c r="H940" i="1"/>
  <c r="J939" i="1"/>
  <c r="I939" i="1"/>
  <c r="H939" i="1"/>
  <c r="J938" i="1"/>
  <c r="I938" i="1"/>
  <c r="H938" i="1"/>
  <c r="J937" i="1"/>
  <c r="I937" i="1"/>
  <c r="H937" i="1"/>
  <c r="J936" i="1"/>
  <c r="I936" i="1"/>
  <c r="H936" i="1"/>
  <c r="J935" i="1"/>
  <c r="I935" i="1"/>
  <c r="H935" i="1"/>
  <c r="J934" i="1"/>
  <c r="I934" i="1"/>
  <c r="H934" i="1"/>
  <c r="J933" i="1"/>
  <c r="I933" i="1"/>
  <c r="H933" i="1"/>
  <c r="J932" i="1"/>
  <c r="I932" i="1"/>
  <c r="H932" i="1"/>
  <c r="J931" i="1"/>
  <c r="I931" i="1"/>
  <c r="H931" i="1"/>
  <c r="J930" i="1"/>
  <c r="I930" i="1"/>
  <c r="H930" i="1"/>
  <c r="J929" i="1"/>
  <c r="I929" i="1"/>
  <c r="H929" i="1"/>
  <c r="J928" i="1"/>
  <c r="I928" i="1"/>
  <c r="H928" i="1"/>
  <c r="J927" i="1"/>
  <c r="I927" i="1"/>
  <c r="H927" i="1"/>
  <c r="J926" i="1"/>
  <c r="I926" i="1"/>
  <c r="H926" i="1"/>
  <c r="J925" i="1"/>
  <c r="I925" i="1"/>
  <c r="H925" i="1"/>
  <c r="J924" i="1"/>
  <c r="I924" i="1"/>
  <c r="H924" i="1"/>
  <c r="J923" i="1"/>
  <c r="I923" i="1"/>
  <c r="H923" i="1"/>
  <c r="J922" i="1"/>
  <c r="I922" i="1"/>
  <c r="H922" i="1"/>
  <c r="J921" i="1"/>
  <c r="I921" i="1"/>
  <c r="H921" i="1"/>
  <c r="J920" i="1"/>
  <c r="I920" i="1"/>
  <c r="H920" i="1"/>
  <c r="J919" i="1"/>
  <c r="I919" i="1"/>
  <c r="H919" i="1"/>
  <c r="J918" i="1"/>
  <c r="I918" i="1"/>
  <c r="H918" i="1"/>
  <c r="J917" i="1"/>
  <c r="I917" i="1"/>
  <c r="H917" i="1"/>
  <c r="J916" i="1"/>
  <c r="I916" i="1"/>
  <c r="H916" i="1"/>
  <c r="J915" i="1"/>
  <c r="I915" i="1"/>
  <c r="H915" i="1"/>
  <c r="J914" i="1"/>
  <c r="I914" i="1"/>
  <c r="H914" i="1"/>
  <c r="J913" i="1"/>
  <c r="I913" i="1"/>
  <c r="H913" i="1"/>
  <c r="J912" i="1"/>
  <c r="I912" i="1"/>
  <c r="H912" i="1"/>
  <c r="J911" i="1"/>
  <c r="I911" i="1"/>
  <c r="H911" i="1"/>
  <c r="J910" i="1"/>
  <c r="I910" i="1"/>
  <c r="H910" i="1"/>
  <c r="J909" i="1"/>
  <c r="I909" i="1"/>
  <c r="H909" i="1"/>
  <c r="J908" i="1"/>
  <c r="I908" i="1"/>
  <c r="H908" i="1"/>
  <c r="J907" i="1"/>
  <c r="I907" i="1"/>
  <c r="H907" i="1"/>
  <c r="J906" i="1"/>
  <c r="I906" i="1"/>
  <c r="H906" i="1"/>
  <c r="J905" i="1"/>
  <c r="I905" i="1"/>
  <c r="H905" i="1"/>
  <c r="J904" i="1"/>
  <c r="I904" i="1"/>
  <c r="H904" i="1"/>
  <c r="J903" i="1"/>
  <c r="I903" i="1"/>
  <c r="H903" i="1"/>
  <c r="J902" i="1"/>
  <c r="I902" i="1"/>
  <c r="H902" i="1"/>
  <c r="J901" i="1"/>
  <c r="I901" i="1"/>
  <c r="H901" i="1"/>
  <c r="J900" i="1"/>
  <c r="I900" i="1"/>
  <c r="H900" i="1"/>
  <c r="J899" i="1"/>
  <c r="I899" i="1"/>
  <c r="H899" i="1"/>
  <c r="J898" i="1"/>
  <c r="I898" i="1"/>
  <c r="H898" i="1"/>
  <c r="J897" i="1"/>
  <c r="I897" i="1"/>
  <c r="H897" i="1"/>
  <c r="J896" i="1"/>
  <c r="I896" i="1"/>
  <c r="H896" i="1"/>
  <c r="J895" i="1"/>
  <c r="I895" i="1"/>
  <c r="H895" i="1"/>
  <c r="J894" i="1"/>
  <c r="I894" i="1"/>
  <c r="H894" i="1"/>
  <c r="J893" i="1"/>
  <c r="I893" i="1"/>
  <c r="H893" i="1"/>
  <c r="J892" i="1"/>
  <c r="I892" i="1"/>
  <c r="H892" i="1"/>
  <c r="J891" i="1"/>
  <c r="I891" i="1"/>
  <c r="H891" i="1"/>
  <c r="J890" i="1"/>
  <c r="I890" i="1"/>
  <c r="H890" i="1"/>
  <c r="J889" i="1"/>
  <c r="I889" i="1"/>
  <c r="H889" i="1"/>
  <c r="J888" i="1"/>
  <c r="I888" i="1"/>
  <c r="H888" i="1"/>
  <c r="J887" i="1"/>
  <c r="I887" i="1"/>
  <c r="H887" i="1"/>
  <c r="J886" i="1"/>
  <c r="I886" i="1"/>
  <c r="H886" i="1"/>
  <c r="J885" i="1"/>
  <c r="I885" i="1"/>
  <c r="H885" i="1"/>
  <c r="J884" i="1"/>
  <c r="I884" i="1"/>
  <c r="H884" i="1"/>
  <c r="J883" i="1"/>
  <c r="I883" i="1"/>
  <c r="H883" i="1"/>
  <c r="J882" i="1"/>
  <c r="I882" i="1"/>
  <c r="H882" i="1"/>
  <c r="J881" i="1"/>
  <c r="I881" i="1"/>
  <c r="H881" i="1"/>
  <c r="J880" i="1"/>
  <c r="I880" i="1"/>
  <c r="H880" i="1"/>
  <c r="J879" i="1"/>
  <c r="I879" i="1"/>
  <c r="H879" i="1"/>
  <c r="J878" i="1"/>
  <c r="I878" i="1"/>
  <c r="H878" i="1"/>
  <c r="J877" i="1"/>
  <c r="I877" i="1"/>
  <c r="H877" i="1"/>
  <c r="J876" i="1"/>
  <c r="I876" i="1"/>
  <c r="H876" i="1"/>
  <c r="J875" i="1"/>
  <c r="I875" i="1"/>
  <c r="H875" i="1"/>
  <c r="J874" i="1"/>
  <c r="I874" i="1"/>
  <c r="H874" i="1"/>
  <c r="J873" i="1"/>
  <c r="I873" i="1"/>
  <c r="H873" i="1"/>
  <c r="J872" i="1"/>
  <c r="I872" i="1"/>
  <c r="H872" i="1"/>
  <c r="J871" i="1"/>
  <c r="I871" i="1"/>
  <c r="H871" i="1"/>
  <c r="J870" i="1"/>
  <c r="I870" i="1"/>
  <c r="H870" i="1"/>
  <c r="J869" i="1"/>
  <c r="I869" i="1"/>
  <c r="H869" i="1"/>
  <c r="J868" i="1"/>
  <c r="I868" i="1"/>
  <c r="H868" i="1"/>
  <c r="J867" i="1"/>
  <c r="I867" i="1"/>
  <c r="H867" i="1"/>
  <c r="J866" i="1"/>
  <c r="I866" i="1"/>
  <c r="H866" i="1"/>
  <c r="J865" i="1"/>
  <c r="I865" i="1"/>
  <c r="H865" i="1"/>
  <c r="J864" i="1"/>
  <c r="I864" i="1"/>
  <c r="H864" i="1"/>
  <c r="J863" i="1"/>
  <c r="I863" i="1"/>
  <c r="H863" i="1"/>
  <c r="J862" i="1"/>
  <c r="I862" i="1"/>
  <c r="H862" i="1"/>
  <c r="J861" i="1"/>
  <c r="I861" i="1"/>
  <c r="H861" i="1"/>
  <c r="J860" i="1"/>
  <c r="I860" i="1"/>
  <c r="H860" i="1"/>
  <c r="J859" i="1"/>
  <c r="I859" i="1"/>
  <c r="H859" i="1"/>
  <c r="J858" i="1"/>
  <c r="I858" i="1"/>
  <c r="H858" i="1"/>
  <c r="J857" i="1"/>
  <c r="I857" i="1"/>
  <c r="H857" i="1"/>
  <c r="J856" i="1"/>
  <c r="I856" i="1"/>
  <c r="H856" i="1"/>
  <c r="J855" i="1"/>
  <c r="I855" i="1"/>
  <c r="H855" i="1"/>
  <c r="J854" i="1"/>
  <c r="I854" i="1"/>
  <c r="H854" i="1"/>
  <c r="J853" i="1"/>
  <c r="I853" i="1"/>
  <c r="H853" i="1"/>
  <c r="J852" i="1"/>
  <c r="I852" i="1"/>
  <c r="H852" i="1"/>
  <c r="J851" i="1"/>
  <c r="I851" i="1"/>
  <c r="H851" i="1"/>
  <c r="J850" i="1"/>
  <c r="I850" i="1"/>
  <c r="H850" i="1"/>
  <c r="J849" i="1"/>
  <c r="I849" i="1"/>
  <c r="H849" i="1"/>
  <c r="J848" i="1"/>
  <c r="I848" i="1"/>
  <c r="H848" i="1"/>
  <c r="J847" i="1"/>
  <c r="I847" i="1"/>
  <c r="H847" i="1"/>
  <c r="J846" i="1"/>
  <c r="I846" i="1"/>
  <c r="H846" i="1"/>
  <c r="J845" i="1"/>
  <c r="I845" i="1"/>
  <c r="H845" i="1"/>
  <c r="J844" i="1"/>
  <c r="I844" i="1"/>
  <c r="H844" i="1"/>
  <c r="J843" i="1"/>
  <c r="I843" i="1"/>
  <c r="H843" i="1"/>
  <c r="J842" i="1"/>
  <c r="I842" i="1"/>
  <c r="H842" i="1"/>
  <c r="J841" i="1"/>
  <c r="I841" i="1"/>
  <c r="H841" i="1"/>
  <c r="J840" i="1"/>
  <c r="I840" i="1"/>
  <c r="H840" i="1"/>
  <c r="J839" i="1"/>
  <c r="I839" i="1"/>
  <c r="H839" i="1"/>
  <c r="J838" i="1"/>
  <c r="I838" i="1"/>
  <c r="H838" i="1"/>
  <c r="J837" i="1"/>
  <c r="I837" i="1"/>
  <c r="H837" i="1"/>
  <c r="J836" i="1"/>
  <c r="I836" i="1"/>
  <c r="H836" i="1"/>
  <c r="J835" i="1"/>
  <c r="I835" i="1"/>
  <c r="H835" i="1"/>
  <c r="J834" i="1"/>
  <c r="I834" i="1"/>
  <c r="H834" i="1"/>
  <c r="J833" i="1"/>
  <c r="I833" i="1"/>
  <c r="H833" i="1"/>
  <c r="J832" i="1"/>
  <c r="I832" i="1"/>
  <c r="H832" i="1"/>
  <c r="J831" i="1"/>
  <c r="I831" i="1"/>
  <c r="H831" i="1"/>
  <c r="J830" i="1"/>
  <c r="I830" i="1"/>
  <c r="H830" i="1"/>
  <c r="J829" i="1"/>
  <c r="I829" i="1"/>
  <c r="H829" i="1"/>
  <c r="J828" i="1"/>
  <c r="I828" i="1"/>
  <c r="H828" i="1"/>
  <c r="J827" i="1"/>
  <c r="I827" i="1"/>
  <c r="H827" i="1"/>
  <c r="J826" i="1"/>
  <c r="I826" i="1"/>
  <c r="H826" i="1"/>
  <c r="J825" i="1"/>
  <c r="I825" i="1"/>
  <c r="H825" i="1"/>
  <c r="J824" i="1"/>
  <c r="I824" i="1"/>
  <c r="H824" i="1"/>
  <c r="J823" i="1"/>
  <c r="I823" i="1"/>
  <c r="H823" i="1"/>
  <c r="J822" i="1"/>
  <c r="I822" i="1"/>
  <c r="H822" i="1"/>
  <c r="J821" i="1"/>
  <c r="I821" i="1"/>
  <c r="H821" i="1"/>
  <c r="J820" i="1"/>
  <c r="I820" i="1"/>
  <c r="H820" i="1"/>
  <c r="J819" i="1"/>
  <c r="I819" i="1"/>
  <c r="H819" i="1"/>
  <c r="J818" i="1"/>
  <c r="I818" i="1"/>
  <c r="H818" i="1"/>
  <c r="J817" i="1"/>
  <c r="I817" i="1"/>
  <c r="H817" i="1"/>
  <c r="J816" i="1"/>
  <c r="I816" i="1"/>
  <c r="H816" i="1"/>
  <c r="J815" i="1"/>
  <c r="I815" i="1"/>
  <c r="H815" i="1"/>
  <c r="J814" i="1"/>
  <c r="I814" i="1"/>
  <c r="H814" i="1"/>
  <c r="J813" i="1"/>
  <c r="I813" i="1"/>
  <c r="H813" i="1"/>
  <c r="J812" i="1"/>
  <c r="I812" i="1"/>
  <c r="H812" i="1"/>
  <c r="J811" i="1"/>
  <c r="I811" i="1"/>
  <c r="H811" i="1"/>
  <c r="J810" i="1"/>
  <c r="I810" i="1"/>
  <c r="H810" i="1"/>
  <c r="J809" i="1"/>
  <c r="I809" i="1"/>
  <c r="H809" i="1"/>
  <c r="J808" i="1"/>
  <c r="I808" i="1"/>
  <c r="H808" i="1"/>
  <c r="J807" i="1"/>
  <c r="I807" i="1"/>
  <c r="H807" i="1"/>
  <c r="J806" i="1"/>
  <c r="I806" i="1"/>
  <c r="H806" i="1"/>
  <c r="J805" i="1"/>
  <c r="I805" i="1"/>
  <c r="H805" i="1"/>
  <c r="J804" i="1"/>
  <c r="I804" i="1"/>
  <c r="H804" i="1"/>
  <c r="J803" i="1"/>
  <c r="I803" i="1"/>
  <c r="H803" i="1"/>
  <c r="J802" i="1"/>
  <c r="I802" i="1"/>
  <c r="H802" i="1"/>
  <c r="J801" i="1"/>
  <c r="I801" i="1"/>
  <c r="H801" i="1"/>
  <c r="J800" i="1"/>
  <c r="I800" i="1"/>
  <c r="H800" i="1"/>
  <c r="J799" i="1"/>
  <c r="I799" i="1"/>
  <c r="H799" i="1"/>
  <c r="J798" i="1"/>
  <c r="I798" i="1"/>
  <c r="H798" i="1"/>
  <c r="J797" i="1"/>
  <c r="I797" i="1"/>
  <c r="H797" i="1"/>
  <c r="J796" i="1"/>
  <c r="I796" i="1"/>
  <c r="H796" i="1"/>
  <c r="J795" i="1"/>
  <c r="I795" i="1"/>
  <c r="H795" i="1"/>
  <c r="J794" i="1"/>
  <c r="I794" i="1"/>
  <c r="H794" i="1"/>
  <c r="J793" i="1"/>
  <c r="I793" i="1"/>
  <c r="H793" i="1"/>
  <c r="J792" i="1"/>
  <c r="I792" i="1"/>
  <c r="H792" i="1"/>
  <c r="J791" i="1"/>
  <c r="I791" i="1"/>
  <c r="H791" i="1"/>
  <c r="J790" i="1"/>
  <c r="I790" i="1"/>
  <c r="H790" i="1"/>
  <c r="J789" i="1"/>
  <c r="I789" i="1"/>
  <c r="H789" i="1"/>
  <c r="J788" i="1"/>
  <c r="I788" i="1"/>
  <c r="H788" i="1"/>
  <c r="J787" i="1"/>
  <c r="I787" i="1"/>
  <c r="H787" i="1"/>
  <c r="J786" i="1"/>
  <c r="I786" i="1"/>
  <c r="H786" i="1"/>
  <c r="J785" i="1"/>
  <c r="I785" i="1"/>
  <c r="H785" i="1"/>
  <c r="J784" i="1"/>
  <c r="I784" i="1"/>
  <c r="H784" i="1"/>
  <c r="J783" i="1"/>
  <c r="I783" i="1"/>
  <c r="H783" i="1"/>
  <c r="J782" i="1"/>
  <c r="I782" i="1"/>
  <c r="H782" i="1"/>
  <c r="J781" i="1"/>
  <c r="I781" i="1"/>
  <c r="H781" i="1"/>
  <c r="J780" i="1"/>
  <c r="I780" i="1"/>
  <c r="H780" i="1"/>
  <c r="J779" i="1"/>
  <c r="I779" i="1"/>
  <c r="H779" i="1"/>
  <c r="J778" i="1"/>
  <c r="I778" i="1"/>
  <c r="H778" i="1"/>
  <c r="J777" i="1"/>
  <c r="I777" i="1"/>
  <c r="H777" i="1"/>
  <c r="J776" i="1"/>
  <c r="I776" i="1"/>
  <c r="H776" i="1"/>
  <c r="J775" i="1"/>
  <c r="I775" i="1"/>
  <c r="H775" i="1"/>
  <c r="J774" i="1"/>
  <c r="I774" i="1"/>
  <c r="H774" i="1"/>
  <c r="J773" i="1"/>
  <c r="I773" i="1"/>
  <c r="H773" i="1"/>
  <c r="J772" i="1"/>
  <c r="I772" i="1"/>
  <c r="H772" i="1"/>
  <c r="J771" i="1"/>
  <c r="I771" i="1"/>
  <c r="H771" i="1"/>
  <c r="J770" i="1"/>
  <c r="I770" i="1"/>
  <c r="H770" i="1"/>
  <c r="J769" i="1"/>
  <c r="I769" i="1"/>
  <c r="H769" i="1"/>
  <c r="J768" i="1"/>
  <c r="I768" i="1"/>
  <c r="H768" i="1"/>
  <c r="J767" i="1"/>
  <c r="I767" i="1"/>
  <c r="H767" i="1"/>
  <c r="J766" i="1"/>
  <c r="I766" i="1"/>
  <c r="H766" i="1"/>
  <c r="J765" i="1"/>
  <c r="I765" i="1"/>
  <c r="H765" i="1"/>
  <c r="J764" i="1"/>
  <c r="I764" i="1"/>
  <c r="H764" i="1"/>
  <c r="J763" i="1"/>
  <c r="I763" i="1"/>
  <c r="H763" i="1"/>
  <c r="J762" i="1"/>
  <c r="I762" i="1"/>
  <c r="H762" i="1"/>
  <c r="J761" i="1"/>
  <c r="I761" i="1"/>
  <c r="H761" i="1"/>
  <c r="J760" i="1"/>
  <c r="I760" i="1"/>
  <c r="H760" i="1"/>
  <c r="J759" i="1"/>
  <c r="I759" i="1"/>
  <c r="H759" i="1"/>
  <c r="J758" i="1"/>
  <c r="I758" i="1"/>
  <c r="H758" i="1"/>
  <c r="J757" i="1"/>
  <c r="I757" i="1"/>
  <c r="H757" i="1"/>
  <c r="J756" i="1"/>
  <c r="I756" i="1"/>
  <c r="H756" i="1"/>
  <c r="J755" i="1"/>
  <c r="I755" i="1"/>
  <c r="H755" i="1"/>
  <c r="J754" i="1"/>
  <c r="I754" i="1"/>
  <c r="H754" i="1"/>
  <c r="J753" i="1"/>
  <c r="I753" i="1"/>
  <c r="H753" i="1"/>
  <c r="J752" i="1"/>
  <c r="I752" i="1"/>
  <c r="H752" i="1"/>
  <c r="J751" i="1"/>
  <c r="I751" i="1"/>
  <c r="H751" i="1"/>
  <c r="J750" i="1"/>
  <c r="I750" i="1"/>
  <c r="H750" i="1"/>
  <c r="J749" i="1"/>
  <c r="I749" i="1"/>
  <c r="H749" i="1"/>
  <c r="J748" i="1"/>
  <c r="I748" i="1"/>
  <c r="H748" i="1"/>
  <c r="J747" i="1"/>
  <c r="I747" i="1"/>
  <c r="H747" i="1"/>
  <c r="J746" i="1"/>
  <c r="I746" i="1"/>
  <c r="H746" i="1"/>
  <c r="J745" i="1"/>
  <c r="I745" i="1"/>
  <c r="H745" i="1"/>
  <c r="J744" i="1"/>
  <c r="I744" i="1"/>
  <c r="H744" i="1"/>
  <c r="J743" i="1"/>
  <c r="I743" i="1"/>
  <c r="H743" i="1"/>
  <c r="J742" i="1"/>
  <c r="I742" i="1"/>
  <c r="H742" i="1"/>
  <c r="J741" i="1"/>
  <c r="I741" i="1"/>
  <c r="H741" i="1"/>
  <c r="J740" i="1"/>
  <c r="I740" i="1"/>
  <c r="H740" i="1"/>
  <c r="J739" i="1"/>
  <c r="I739" i="1"/>
  <c r="H739" i="1"/>
  <c r="J738" i="1"/>
  <c r="I738" i="1"/>
  <c r="H738" i="1"/>
  <c r="J737" i="1"/>
  <c r="I737" i="1"/>
  <c r="H737" i="1"/>
  <c r="J736" i="1"/>
  <c r="I736" i="1"/>
  <c r="H736" i="1"/>
  <c r="J735" i="1"/>
  <c r="I735" i="1"/>
  <c r="H735" i="1"/>
  <c r="J734" i="1"/>
  <c r="I734" i="1"/>
  <c r="H734" i="1"/>
  <c r="J733" i="1"/>
  <c r="I733" i="1"/>
  <c r="H733" i="1"/>
  <c r="J732" i="1"/>
  <c r="I732" i="1"/>
  <c r="H732" i="1"/>
  <c r="J731" i="1"/>
  <c r="I731" i="1"/>
  <c r="H731" i="1"/>
  <c r="J730" i="1"/>
  <c r="I730" i="1"/>
  <c r="H730" i="1"/>
  <c r="J729" i="1"/>
  <c r="I729" i="1"/>
  <c r="H729" i="1"/>
  <c r="J728" i="1"/>
  <c r="I728" i="1"/>
  <c r="H728" i="1"/>
  <c r="J727" i="1"/>
  <c r="I727" i="1"/>
  <c r="H727" i="1"/>
  <c r="J726" i="1"/>
  <c r="I726" i="1"/>
  <c r="H726" i="1"/>
  <c r="J725" i="1"/>
  <c r="I725" i="1"/>
  <c r="H725" i="1"/>
  <c r="J724" i="1"/>
  <c r="I724" i="1"/>
  <c r="H724" i="1"/>
  <c r="J723" i="1"/>
  <c r="I723" i="1"/>
  <c r="H723" i="1"/>
  <c r="J722" i="1"/>
  <c r="I722" i="1"/>
  <c r="H722" i="1"/>
  <c r="J721" i="1"/>
  <c r="I721" i="1"/>
  <c r="H721" i="1"/>
  <c r="J720" i="1"/>
  <c r="I720" i="1"/>
  <c r="H720" i="1"/>
  <c r="J719" i="1"/>
  <c r="I719" i="1"/>
  <c r="H719" i="1"/>
  <c r="J718" i="1"/>
  <c r="I718" i="1"/>
  <c r="H718" i="1"/>
  <c r="J717" i="1"/>
  <c r="I717" i="1"/>
  <c r="H717" i="1"/>
  <c r="J716" i="1"/>
  <c r="I716" i="1"/>
  <c r="H716" i="1"/>
  <c r="J715" i="1"/>
  <c r="I715" i="1"/>
  <c r="H715" i="1"/>
  <c r="J714" i="1"/>
  <c r="I714" i="1"/>
  <c r="H714" i="1"/>
  <c r="J713" i="1"/>
  <c r="I713" i="1"/>
  <c r="H713" i="1"/>
  <c r="J712" i="1"/>
  <c r="I712" i="1"/>
  <c r="H712" i="1"/>
  <c r="J711" i="1"/>
  <c r="I711" i="1"/>
  <c r="H711" i="1"/>
  <c r="J710" i="1"/>
  <c r="I710" i="1"/>
  <c r="H710" i="1"/>
  <c r="J709" i="1"/>
  <c r="I709" i="1"/>
  <c r="H709" i="1"/>
  <c r="J708" i="1"/>
  <c r="I708" i="1"/>
  <c r="H708" i="1"/>
  <c r="J707" i="1"/>
  <c r="I707" i="1"/>
  <c r="H707" i="1"/>
  <c r="J706" i="1"/>
  <c r="I706" i="1"/>
  <c r="H706" i="1"/>
  <c r="J705" i="1"/>
  <c r="I705" i="1"/>
  <c r="H705" i="1"/>
  <c r="J704" i="1"/>
  <c r="I704" i="1"/>
  <c r="H704" i="1"/>
  <c r="J703" i="1"/>
  <c r="I703" i="1"/>
  <c r="H703" i="1"/>
  <c r="J702" i="1"/>
  <c r="I702" i="1"/>
  <c r="H702" i="1"/>
  <c r="J701" i="1"/>
  <c r="I701" i="1"/>
  <c r="H701" i="1"/>
  <c r="J700" i="1"/>
  <c r="I700" i="1"/>
  <c r="H700" i="1"/>
  <c r="J699" i="1"/>
  <c r="I699" i="1"/>
  <c r="H699" i="1"/>
  <c r="J698" i="1"/>
  <c r="I698" i="1"/>
  <c r="H698" i="1"/>
  <c r="J697" i="1"/>
  <c r="I697" i="1"/>
  <c r="H697" i="1"/>
  <c r="J696" i="1"/>
  <c r="I696" i="1"/>
  <c r="H696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J689" i="1"/>
  <c r="I689" i="1"/>
  <c r="H689" i="1"/>
  <c r="J688" i="1"/>
  <c r="I688" i="1"/>
  <c r="H688" i="1"/>
  <c r="J687" i="1"/>
  <c r="I687" i="1"/>
  <c r="H687" i="1"/>
  <c r="J686" i="1"/>
  <c r="I686" i="1"/>
  <c r="H686" i="1"/>
  <c r="J685" i="1"/>
  <c r="I685" i="1"/>
  <c r="H685" i="1"/>
  <c r="J684" i="1"/>
  <c r="I684" i="1"/>
  <c r="H684" i="1"/>
  <c r="J683" i="1"/>
  <c r="I683" i="1"/>
  <c r="H683" i="1"/>
  <c r="J682" i="1"/>
  <c r="I682" i="1"/>
  <c r="H682" i="1"/>
  <c r="J681" i="1"/>
  <c r="I681" i="1"/>
  <c r="H681" i="1"/>
  <c r="J680" i="1"/>
  <c r="I680" i="1"/>
  <c r="H680" i="1"/>
  <c r="J679" i="1"/>
  <c r="I679" i="1"/>
  <c r="H679" i="1"/>
  <c r="J678" i="1"/>
  <c r="I678" i="1"/>
  <c r="H678" i="1"/>
  <c r="J677" i="1"/>
  <c r="I677" i="1"/>
  <c r="H677" i="1"/>
  <c r="J676" i="1"/>
  <c r="I676" i="1"/>
  <c r="H676" i="1"/>
  <c r="J675" i="1"/>
  <c r="I675" i="1"/>
  <c r="H675" i="1"/>
  <c r="J674" i="1"/>
  <c r="I674" i="1"/>
  <c r="H674" i="1"/>
  <c r="J673" i="1"/>
  <c r="I673" i="1"/>
  <c r="H673" i="1"/>
  <c r="J672" i="1"/>
  <c r="I672" i="1"/>
  <c r="H672" i="1"/>
  <c r="J671" i="1"/>
  <c r="I671" i="1"/>
  <c r="H671" i="1"/>
  <c r="J670" i="1"/>
  <c r="I670" i="1"/>
  <c r="H670" i="1"/>
  <c r="J669" i="1"/>
  <c r="I669" i="1"/>
  <c r="H669" i="1"/>
  <c r="J668" i="1"/>
  <c r="I668" i="1"/>
  <c r="H668" i="1"/>
  <c r="J667" i="1"/>
  <c r="I667" i="1"/>
  <c r="H667" i="1"/>
  <c r="J666" i="1"/>
  <c r="I666" i="1"/>
  <c r="H666" i="1"/>
  <c r="J665" i="1"/>
  <c r="I665" i="1"/>
  <c r="H665" i="1"/>
  <c r="J664" i="1"/>
  <c r="I664" i="1"/>
  <c r="H664" i="1"/>
  <c r="J663" i="1"/>
  <c r="I663" i="1"/>
  <c r="H663" i="1"/>
  <c r="J662" i="1"/>
  <c r="I662" i="1"/>
  <c r="H662" i="1"/>
  <c r="J661" i="1"/>
  <c r="I661" i="1"/>
  <c r="H661" i="1"/>
  <c r="J660" i="1"/>
  <c r="I660" i="1"/>
  <c r="H660" i="1"/>
  <c r="J659" i="1"/>
  <c r="I659" i="1"/>
  <c r="H659" i="1"/>
  <c r="J658" i="1"/>
  <c r="I658" i="1"/>
  <c r="H658" i="1"/>
  <c r="J657" i="1"/>
  <c r="I657" i="1"/>
  <c r="H657" i="1"/>
  <c r="J656" i="1"/>
  <c r="I656" i="1"/>
  <c r="H656" i="1"/>
  <c r="J655" i="1"/>
  <c r="I655" i="1"/>
  <c r="H655" i="1"/>
  <c r="J654" i="1"/>
  <c r="I654" i="1"/>
  <c r="H654" i="1"/>
  <c r="J653" i="1"/>
  <c r="I653" i="1"/>
  <c r="H653" i="1"/>
  <c r="J652" i="1"/>
  <c r="I652" i="1"/>
  <c r="H652" i="1"/>
  <c r="J651" i="1"/>
  <c r="I651" i="1"/>
  <c r="H651" i="1"/>
  <c r="J650" i="1"/>
  <c r="I650" i="1"/>
  <c r="H650" i="1"/>
  <c r="J649" i="1"/>
  <c r="I649" i="1"/>
  <c r="H649" i="1"/>
  <c r="J648" i="1"/>
  <c r="I648" i="1"/>
  <c r="H648" i="1"/>
  <c r="J647" i="1"/>
  <c r="I647" i="1"/>
  <c r="H647" i="1"/>
  <c r="J646" i="1"/>
  <c r="I646" i="1"/>
  <c r="H646" i="1"/>
  <c r="J645" i="1"/>
  <c r="I645" i="1"/>
  <c r="H645" i="1"/>
  <c r="J644" i="1"/>
  <c r="I644" i="1"/>
  <c r="H644" i="1"/>
  <c r="J643" i="1"/>
  <c r="I643" i="1"/>
  <c r="H643" i="1"/>
  <c r="J642" i="1"/>
  <c r="I642" i="1"/>
  <c r="H642" i="1"/>
  <c r="J641" i="1"/>
  <c r="I641" i="1"/>
  <c r="H641" i="1"/>
  <c r="J640" i="1"/>
  <c r="I640" i="1"/>
  <c r="H640" i="1"/>
  <c r="J639" i="1"/>
  <c r="I639" i="1"/>
  <c r="H639" i="1"/>
  <c r="J638" i="1"/>
  <c r="I638" i="1"/>
  <c r="H638" i="1"/>
  <c r="J637" i="1"/>
  <c r="I637" i="1"/>
  <c r="H637" i="1"/>
  <c r="J636" i="1"/>
  <c r="I636" i="1"/>
  <c r="H636" i="1"/>
  <c r="J635" i="1"/>
  <c r="I635" i="1"/>
  <c r="H635" i="1"/>
  <c r="J634" i="1"/>
  <c r="I634" i="1"/>
  <c r="H634" i="1"/>
  <c r="J633" i="1"/>
  <c r="I633" i="1"/>
  <c r="H633" i="1"/>
  <c r="J632" i="1"/>
  <c r="I632" i="1"/>
  <c r="H632" i="1"/>
  <c r="J631" i="1"/>
  <c r="I631" i="1"/>
  <c r="H631" i="1"/>
  <c r="J630" i="1"/>
  <c r="I630" i="1"/>
  <c r="H630" i="1"/>
  <c r="J629" i="1"/>
  <c r="I629" i="1"/>
  <c r="H629" i="1"/>
  <c r="J628" i="1"/>
  <c r="I628" i="1"/>
  <c r="H628" i="1"/>
  <c r="J627" i="1"/>
  <c r="I627" i="1"/>
  <c r="H627" i="1"/>
  <c r="J626" i="1"/>
  <c r="I626" i="1"/>
  <c r="H626" i="1"/>
  <c r="J625" i="1"/>
  <c r="I625" i="1"/>
  <c r="H625" i="1"/>
  <c r="J624" i="1"/>
  <c r="I624" i="1"/>
  <c r="H624" i="1"/>
  <c r="J623" i="1"/>
  <c r="I623" i="1"/>
  <c r="H623" i="1"/>
  <c r="J622" i="1"/>
  <c r="I622" i="1"/>
  <c r="H622" i="1"/>
  <c r="J621" i="1"/>
  <c r="I621" i="1"/>
  <c r="H621" i="1"/>
  <c r="J620" i="1"/>
  <c r="I620" i="1"/>
  <c r="H620" i="1"/>
  <c r="J619" i="1"/>
  <c r="I619" i="1"/>
  <c r="H619" i="1"/>
  <c r="J618" i="1"/>
  <c r="I618" i="1"/>
  <c r="H618" i="1"/>
  <c r="J617" i="1"/>
  <c r="I617" i="1"/>
  <c r="H617" i="1"/>
  <c r="J616" i="1"/>
  <c r="I616" i="1"/>
  <c r="H616" i="1"/>
  <c r="J615" i="1"/>
  <c r="I615" i="1"/>
  <c r="H615" i="1"/>
  <c r="J614" i="1"/>
  <c r="I614" i="1"/>
  <c r="H614" i="1"/>
  <c r="J613" i="1"/>
  <c r="I613" i="1"/>
  <c r="H613" i="1"/>
  <c r="J612" i="1"/>
  <c r="I612" i="1"/>
  <c r="H612" i="1"/>
  <c r="J611" i="1"/>
  <c r="I611" i="1"/>
  <c r="H611" i="1"/>
  <c r="J610" i="1"/>
  <c r="I610" i="1"/>
  <c r="H610" i="1"/>
  <c r="J609" i="1"/>
  <c r="I609" i="1"/>
  <c r="H609" i="1"/>
  <c r="J608" i="1"/>
  <c r="I608" i="1"/>
  <c r="H608" i="1"/>
  <c r="J607" i="1"/>
  <c r="I607" i="1"/>
  <c r="H607" i="1"/>
  <c r="J606" i="1"/>
  <c r="I606" i="1"/>
  <c r="H606" i="1"/>
  <c r="J605" i="1"/>
  <c r="I605" i="1"/>
  <c r="H605" i="1"/>
  <c r="J604" i="1"/>
  <c r="I604" i="1"/>
  <c r="H604" i="1"/>
  <c r="J603" i="1"/>
  <c r="I603" i="1"/>
  <c r="H603" i="1"/>
  <c r="J602" i="1"/>
  <c r="I602" i="1"/>
  <c r="H602" i="1"/>
  <c r="J601" i="1"/>
  <c r="I601" i="1"/>
  <c r="H601" i="1"/>
  <c r="J600" i="1"/>
  <c r="I600" i="1"/>
  <c r="H600" i="1"/>
  <c r="J599" i="1"/>
  <c r="I599" i="1"/>
  <c r="H599" i="1"/>
  <c r="J598" i="1"/>
  <c r="I598" i="1"/>
  <c r="H598" i="1"/>
  <c r="J597" i="1"/>
  <c r="I597" i="1"/>
  <c r="H597" i="1"/>
  <c r="J596" i="1"/>
  <c r="I596" i="1"/>
  <c r="H596" i="1"/>
  <c r="J595" i="1"/>
  <c r="I595" i="1"/>
  <c r="H595" i="1"/>
  <c r="J594" i="1"/>
  <c r="I594" i="1"/>
  <c r="H594" i="1"/>
  <c r="J593" i="1"/>
  <c r="I593" i="1"/>
  <c r="H593" i="1"/>
  <c r="J592" i="1"/>
  <c r="I592" i="1"/>
  <c r="H592" i="1"/>
  <c r="J591" i="1"/>
  <c r="I591" i="1"/>
  <c r="H591" i="1"/>
  <c r="J590" i="1"/>
  <c r="I590" i="1"/>
  <c r="H590" i="1"/>
  <c r="J589" i="1"/>
  <c r="I589" i="1"/>
  <c r="H589" i="1"/>
  <c r="J588" i="1"/>
  <c r="I588" i="1"/>
  <c r="H588" i="1"/>
  <c r="J587" i="1"/>
  <c r="I587" i="1"/>
  <c r="H587" i="1"/>
  <c r="J586" i="1"/>
  <c r="I586" i="1"/>
  <c r="H586" i="1"/>
  <c r="J585" i="1"/>
  <c r="I585" i="1"/>
  <c r="H585" i="1"/>
  <c r="J584" i="1"/>
  <c r="I584" i="1"/>
  <c r="H584" i="1"/>
  <c r="J583" i="1"/>
  <c r="I583" i="1"/>
  <c r="H583" i="1"/>
  <c r="J582" i="1"/>
  <c r="I582" i="1"/>
  <c r="H582" i="1"/>
  <c r="J581" i="1"/>
  <c r="I581" i="1"/>
  <c r="H581" i="1"/>
  <c r="J580" i="1"/>
  <c r="I580" i="1"/>
  <c r="H580" i="1"/>
  <c r="J579" i="1"/>
  <c r="I579" i="1"/>
  <c r="H579" i="1"/>
  <c r="J578" i="1"/>
  <c r="I578" i="1"/>
  <c r="H578" i="1"/>
  <c r="J577" i="1"/>
  <c r="I577" i="1"/>
  <c r="H577" i="1"/>
  <c r="J576" i="1"/>
  <c r="I576" i="1"/>
  <c r="H576" i="1"/>
  <c r="J575" i="1"/>
  <c r="I575" i="1"/>
  <c r="H575" i="1"/>
  <c r="J574" i="1"/>
  <c r="I574" i="1"/>
  <c r="H574" i="1"/>
  <c r="J573" i="1"/>
  <c r="I573" i="1"/>
  <c r="H573" i="1"/>
  <c r="J572" i="1"/>
  <c r="I572" i="1"/>
  <c r="H572" i="1"/>
  <c r="J571" i="1"/>
  <c r="I571" i="1"/>
  <c r="H571" i="1"/>
  <c r="J570" i="1"/>
  <c r="I570" i="1"/>
  <c r="H570" i="1"/>
  <c r="J569" i="1"/>
  <c r="I569" i="1"/>
  <c r="H569" i="1"/>
  <c r="J568" i="1"/>
  <c r="I568" i="1"/>
  <c r="H568" i="1"/>
  <c r="J567" i="1"/>
  <c r="I567" i="1"/>
  <c r="H567" i="1"/>
  <c r="J566" i="1"/>
  <c r="I566" i="1"/>
  <c r="H566" i="1"/>
  <c r="J565" i="1"/>
  <c r="I565" i="1"/>
  <c r="H565" i="1"/>
  <c r="J564" i="1"/>
  <c r="I564" i="1"/>
  <c r="H564" i="1"/>
  <c r="J563" i="1"/>
  <c r="I563" i="1"/>
  <c r="H563" i="1"/>
  <c r="J562" i="1"/>
  <c r="I562" i="1"/>
  <c r="H562" i="1"/>
  <c r="J561" i="1"/>
  <c r="I561" i="1"/>
  <c r="H561" i="1"/>
  <c r="J560" i="1"/>
  <c r="I560" i="1"/>
  <c r="H560" i="1"/>
  <c r="J559" i="1"/>
  <c r="I559" i="1"/>
  <c r="H559" i="1"/>
  <c r="J558" i="1"/>
  <c r="I558" i="1"/>
  <c r="H558" i="1"/>
  <c r="J557" i="1"/>
  <c r="I557" i="1"/>
  <c r="H557" i="1"/>
  <c r="J556" i="1"/>
  <c r="I556" i="1"/>
  <c r="H556" i="1"/>
  <c r="J555" i="1"/>
  <c r="I555" i="1"/>
  <c r="H555" i="1"/>
  <c r="J554" i="1"/>
  <c r="I554" i="1"/>
  <c r="H554" i="1"/>
  <c r="J553" i="1"/>
  <c r="I553" i="1"/>
  <c r="H553" i="1"/>
  <c r="J552" i="1"/>
  <c r="I552" i="1"/>
  <c r="H552" i="1"/>
  <c r="J551" i="1"/>
  <c r="I551" i="1"/>
  <c r="H551" i="1"/>
  <c r="J550" i="1"/>
  <c r="I550" i="1"/>
  <c r="H550" i="1"/>
  <c r="J549" i="1"/>
  <c r="I549" i="1"/>
  <c r="H549" i="1"/>
  <c r="J548" i="1"/>
  <c r="I548" i="1"/>
  <c r="H548" i="1"/>
  <c r="J547" i="1"/>
  <c r="I547" i="1"/>
  <c r="H547" i="1"/>
  <c r="J546" i="1"/>
  <c r="I546" i="1"/>
  <c r="H546" i="1"/>
  <c r="J545" i="1"/>
  <c r="I545" i="1"/>
  <c r="H545" i="1"/>
  <c r="J544" i="1"/>
  <c r="I544" i="1"/>
  <c r="H544" i="1"/>
  <c r="J543" i="1"/>
  <c r="I543" i="1"/>
  <c r="H543" i="1"/>
  <c r="J542" i="1"/>
  <c r="I542" i="1"/>
  <c r="H542" i="1"/>
  <c r="J541" i="1"/>
  <c r="I541" i="1"/>
  <c r="H541" i="1"/>
  <c r="J540" i="1"/>
  <c r="I540" i="1"/>
  <c r="H540" i="1"/>
  <c r="J539" i="1"/>
  <c r="I539" i="1"/>
  <c r="H539" i="1"/>
  <c r="J538" i="1"/>
  <c r="I538" i="1"/>
  <c r="H538" i="1"/>
  <c r="J537" i="1"/>
  <c r="I537" i="1"/>
  <c r="H537" i="1"/>
  <c r="J536" i="1"/>
  <c r="I536" i="1"/>
  <c r="H536" i="1"/>
  <c r="J535" i="1"/>
  <c r="I535" i="1"/>
  <c r="H535" i="1"/>
  <c r="J534" i="1"/>
  <c r="I534" i="1"/>
  <c r="H534" i="1"/>
  <c r="J533" i="1"/>
  <c r="I533" i="1"/>
  <c r="H533" i="1"/>
  <c r="J532" i="1"/>
  <c r="I532" i="1"/>
  <c r="H532" i="1"/>
  <c r="J531" i="1"/>
  <c r="I531" i="1"/>
  <c r="H531" i="1"/>
  <c r="J530" i="1"/>
  <c r="I530" i="1"/>
  <c r="H530" i="1"/>
  <c r="J529" i="1"/>
  <c r="I529" i="1"/>
  <c r="H529" i="1"/>
  <c r="J528" i="1"/>
  <c r="I528" i="1"/>
  <c r="H528" i="1"/>
  <c r="J527" i="1"/>
  <c r="I527" i="1"/>
  <c r="H527" i="1"/>
  <c r="J526" i="1"/>
  <c r="I526" i="1"/>
  <c r="H526" i="1"/>
  <c r="J525" i="1"/>
  <c r="I525" i="1"/>
  <c r="H525" i="1"/>
  <c r="J524" i="1"/>
  <c r="I524" i="1"/>
  <c r="H524" i="1"/>
  <c r="J523" i="1"/>
  <c r="I523" i="1"/>
  <c r="H523" i="1"/>
  <c r="J522" i="1"/>
  <c r="I522" i="1"/>
  <c r="H522" i="1"/>
  <c r="J521" i="1"/>
  <c r="I521" i="1"/>
  <c r="H521" i="1"/>
  <c r="J520" i="1"/>
  <c r="I520" i="1"/>
  <c r="H520" i="1"/>
  <c r="J519" i="1"/>
  <c r="I519" i="1"/>
  <c r="H519" i="1"/>
  <c r="J518" i="1"/>
  <c r="I518" i="1"/>
  <c r="H518" i="1"/>
  <c r="J517" i="1"/>
  <c r="I517" i="1"/>
  <c r="H517" i="1"/>
  <c r="J516" i="1"/>
  <c r="I516" i="1"/>
  <c r="H516" i="1"/>
  <c r="J515" i="1"/>
  <c r="I515" i="1"/>
  <c r="H515" i="1"/>
  <c r="J514" i="1"/>
  <c r="I514" i="1"/>
  <c r="H514" i="1"/>
  <c r="J513" i="1"/>
  <c r="I513" i="1"/>
  <c r="H513" i="1"/>
  <c r="J512" i="1"/>
  <c r="I512" i="1"/>
  <c r="H512" i="1"/>
  <c r="J511" i="1"/>
  <c r="I511" i="1"/>
  <c r="H511" i="1"/>
  <c r="J510" i="1"/>
  <c r="I510" i="1"/>
  <c r="H510" i="1"/>
  <c r="J509" i="1"/>
  <c r="I509" i="1"/>
  <c r="H509" i="1"/>
  <c r="J508" i="1"/>
  <c r="I508" i="1"/>
  <c r="H508" i="1"/>
  <c r="J507" i="1"/>
  <c r="I507" i="1"/>
  <c r="H507" i="1"/>
  <c r="J506" i="1"/>
  <c r="I506" i="1"/>
  <c r="H506" i="1"/>
  <c r="J505" i="1"/>
  <c r="I505" i="1"/>
  <c r="H505" i="1"/>
  <c r="J504" i="1"/>
  <c r="I504" i="1"/>
  <c r="H504" i="1"/>
  <c r="J503" i="1"/>
  <c r="I503" i="1"/>
  <c r="H503" i="1"/>
  <c r="J502" i="1"/>
  <c r="I502" i="1"/>
  <c r="H502" i="1"/>
  <c r="J501" i="1"/>
  <c r="I501" i="1"/>
  <c r="H501" i="1"/>
  <c r="J500" i="1"/>
  <c r="I500" i="1"/>
  <c r="H500" i="1"/>
  <c r="J499" i="1"/>
  <c r="I499" i="1"/>
  <c r="H499" i="1"/>
  <c r="J498" i="1"/>
  <c r="I498" i="1"/>
  <c r="H498" i="1"/>
  <c r="J497" i="1"/>
  <c r="I497" i="1"/>
  <c r="H497" i="1"/>
  <c r="J496" i="1"/>
  <c r="I496" i="1"/>
  <c r="H496" i="1"/>
  <c r="J495" i="1"/>
  <c r="I495" i="1"/>
  <c r="H495" i="1"/>
  <c r="J494" i="1"/>
  <c r="I494" i="1"/>
  <c r="H494" i="1"/>
  <c r="J493" i="1"/>
  <c r="I493" i="1"/>
  <c r="H493" i="1"/>
  <c r="J492" i="1"/>
  <c r="I492" i="1"/>
  <c r="H492" i="1"/>
  <c r="J491" i="1"/>
  <c r="I491" i="1"/>
  <c r="H491" i="1"/>
  <c r="J490" i="1"/>
  <c r="I490" i="1"/>
  <c r="H490" i="1"/>
  <c r="J489" i="1"/>
  <c r="I489" i="1"/>
  <c r="H489" i="1"/>
  <c r="J488" i="1"/>
  <c r="I488" i="1"/>
  <c r="H488" i="1"/>
  <c r="J487" i="1"/>
  <c r="I487" i="1"/>
  <c r="H487" i="1"/>
  <c r="J486" i="1"/>
  <c r="I486" i="1"/>
  <c r="H486" i="1"/>
  <c r="J485" i="1"/>
  <c r="I485" i="1"/>
  <c r="H485" i="1"/>
  <c r="J484" i="1"/>
  <c r="I484" i="1"/>
  <c r="H484" i="1"/>
  <c r="J483" i="1"/>
  <c r="I483" i="1"/>
  <c r="H483" i="1"/>
  <c r="J482" i="1"/>
  <c r="I482" i="1"/>
  <c r="H482" i="1"/>
  <c r="J481" i="1"/>
  <c r="I481" i="1"/>
  <c r="H481" i="1"/>
  <c r="J480" i="1"/>
  <c r="I480" i="1"/>
  <c r="H480" i="1"/>
  <c r="J479" i="1"/>
  <c r="I479" i="1"/>
  <c r="H479" i="1"/>
  <c r="J478" i="1"/>
  <c r="I478" i="1"/>
  <c r="H478" i="1"/>
  <c r="J477" i="1"/>
  <c r="I477" i="1"/>
  <c r="H477" i="1"/>
  <c r="J476" i="1"/>
  <c r="I476" i="1"/>
  <c r="H476" i="1"/>
  <c r="J475" i="1"/>
  <c r="I475" i="1"/>
  <c r="H475" i="1"/>
  <c r="J474" i="1"/>
  <c r="I474" i="1"/>
  <c r="H474" i="1"/>
  <c r="J473" i="1"/>
  <c r="I473" i="1"/>
  <c r="H473" i="1"/>
  <c r="J472" i="1"/>
  <c r="I472" i="1"/>
  <c r="H472" i="1"/>
  <c r="J471" i="1"/>
  <c r="I471" i="1"/>
  <c r="H471" i="1"/>
  <c r="J470" i="1"/>
  <c r="I470" i="1"/>
  <c r="H470" i="1"/>
  <c r="J469" i="1"/>
  <c r="I469" i="1"/>
  <c r="H469" i="1"/>
  <c r="J468" i="1"/>
  <c r="I468" i="1"/>
  <c r="H468" i="1"/>
  <c r="J467" i="1"/>
  <c r="I467" i="1"/>
  <c r="H467" i="1"/>
  <c r="J466" i="1"/>
  <c r="I466" i="1"/>
  <c r="H466" i="1"/>
  <c r="J465" i="1"/>
  <c r="I465" i="1"/>
  <c r="H465" i="1"/>
  <c r="J464" i="1"/>
  <c r="I464" i="1"/>
  <c r="H464" i="1"/>
  <c r="J463" i="1"/>
  <c r="I463" i="1"/>
  <c r="H463" i="1"/>
  <c r="J462" i="1"/>
  <c r="I462" i="1"/>
  <c r="H462" i="1"/>
  <c r="J461" i="1"/>
  <c r="I461" i="1"/>
  <c r="H461" i="1"/>
  <c r="J460" i="1"/>
  <c r="I460" i="1"/>
  <c r="H460" i="1"/>
  <c r="J459" i="1"/>
  <c r="I459" i="1"/>
  <c r="H459" i="1"/>
  <c r="J458" i="1"/>
  <c r="I458" i="1"/>
  <c r="H458" i="1"/>
  <c r="J457" i="1"/>
  <c r="I457" i="1"/>
  <c r="H457" i="1"/>
  <c r="J456" i="1"/>
  <c r="I456" i="1"/>
  <c r="H456" i="1"/>
  <c r="J455" i="1"/>
  <c r="I455" i="1"/>
  <c r="H455" i="1"/>
  <c r="J454" i="1"/>
  <c r="I454" i="1"/>
  <c r="H454" i="1"/>
  <c r="J453" i="1"/>
  <c r="I453" i="1"/>
  <c r="H453" i="1"/>
  <c r="J452" i="1"/>
  <c r="I452" i="1"/>
  <c r="H452" i="1"/>
  <c r="J451" i="1"/>
  <c r="I451" i="1"/>
  <c r="H451" i="1"/>
  <c r="J450" i="1"/>
  <c r="I450" i="1"/>
  <c r="H450" i="1"/>
  <c r="J449" i="1"/>
  <c r="I449" i="1"/>
  <c r="H449" i="1"/>
  <c r="J448" i="1"/>
  <c r="I448" i="1"/>
  <c r="H448" i="1"/>
  <c r="J447" i="1"/>
  <c r="I447" i="1"/>
  <c r="H447" i="1"/>
  <c r="J446" i="1"/>
  <c r="I446" i="1"/>
  <c r="H446" i="1"/>
  <c r="J445" i="1"/>
  <c r="I445" i="1"/>
  <c r="H445" i="1"/>
  <c r="J444" i="1"/>
  <c r="I444" i="1"/>
  <c r="H444" i="1"/>
  <c r="J443" i="1"/>
  <c r="I443" i="1"/>
  <c r="H443" i="1"/>
  <c r="J442" i="1"/>
  <c r="I442" i="1"/>
  <c r="H442" i="1"/>
  <c r="J441" i="1"/>
  <c r="I441" i="1"/>
  <c r="H441" i="1"/>
  <c r="J440" i="1"/>
  <c r="I440" i="1"/>
  <c r="H440" i="1"/>
  <c r="J439" i="1"/>
  <c r="I439" i="1"/>
  <c r="H439" i="1"/>
  <c r="J438" i="1"/>
  <c r="I438" i="1"/>
  <c r="H438" i="1"/>
  <c r="J437" i="1"/>
  <c r="I437" i="1"/>
  <c r="H437" i="1"/>
  <c r="J436" i="1"/>
  <c r="I436" i="1"/>
  <c r="H436" i="1"/>
  <c r="J435" i="1"/>
  <c r="I435" i="1"/>
  <c r="H435" i="1"/>
  <c r="J434" i="1"/>
  <c r="I434" i="1"/>
  <c r="H434" i="1"/>
  <c r="J433" i="1"/>
  <c r="I433" i="1"/>
  <c r="H433" i="1"/>
  <c r="J432" i="1"/>
  <c r="I432" i="1"/>
  <c r="H432" i="1"/>
  <c r="J431" i="1"/>
  <c r="I431" i="1"/>
  <c r="H431" i="1"/>
  <c r="J430" i="1"/>
  <c r="I430" i="1"/>
  <c r="H430" i="1"/>
  <c r="J429" i="1"/>
  <c r="I429" i="1"/>
  <c r="H429" i="1"/>
  <c r="J428" i="1"/>
  <c r="I428" i="1"/>
  <c r="H428" i="1"/>
  <c r="J427" i="1"/>
  <c r="I427" i="1"/>
  <c r="H427" i="1"/>
  <c r="J426" i="1"/>
  <c r="I426" i="1"/>
  <c r="H426" i="1"/>
  <c r="J425" i="1"/>
  <c r="I425" i="1"/>
  <c r="H425" i="1"/>
  <c r="J424" i="1"/>
  <c r="I424" i="1"/>
  <c r="H424" i="1"/>
  <c r="J423" i="1"/>
  <c r="I423" i="1"/>
  <c r="H423" i="1"/>
  <c r="J422" i="1"/>
  <c r="I422" i="1"/>
  <c r="H422" i="1"/>
  <c r="J421" i="1"/>
  <c r="I421" i="1"/>
  <c r="H421" i="1"/>
  <c r="J420" i="1"/>
  <c r="I420" i="1"/>
  <c r="H420" i="1"/>
  <c r="J419" i="1"/>
  <c r="I419" i="1"/>
  <c r="H419" i="1"/>
  <c r="J418" i="1"/>
  <c r="I418" i="1"/>
  <c r="H418" i="1"/>
  <c r="J417" i="1"/>
  <c r="I417" i="1"/>
  <c r="H417" i="1"/>
  <c r="J416" i="1"/>
  <c r="I416" i="1"/>
  <c r="H416" i="1"/>
  <c r="J415" i="1"/>
  <c r="I415" i="1"/>
  <c r="H415" i="1"/>
  <c r="J414" i="1"/>
  <c r="I414" i="1"/>
  <c r="H414" i="1"/>
  <c r="J413" i="1"/>
  <c r="I413" i="1"/>
  <c r="H413" i="1"/>
  <c r="J412" i="1"/>
  <c r="I412" i="1"/>
  <c r="H412" i="1"/>
  <c r="J411" i="1"/>
  <c r="I411" i="1"/>
  <c r="H411" i="1"/>
  <c r="J410" i="1"/>
  <c r="I410" i="1"/>
  <c r="H410" i="1"/>
  <c r="J409" i="1"/>
  <c r="I409" i="1"/>
  <c r="H409" i="1"/>
  <c r="J408" i="1"/>
  <c r="I408" i="1"/>
  <c r="H408" i="1"/>
  <c r="J407" i="1"/>
  <c r="I407" i="1"/>
  <c r="H407" i="1"/>
  <c r="J406" i="1"/>
  <c r="I406" i="1"/>
  <c r="H406" i="1"/>
  <c r="J405" i="1"/>
  <c r="I405" i="1"/>
  <c r="H405" i="1"/>
  <c r="J404" i="1"/>
  <c r="I404" i="1"/>
  <c r="H404" i="1"/>
  <c r="J403" i="1"/>
  <c r="I403" i="1"/>
  <c r="H403" i="1"/>
  <c r="J402" i="1"/>
  <c r="I402" i="1"/>
  <c r="H402" i="1"/>
  <c r="J401" i="1"/>
  <c r="I401" i="1"/>
  <c r="H401" i="1"/>
  <c r="J400" i="1"/>
  <c r="I400" i="1"/>
  <c r="H400" i="1"/>
  <c r="J399" i="1"/>
  <c r="I399" i="1"/>
  <c r="H399" i="1"/>
  <c r="J398" i="1"/>
  <c r="I398" i="1"/>
  <c r="H398" i="1"/>
  <c r="J397" i="1"/>
  <c r="I397" i="1"/>
  <c r="H397" i="1"/>
  <c r="J396" i="1"/>
  <c r="I396" i="1"/>
  <c r="H396" i="1"/>
  <c r="J395" i="1"/>
  <c r="I395" i="1"/>
  <c r="H395" i="1"/>
  <c r="J394" i="1"/>
  <c r="I394" i="1"/>
  <c r="H394" i="1"/>
  <c r="J393" i="1"/>
  <c r="I393" i="1"/>
  <c r="H393" i="1"/>
  <c r="J392" i="1"/>
  <c r="I392" i="1"/>
  <c r="H392" i="1"/>
  <c r="J391" i="1"/>
  <c r="I391" i="1"/>
  <c r="H391" i="1"/>
  <c r="J390" i="1"/>
  <c r="I390" i="1"/>
  <c r="H390" i="1"/>
  <c r="J389" i="1"/>
  <c r="I389" i="1"/>
  <c r="H389" i="1"/>
  <c r="J388" i="1"/>
  <c r="I388" i="1"/>
  <c r="H388" i="1"/>
  <c r="J387" i="1"/>
  <c r="I387" i="1"/>
  <c r="H387" i="1"/>
  <c r="J386" i="1"/>
  <c r="I386" i="1"/>
  <c r="H386" i="1"/>
  <c r="J385" i="1"/>
  <c r="I385" i="1"/>
  <c r="H385" i="1"/>
  <c r="J384" i="1"/>
  <c r="I384" i="1"/>
  <c r="H384" i="1"/>
  <c r="J383" i="1"/>
  <c r="I383" i="1"/>
  <c r="H383" i="1"/>
  <c r="J382" i="1"/>
  <c r="I382" i="1"/>
  <c r="H382" i="1"/>
  <c r="J381" i="1"/>
  <c r="I381" i="1"/>
  <c r="H381" i="1"/>
  <c r="J380" i="1"/>
  <c r="I380" i="1"/>
  <c r="H380" i="1"/>
  <c r="J379" i="1"/>
  <c r="I379" i="1"/>
  <c r="H379" i="1"/>
  <c r="J378" i="1"/>
  <c r="I378" i="1"/>
  <c r="H378" i="1"/>
  <c r="J377" i="1"/>
  <c r="I377" i="1"/>
  <c r="H377" i="1"/>
  <c r="J376" i="1"/>
  <c r="I376" i="1"/>
  <c r="H376" i="1"/>
  <c r="J375" i="1"/>
  <c r="I375" i="1"/>
  <c r="H375" i="1"/>
  <c r="J374" i="1"/>
  <c r="I374" i="1"/>
  <c r="H374" i="1"/>
  <c r="J373" i="1"/>
  <c r="I373" i="1"/>
  <c r="H373" i="1"/>
  <c r="J372" i="1"/>
  <c r="I372" i="1"/>
  <c r="H372" i="1"/>
  <c r="J371" i="1"/>
  <c r="I371" i="1"/>
  <c r="H371" i="1"/>
  <c r="J370" i="1"/>
  <c r="I370" i="1"/>
  <c r="H370" i="1"/>
  <c r="J369" i="1"/>
  <c r="I369" i="1"/>
  <c r="H369" i="1"/>
  <c r="J368" i="1"/>
  <c r="I368" i="1"/>
  <c r="H368" i="1"/>
  <c r="J367" i="1"/>
  <c r="I367" i="1"/>
  <c r="H367" i="1"/>
  <c r="J366" i="1"/>
  <c r="I366" i="1"/>
  <c r="H366" i="1"/>
  <c r="J365" i="1"/>
  <c r="I365" i="1"/>
  <c r="H365" i="1"/>
  <c r="J364" i="1"/>
  <c r="I364" i="1"/>
  <c r="H364" i="1"/>
  <c r="J363" i="1"/>
  <c r="I363" i="1"/>
  <c r="H363" i="1"/>
  <c r="J362" i="1"/>
  <c r="I362" i="1"/>
  <c r="H362" i="1"/>
  <c r="J361" i="1"/>
  <c r="I361" i="1"/>
  <c r="H361" i="1"/>
  <c r="J360" i="1"/>
  <c r="I360" i="1"/>
  <c r="H360" i="1"/>
  <c r="J359" i="1"/>
  <c r="I359" i="1"/>
  <c r="H359" i="1"/>
  <c r="J358" i="1"/>
  <c r="I358" i="1"/>
  <c r="H358" i="1"/>
  <c r="J357" i="1"/>
  <c r="I357" i="1"/>
  <c r="H357" i="1"/>
  <c r="J356" i="1"/>
  <c r="I356" i="1"/>
  <c r="H356" i="1"/>
  <c r="J355" i="1"/>
  <c r="I355" i="1"/>
  <c r="H355" i="1"/>
  <c r="J354" i="1"/>
  <c r="I354" i="1"/>
  <c r="H354" i="1"/>
  <c r="J353" i="1"/>
  <c r="I353" i="1"/>
  <c r="H353" i="1"/>
  <c r="J352" i="1"/>
  <c r="I352" i="1"/>
  <c r="H352" i="1"/>
  <c r="J351" i="1"/>
  <c r="I351" i="1"/>
  <c r="H351" i="1"/>
  <c r="J350" i="1"/>
  <c r="I350" i="1"/>
  <c r="H350" i="1"/>
  <c r="J349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J344" i="1"/>
  <c r="I344" i="1"/>
  <c r="H344" i="1"/>
  <c r="J343" i="1"/>
  <c r="I343" i="1"/>
  <c r="H343" i="1"/>
  <c r="J342" i="1"/>
  <c r="I342" i="1"/>
  <c r="H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H337" i="1"/>
  <c r="J336" i="1"/>
  <c r="I336" i="1"/>
  <c r="H336" i="1"/>
  <c r="J335" i="1"/>
  <c r="I335" i="1"/>
  <c r="H335" i="1"/>
  <c r="J334" i="1"/>
  <c r="I334" i="1"/>
  <c r="H334" i="1"/>
  <c r="J333" i="1"/>
  <c r="I333" i="1"/>
  <c r="H333" i="1"/>
  <c r="J332" i="1"/>
  <c r="I332" i="1"/>
  <c r="H332" i="1"/>
  <c r="J331" i="1"/>
  <c r="I331" i="1"/>
  <c r="H331" i="1"/>
  <c r="J330" i="1"/>
  <c r="I330" i="1"/>
  <c r="H330" i="1"/>
  <c r="J329" i="1"/>
  <c r="I329" i="1"/>
  <c r="H329" i="1"/>
  <c r="J328" i="1"/>
  <c r="I328" i="1"/>
  <c r="H328" i="1"/>
  <c r="J327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J322" i="1"/>
  <c r="I322" i="1"/>
  <c r="H322" i="1"/>
  <c r="J321" i="1"/>
  <c r="I321" i="1"/>
  <c r="H321" i="1"/>
  <c r="J320" i="1"/>
  <c r="I320" i="1"/>
  <c r="H320" i="1"/>
  <c r="J319" i="1"/>
  <c r="I319" i="1"/>
  <c r="H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313" i="1"/>
  <c r="I313" i="1"/>
  <c r="H313" i="1"/>
  <c r="J312" i="1"/>
  <c r="I312" i="1"/>
  <c r="H312" i="1"/>
  <c r="J311" i="1"/>
  <c r="I311" i="1"/>
  <c r="H311" i="1"/>
  <c r="J310" i="1"/>
  <c r="I310" i="1"/>
  <c r="H310" i="1"/>
  <c r="J309" i="1"/>
  <c r="I309" i="1"/>
  <c r="H309" i="1"/>
  <c r="J308" i="1"/>
  <c r="I308" i="1"/>
  <c r="H308" i="1"/>
  <c r="J307" i="1"/>
  <c r="I307" i="1"/>
  <c r="H307" i="1"/>
  <c r="J306" i="1"/>
  <c r="I306" i="1"/>
  <c r="H306" i="1"/>
  <c r="J305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J297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J292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J287" i="1"/>
  <c r="I287" i="1"/>
  <c r="H287" i="1"/>
  <c r="J286" i="1"/>
  <c r="I286" i="1"/>
  <c r="H286" i="1"/>
  <c r="J285" i="1"/>
  <c r="I285" i="1"/>
  <c r="H285" i="1"/>
  <c r="J284" i="1"/>
  <c r="I284" i="1"/>
  <c r="H284" i="1"/>
  <c r="J283" i="1"/>
  <c r="I283" i="1"/>
  <c r="H283" i="1"/>
  <c r="J282" i="1"/>
  <c r="I282" i="1"/>
  <c r="H282" i="1"/>
  <c r="J281" i="1"/>
  <c r="I281" i="1"/>
  <c r="H281" i="1"/>
  <c r="J280" i="1"/>
  <c r="I280" i="1"/>
  <c r="H280" i="1"/>
  <c r="J279" i="1"/>
  <c r="I279" i="1"/>
  <c r="H279" i="1"/>
  <c r="J278" i="1"/>
  <c r="I278" i="1"/>
  <c r="H278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J272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J224" i="1"/>
  <c r="I224" i="1"/>
  <c r="H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B12" i="3" s="1"/>
  <c r="H5" i="1"/>
  <c r="J4" i="1"/>
  <c r="I4" i="1"/>
  <c r="H4" i="1"/>
  <c r="J3" i="1"/>
  <c r="I3" i="1"/>
  <c r="H3" i="1"/>
  <c r="J2" i="1"/>
  <c r="I2" i="1"/>
  <c r="C13" i="3" s="1"/>
  <c r="H2" i="1"/>
  <c r="J5" i="2" l="1"/>
  <c r="C12" i="4" s="1"/>
  <c r="J4" i="2"/>
  <c r="C4" i="4" s="1"/>
  <c r="J6" i="2"/>
  <c r="C2" i="4" s="1"/>
  <c r="F4" i="2"/>
  <c r="H4" i="2" s="1"/>
  <c r="H5" i="2"/>
  <c r="B12" i="4" s="1"/>
  <c r="F6" i="2"/>
  <c r="H6" i="2" s="1"/>
  <c r="B3" i="3"/>
  <c r="C4" i="3"/>
  <c r="D5" i="3"/>
  <c r="B7" i="3"/>
  <c r="C8" i="3"/>
  <c r="D9" i="3"/>
  <c r="B11" i="3"/>
  <c r="C12" i="3"/>
  <c r="D13" i="3"/>
  <c r="B2" i="3"/>
  <c r="C3" i="3"/>
  <c r="D4" i="3"/>
  <c r="B6" i="3"/>
  <c r="C7" i="3"/>
  <c r="D8" i="3"/>
  <c r="B10" i="3"/>
  <c r="C11" i="3"/>
  <c r="D12" i="3"/>
  <c r="B18" i="3"/>
  <c r="B19" i="3"/>
  <c r="B20" i="3"/>
  <c r="C2" i="3"/>
  <c r="D3" i="3"/>
  <c r="B5" i="3"/>
  <c r="C6" i="3"/>
  <c r="D7" i="3"/>
  <c r="B9" i="3"/>
  <c r="C10" i="3"/>
  <c r="D11" i="3"/>
  <c r="B13" i="3"/>
  <c r="C18" i="3"/>
  <c r="C19" i="3"/>
  <c r="C20" i="3"/>
  <c r="D2" i="3"/>
  <c r="B4" i="3"/>
  <c r="C5" i="3"/>
  <c r="D6" i="3"/>
  <c r="B8" i="3"/>
  <c r="C9" i="3"/>
  <c r="D10" i="3"/>
  <c r="M5" i="2" l="1"/>
  <c r="G12" i="4" s="1"/>
  <c r="M6" i="2"/>
  <c r="N6" i="2" s="1"/>
  <c r="M4" i="2"/>
  <c r="F4" i="4" s="1"/>
  <c r="E2" i="2"/>
  <c r="D15" i="4" s="1"/>
  <c r="E4" i="4"/>
  <c r="L4" i="2"/>
  <c r="B2" i="4"/>
  <c r="L6" i="2"/>
  <c r="E2" i="4"/>
  <c r="K6" i="2"/>
  <c r="K4" i="2"/>
  <c r="E12" i="4"/>
  <c r="C2" i="2"/>
  <c r="B4" i="4"/>
  <c r="D14" i="3"/>
  <c r="C14" i="3"/>
  <c r="B14" i="3"/>
  <c r="L5" i="2"/>
  <c r="K5" i="2"/>
  <c r="G2" i="4" l="1"/>
  <c r="N5" i="2"/>
  <c r="F12" i="4"/>
  <c r="J2" i="2"/>
  <c r="L2" i="2" s="1"/>
  <c r="F2" i="4"/>
  <c r="D3" i="4"/>
  <c r="G4" i="4"/>
  <c r="D13" i="4"/>
  <c r="D10" i="4"/>
  <c r="D9" i="4"/>
  <c r="N4" i="2"/>
  <c r="D8" i="4"/>
  <c r="G4" i="2"/>
  <c r="G2" i="2"/>
  <c r="D6" i="4"/>
  <c r="D7" i="4"/>
  <c r="D12" i="4"/>
  <c r="G5" i="2"/>
  <c r="D4" i="4"/>
  <c r="D11" i="4"/>
  <c r="D5" i="4"/>
  <c r="G6" i="2"/>
  <c r="D2" i="4"/>
  <c r="D14" i="4"/>
  <c r="I2" i="2"/>
  <c r="N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1B6EDD-54D6-4938-B7B8-ADF6219D402E}" keepAlive="1" name="Requête - pred_CAC_40" description="Connexion à la requête « pred_CAC_40 » dans le classeur." type="5" refreshedVersion="8" background="1" saveData="1">
    <dbPr connection="Provider=Microsoft.Mashup.OleDb.1;Data Source=$Workbook$;Location=pred_CAC_40;Extended Properties=&quot;&quot;" command="SELECT * FROM [pred_CAC_40]"/>
  </connection>
  <connection id="2" xr16:uid="{71E9EB14-F35F-4A85-9A6F-9D27435C05BC}" keepAlive="1" name="Requête - pred_S&amp;P_500" description="Connexion à la requête « pred_S&amp;P_500 » dans le classeur." type="5" refreshedVersion="8" background="1" saveData="1">
    <dbPr connection="Provider=Microsoft.Mashup.OleDb.1;Data Source=$Workbook$;Location=pred_S&amp;P_500;Extended Properties=&quot;&quot;" command="SELECT * FROM [pred_S&amp;P_500]"/>
  </connection>
  <connection id="3" xr16:uid="{A387C180-5CEF-4691-BB7D-6FD12B106787}" keepAlive="1" name="Requête - pred_Swiss_Market" description="Connexion à la requête « pred_Swiss_Market » dans le classeur." type="5" refreshedVersion="8" background="1" saveData="1">
    <dbPr connection="Provider=Microsoft.Mashup.OleDb.1;Data Source=$Workbook$;Location=pred_Swiss_Market;Extended Properties=&quot;&quot;" command="SELECT * FROM [pred_Swiss_Market]"/>
  </connection>
</connections>
</file>

<file path=xl/sharedStrings.xml><?xml version="1.0" encoding="utf-8"?>
<sst xmlns="http://schemas.openxmlformats.org/spreadsheetml/2006/main" count="417" uniqueCount="269">
  <si>
    <t>Entreprise</t>
  </si>
  <si>
    <t>Code Google</t>
  </si>
  <si>
    <t>Date</t>
  </si>
  <si>
    <t>Quantité</t>
  </si>
  <si>
    <t>Type opération</t>
  </si>
  <si>
    <t>Frais transaction</t>
  </si>
  <si>
    <t>Montant Unitaire de l'action</t>
  </si>
  <si>
    <t>Montant Total</t>
  </si>
  <si>
    <t>Mois</t>
  </si>
  <si>
    <t>Année</t>
  </si>
  <si>
    <t>Total</t>
  </si>
  <si>
    <t>EPA:TTE</t>
  </si>
  <si>
    <t>Achat</t>
  </si>
  <si>
    <t>Sanofi</t>
  </si>
  <si>
    <t>EPA:SAN</t>
  </si>
  <si>
    <t>Danone</t>
  </si>
  <si>
    <t>EPA:BN</t>
  </si>
  <si>
    <t>Dividende</t>
  </si>
  <si>
    <t>Ligne dans PEA</t>
  </si>
  <si>
    <t>Total Capital investi</t>
  </si>
  <si>
    <t>Valorisation Portefeuille</t>
  </si>
  <si>
    <t>Gain / Perte</t>
  </si>
  <si>
    <t>Perf sans Div</t>
  </si>
  <si>
    <t>Valorisation Portefeuille + Div</t>
  </si>
  <si>
    <t>Gain / Perte avec Dividende</t>
  </si>
  <si>
    <t>Perf avec Div</t>
  </si>
  <si>
    <t>Pays</t>
  </si>
  <si>
    <t>Secteur</t>
  </si>
  <si>
    <t>Prix Unitaire</t>
  </si>
  <si>
    <t>% Portefeuille</t>
  </si>
  <si>
    <t>Capital Investi</t>
  </si>
  <si>
    <t>Cours Actuel</t>
  </si>
  <si>
    <t>Valorisation</t>
  </si>
  <si>
    <t>Variation / PRU</t>
  </si>
  <si>
    <t>Performance</t>
  </si>
  <si>
    <t>Valorisation + Div</t>
  </si>
  <si>
    <t>Perf Avec Div</t>
  </si>
  <si>
    <t>France</t>
  </si>
  <si>
    <t>Energie</t>
  </si>
  <si>
    <t>Santé</t>
  </si>
  <si>
    <t>Biens de base</t>
  </si>
  <si>
    <t>Janvier</t>
  </si>
  <si>
    <t>Février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</si>
  <si>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</si>
  <si>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</si>
  <si>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</si>
  <si>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</si>
  <si>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</si>
  <si>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</si>
  <si>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</si>
  <si>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</si>
  <si>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</si>
  <si>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Décembre</t>
  </si>
  <si>
    <t>Entreprises</t>
  </si>
  <si>
    <t>Répartition par secteur</t>
  </si>
  <si>
    <t>Perf</t>
  </si>
  <si>
    <t>Perf + div</t>
  </si>
  <si>
    <t>Biens non essentiels</t>
  </si>
  <si>
    <t>ETF</t>
  </si>
  <si>
    <t>Immobilier</t>
  </si>
  <si>
    <t>Industrie</t>
  </si>
  <si>
    <t>Matériaux de base</t>
  </si>
  <si>
    <t>Obligations</t>
  </si>
  <si>
    <t>OCPVM</t>
  </si>
  <si>
    <t>Technologie de l'information</t>
  </si>
  <si>
    <t>Services aux collectivités</t>
  </si>
  <si>
    <t>Services de télécommunication</t>
  </si>
  <si>
    <t>Services financiers</t>
  </si>
  <si>
    <t>LISTE DES SECTEURS</t>
  </si>
  <si>
    <t>TYPE OPERATION</t>
  </si>
  <si>
    <t>Vente</t>
  </si>
  <si>
    <t>Beta</t>
  </si>
  <si>
    <t>Close</t>
  </si>
  <si>
    <t>Predictions</t>
  </si>
  <si>
    <t>FRANCE</t>
  </si>
  <si>
    <t>CAC_40</t>
  </si>
  <si>
    <t>CAC_40_Company_Beta</t>
  </si>
  <si>
    <t>RI_PA</t>
  </si>
  <si>
    <t>ORA_PA</t>
  </si>
  <si>
    <t>CA_PA</t>
  </si>
  <si>
    <t>ML_PA</t>
  </si>
  <si>
    <t>VIE_PA</t>
  </si>
  <si>
    <t>ACA_PA</t>
  </si>
  <si>
    <t>MC_PA</t>
  </si>
  <si>
    <t>SGO_PA</t>
  </si>
  <si>
    <t>CAP_PA</t>
  </si>
  <si>
    <t>WLN_PA</t>
  </si>
  <si>
    <t>KER_PA</t>
  </si>
  <si>
    <t>ATO_PA</t>
  </si>
  <si>
    <t>ENGI_PA</t>
  </si>
  <si>
    <t>AIR_PA</t>
  </si>
  <si>
    <t>BN_PA</t>
  </si>
  <si>
    <t>DG_PA</t>
  </si>
  <si>
    <t>EN_PA</t>
  </si>
  <si>
    <t>HO_PA</t>
  </si>
  <si>
    <t>BNP_PA</t>
  </si>
  <si>
    <t>SW_PA</t>
  </si>
  <si>
    <t>OR_PA</t>
  </si>
  <si>
    <t>GLE_PA</t>
  </si>
  <si>
    <t>LR_PA</t>
  </si>
  <si>
    <t>AI_PA</t>
  </si>
  <si>
    <t>VIV_PA</t>
  </si>
  <si>
    <t>SU_PA</t>
  </si>
  <si>
    <t>SAN_PA</t>
  </si>
  <si>
    <t>AC_PA</t>
  </si>
  <si>
    <t>S&amp;P_500</t>
  </si>
  <si>
    <t>S&amp;P_500_Company_Beta</t>
  </si>
  <si>
    <t>ABC</t>
  </si>
  <si>
    <t>CBOE</t>
  </si>
  <si>
    <t>CF</t>
  </si>
  <si>
    <t>CTVA</t>
  </si>
  <si>
    <t>DLTR</t>
  </si>
  <si>
    <t>DPZ</t>
  </si>
  <si>
    <t>ENPH</t>
  </si>
  <si>
    <t>ETSY</t>
  </si>
  <si>
    <t>FSLR</t>
  </si>
  <si>
    <t>FIS</t>
  </si>
  <si>
    <t>GILD</t>
  </si>
  <si>
    <t>HII</t>
  </si>
  <si>
    <t>JKHY</t>
  </si>
  <si>
    <t>LHX</t>
  </si>
  <si>
    <t>LVS</t>
  </si>
  <si>
    <t>LNC</t>
  </si>
  <si>
    <t>LMT</t>
  </si>
  <si>
    <t>MOS</t>
  </si>
  <si>
    <t>NOC</t>
  </si>
  <si>
    <t>NCLH</t>
  </si>
  <si>
    <t>RJF</t>
  </si>
  <si>
    <t>ROL</t>
  </si>
  <si>
    <t>NOW</t>
  </si>
  <si>
    <t>LUV</t>
  </si>
  <si>
    <t>TSLA</t>
  </si>
  <si>
    <t>WYNN</t>
  </si>
  <si>
    <t>L'Oréal</t>
  </si>
  <si>
    <t>Secteur : Produits de beauté et cosmétiques</t>
  </si>
  <si>
    <t>Code ISIN : FR0000120321</t>
  </si>
  <si>
    <t>Orange</t>
  </si>
  <si>
    <t>Secteur : Télécommunications</t>
  </si>
  <si>
    <t>Code ISIN : FR0000133308</t>
  </si>
  <si>
    <t>Carrefour</t>
  </si>
  <si>
    <t>Secteur : Distribution alimentaire</t>
  </si>
  <si>
    <t>Code ISIN : FR0000120172</t>
  </si>
  <si>
    <t>Michelin</t>
  </si>
  <si>
    <t>Secteur : Pneumatiques</t>
  </si>
  <si>
    <t>Code ISIN : FR0000121261</t>
  </si>
  <si>
    <t>Veolia Environnement</t>
  </si>
  <si>
    <t>Secteur : Services aux collectivités</t>
  </si>
  <si>
    <t>Code ISIN : FR0000124141</t>
  </si>
  <si>
    <t>Crédit Agricole</t>
  </si>
  <si>
    <t>Secteur : Services financiers</t>
  </si>
  <si>
    <t>Code ISIN : FR0000045072</t>
  </si>
  <si>
    <t>LVMH Moët Hennessy Louis Vuitton</t>
  </si>
  <si>
    <t>Secteur : Luxe</t>
  </si>
  <si>
    <t>Code ISIN : FR0000121014</t>
  </si>
  <si>
    <t>Saint-Gobain</t>
  </si>
  <si>
    <t>Secteur : Matériaux de construction</t>
  </si>
  <si>
    <t>Code ISIN : FR0000125007</t>
  </si>
  <si>
    <t>Capgemini</t>
  </si>
  <si>
    <t>Secteur : Services informatiques</t>
  </si>
  <si>
    <t>Code ISIN : FR0000125338</t>
  </si>
  <si>
    <t>Worldline</t>
  </si>
  <si>
    <t>Secteur : Services de paiement</t>
  </si>
  <si>
    <t>Code ISIN : FR0011981968</t>
  </si>
  <si>
    <t>Kering</t>
  </si>
  <si>
    <t>Code ISIN : FR0000121485</t>
  </si>
  <si>
    <t>Atos</t>
  </si>
  <si>
    <t>Code ISIN : FR0000051732</t>
  </si>
  <si>
    <t>Engie</t>
  </si>
  <si>
    <t>Secteur : Énergie</t>
  </si>
  <si>
    <t>Code ISIN : FR0010208488</t>
  </si>
  <si>
    <t>Airbus</t>
  </si>
  <si>
    <t>Secteur : Aérospatiale et défense</t>
  </si>
  <si>
    <t>Code ISIN : NL0000235190</t>
  </si>
  <si>
    <t>Secteur : Agroalimentaire</t>
  </si>
  <si>
    <t>Code ISIN : FR0000120644</t>
  </si>
  <si>
    <t>Vinci</t>
  </si>
  <si>
    <t>Secteur : Construction et concessions</t>
  </si>
  <si>
    <t>Code ISIN : FR0000125486</t>
  </si>
  <si>
    <t>Bouygues</t>
  </si>
  <si>
    <t>Secteur : BTP, médias, télécommunications</t>
  </si>
  <si>
    <t>Code ISIN : FR0000120503</t>
  </si>
  <si>
    <t>Thales</t>
  </si>
  <si>
    <t>Secteur : Électronique</t>
  </si>
  <si>
    <t>Code ISIN : FR0000121329</t>
  </si>
  <si>
    <t>BNP Paribas</t>
  </si>
  <si>
    <t>Code ISIN : FR0000131104</t>
  </si>
  <si>
    <t>Sodexo</t>
  </si>
  <si>
    <t>Secteur : Services aux entreprises</t>
  </si>
  <si>
    <t>Code ISIN : FR0000121220</t>
  </si>
  <si>
    <t>Société Générale</t>
  </si>
  <si>
    <t>Code ISIN : FR0000130809</t>
  </si>
  <si>
    <t>LafargeHolcim</t>
  </si>
  <si>
    <t>Code ISIN : CH0012214059</t>
  </si>
  <si>
    <t>Air Liquide</t>
  </si>
  <si>
    <t>Secteur : Gaz industriels</t>
  </si>
  <si>
    <t>Code ISIN : FR0000120073</t>
  </si>
  <si>
    <t>Vivendi</t>
  </si>
  <si>
    <t>Secteur : Médias et divertissement</t>
  </si>
  <si>
    <t>Code ISIN : FR0000127771</t>
  </si>
  <si>
    <t>Schneider Electric</t>
  </si>
  <si>
    <t>Secteur : Équipements électriques</t>
  </si>
  <si>
    <t>Code ISIN : FR0000121972</t>
  </si>
  <si>
    <t>Secteur : Pharmaceutique</t>
  </si>
  <si>
    <t>Code ISIN : FR0000120578</t>
  </si>
  <si>
    <t>Accor</t>
  </si>
  <si>
    <t>Secteur : Hôtellerie</t>
  </si>
  <si>
    <t>Code ISIN : FR0000120404</t>
  </si>
  <si>
    <t>FR0000120321</t>
  </si>
  <si>
    <t>FR0000133308</t>
  </si>
  <si>
    <t>FR0000120172</t>
  </si>
  <si>
    <t>FR0000121261</t>
  </si>
  <si>
    <t>FR0000124141</t>
  </si>
  <si>
    <t>FR0000045072</t>
  </si>
  <si>
    <t>FR0000121014</t>
  </si>
  <si>
    <t>FR0000125007</t>
  </si>
  <si>
    <t>FR0000125338</t>
  </si>
  <si>
    <t>FR0011981968</t>
  </si>
  <si>
    <t>FR0000051732</t>
  </si>
  <si>
    <t>FR0010208488</t>
  </si>
  <si>
    <t>NL0000235190</t>
  </si>
  <si>
    <t>FR0000120644</t>
  </si>
  <si>
    <t>FR0000125486</t>
  </si>
  <si>
    <t>FR0000120503</t>
  </si>
  <si>
    <t>FR0000121329</t>
  </si>
  <si>
    <t>FR0000131104</t>
  </si>
  <si>
    <t>FR0000121220</t>
  </si>
  <si>
    <t>FR0000130809</t>
  </si>
  <si>
    <t>CH0012214059</t>
  </si>
  <si>
    <t>FR0000120073</t>
  </si>
  <si>
    <t>FR0000127771</t>
  </si>
  <si>
    <t>FR0000121972</t>
  </si>
  <si>
    <t>FR0000120578</t>
  </si>
  <si>
    <t>FR0000120404</t>
  </si>
  <si>
    <t>Date debut</t>
  </si>
  <si>
    <t>Date devalorisation</t>
  </si>
  <si>
    <t>RI.PA - L'Oréal</t>
  </si>
  <si>
    <t>ORA.PA - Orange</t>
  </si>
  <si>
    <t>CA.PA - Carrefour</t>
  </si>
  <si>
    <t>ML.PA - Michelin</t>
  </si>
  <si>
    <t>VIE.PA - Veolia Environnement</t>
  </si>
  <si>
    <t>ACA.PA - Crédit Agricole</t>
  </si>
  <si>
    <t>MC.PA - LVMH Moët Hennessy Louis Vuitton</t>
  </si>
  <si>
    <t>SGO.PA - Saint-Gobain</t>
  </si>
  <si>
    <t>CAP.PA - Capgemini</t>
  </si>
  <si>
    <t>WLN.PA - Worldline</t>
  </si>
  <si>
    <t>KER.PA - Kering</t>
  </si>
  <si>
    <t>ATO.PA - Atos</t>
  </si>
  <si>
    <t>ENGI.PA - Engie</t>
  </si>
  <si>
    <t>AIR.PA - Airbus</t>
  </si>
  <si>
    <t>BN.PA - Danone</t>
  </si>
  <si>
    <t>DG.PA - Vinci</t>
  </si>
  <si>
    <t>EN.PA - Bouygues</t>
  </si>
  <si>
    <t>HO.PA - Thales</t>
  </si>
  <si>
    <t>BNP.PA - BNP Paribas</t>
  </si>
  <si>
    <t>SW.PA - Sodexo</t>
  </si>
  <si>
    <t>OR.PA - L'Oréal</t>
  </si>
  <si>
    <t>GLE.PA - Société Générale</t>
  </si>
  <si>
    <t>LR.PA - LafargeHolcim</t>
  </si>
  <si>
    <t>AI.PA - Air Liquide</t>
  </si>
  <si>
    <t>VIV.PA - Vivendi</t>
  </si>
  <si>
    <t>SU.PA - Schneider Electric</t>
  </si>
  <si>
    <t>SAN.PA - Sanofi</t>
  </si>
  <si>
    <t>AC.PA - Accor</t>
  </si>
  <si>
    <t>Rendement attendu</t>
  </si>
  <si>
    <t>BENCHMARK</t>
  </si>
  <si>
    <t>valeur initiale</t>
  </si>
  <si>
    <t>valeur actuelle</t>
  </si>
  <si>
    <t>valorisation</t>
  </si>
  <si>
    <t>Poids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</si>
</sst>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0.000"/>
  </numFmts>
  <fonts count="35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2"/>
      <color theme="1"/>
      <name val="Arial"/>
    </font>
    <font>
      <sz val="1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FFFF"/>
      <name val="Roboto"/>
    </font>
    <font>
      <sz val="10"/>
      <color rgb="FF000000"/>
      <name val="Roboto"/>
    </font>
    <font>
      <b/>
      <sz val="10"/>
      <color rgb="FFFFFFFF"/>
      <name val="Arial"/>
      <family val="2"/>
    </font>
    <font>
      <sz val="10"/>
      <color rgb="FF000000"/>
      <name val="Arial"/>
      <scheme val="minor"/>
    </font>
    <font>
      <sz val="11"/>
      <color rgb="FF374151"/>
      <name val="Segoe UI"/>
      <family val="2"/>
    </font>
    <font>
      <sz val="11"/>
      <color rgb="FF374151"/>
      <name val="Segoe UI"/>
      <family val="2"/>
    </font>
    <font>
      <b/>
      <sz val="10"/>
      <color rgb="FF374151"/>
      <name val="Segoe UI"/>
      <family val="2"/>
    </font>
    <font>
      <b/>
      <sz val="10"/>
      <color rgb="FF5AF78E"/>
      <name val="Consolas"/>
      <family val="3"/>
    </font>
    <font>
      <b/>
      <sz val="10"/>
      <color theme="5"/>
      <name val="Arial"/>
      <family val="2"/>
      <scheme val="minor"/>
    </font>
    <font>
      <b/>
      <sz val="12"/>
      <color theme="4" tint="-0.249977111117893"/>
      <name val="Arial"/>
      <family val="2"/>
    </font>
    <font>
      <b/>
      <sz val="12"/>
      <color theme="9" tint="-0.249977111117893"/>
      <name val="Arial"/>
      <family val="2"/>
    </font>
    <font>
      <b/>
      <sz val="12"/>
      <color theme="1"/>
      <name val="Arial"/>
      <family val="2"/>
      <scheme val="minor"/>
    </font>
    <font>
      <b/>
      <sz val="12"/>
      <color theme="7" tint="0.39997558519241921"/>
      <name val="Arial"/>
      <family val="2"/>
      <scheme val="minor"/>
    </font>
    <font>
      <b/>
      <sz val="12"/>
      <color theme="8" tint="-0.249977111117893"/>
      <name val="Arial"/>
      <family val="2"/>
      <scheme val="minor"/>
    </font>
    <font>
      <b/>
      <sz val="12"/>
      <color theme="4" tint="-0.249977111117893"/>
      <name val="Arial"/>
      <family val="2"/>
      <scheme val="minor"/>
    </font>
    <font>
      <b/>
      <sz val="12"/>
      <color theme="7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rgb="FFFFFFFF"/>
      <name val="Arial"/>
      <family val="2"/>
    </font>
    <font>
      <b/>
      <sz val="10"/>
      <color theme="1"/>
      <name val="Segoe UI"/>
      <family val="2"/>
    </font>
    <font>
      <b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E1CD"/>
        <bgColor rgb="FFB7E1CD"/>
      </patternFill>
    </fill>
    <fill>
      <patternFill patternType="solid">
        <fgColor rgb="FFEFEFEF"/>
        <bgColor rgb="FFEFEFEF"/>
      </patternFill>
    </fill>
    <fill>
      <patternFill patternType="solid">
        <fgColor theme="1"/>
        <bgColor indexed="64"/>
      </patternFill>
    </fill>
    <fill>
      <patternFill patternType="solid">
        <fgColor theme="3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0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4" fontId="6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7" fillId="0" borderId="0" xfId="0" applyFont="1"/>
    <xf numFmtId="10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10" fontId="2" fillId="3" borderId="0" xfId="0" applyNumberFormat="1" applyFont="1" applyFill="1" applyAlignment="1">
      <alignment horizontal="center"/>
    </xf>
    <xf numFmtId="10" fontId="3" fillId="0" borderId="0" xfId="0" applyNumberFormat="1" applyFont="1" applyAlignment="1">
      <alignment horizontal="center"/>
    </xf>
    <xf numFmtId="10" fontId="3" fillId="0" borderId="0" xfId="0" applyNumberFormat="1" applyFont="1"/>
    <xf numFmtId="0" fontId="7" fillId="2" borderId="0" xfId="0" applyFont="1" applyFill="1"/>
    <xf numFmtId="0" fontId="7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5" xfId="0" applyFont="1" applyFill="1" applyBorder="1"/>
    <xf numFmtId="0" fontId="7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7" fillId="2" borderId="1" xfId="0" applyFont="1" applyFill="1" applyBorder="1"/>
    <xf numFmtId="4" fontId="2" fillId="0" borderId="1" xfId="0" applyNumberFormat="1" applyFont="1" applyBorder="1" applyAlignment="1">
      <alignment horizontal="right"/>
    </xf>
    <xf numFmtId="10" fontId="9" fillId="0" borderId="1" xfId="0" applyNumberFormat="1" applyFont="1" applyBorder="1" applyAlignment="1">
      <alignment horizontal="right"/>
    </xf>
    <xf numFmtId="10" fontId="10" fillId="0" borderId="1" xfId="0" applyNumberFormat="1" applyFont="1" applyBorder="1" applyAlignment="1">
      <alignment horizontal="right"/>
    </xf>
    <xf numFmtId="4" fontId="3" fillId="0" borderId="1" xfId="0" applyNumberFormat="1" applyFont="1" applyBorder="1"/>
    <xf numFmtId="10" fontId="3" fillId="0" borderId="1" xfId="0" applyNumberFormat="1" applyFont="1" applyBorder="1"/>
    <xf numFmtId="0" fontId="11" fillId="2" borderId="1" xfId="0" applyFont="1" applyFill="1" applyBorder="1"/>
    <xf numFmtId="0" fontId="7" fillId="2" borderId="6" xfId="0" applyFont="1" applyFill="1" applyBorder="1"/>
    <xf numFmtId="4" fontId="2" fillId="0" borderId="6" xfId="0" applyNumberFormat="1" applyFont="1" applyBorder="1" applyAlignment="1">
      <alignment horizontal="right"/>
    </xf>
    <xf numFmtId="10" fontId="9" fillId="0" borderId="6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10" fillId="0" borderId="0" xfId="0" applyFont="1"/>
    <xf numFmtId="0" fontId="3" fillId="0" borderId="0" xfId="0" applyFont="1"/>
    <xf numFmtId="0" fontId="12" fillId="0" borderId="0" xfId="0" applyFont="1"/>
    <xf numFmtId="14" fontId="0" fillId="0" borderId="0" xfId="0" applyNumberFormat="1"/>
    <xf numFmtId="0" fontId="13" fillId="2" borderId="0" xfId="0" applyFont="1" applyFill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16" fillId="0" borderId="0" xfId="0" applyFont="1" applyAlignment="1">
      <alignment horizontal="left" vertical="center" indent="2"/>
    </xf>
    <xf numFmtId="14" fontId="18" fillId="5" borderId="0" xfId="0" applyNumberFormat="1" applyFont="1" applyFill="1" applyAlignment="1">
      <alignment horizontal="center"/>
    </xf>
    <xf numFmtId="2" fontId="19" fillId="0" borderId="0" xfId="0" applyNumberFormat="1" applyFont="1" applyAlignment="1">
      <alignment horizontal="center"/>
    </xf>
    <xf numFmtId="0" fontId="17" fillId="0" borderId="0" xfId="0" applyFont="1" applyAlignment="1">
      <alignment horizontal="left" vertical="center" indent="1"/>
    </xf>
    <xf numFmtId="0" fontId="22" fillId="0" borderId="8" xfId="0" applyFont="1" applyBorder="1" applyAlignment="1">
      <alignment vertical="center"/>
    </xf>
    <xf numFmtId="0" fontId="22" fillId="0" borderId="9" xfId="0" applyFont="1" applyBorder="1" applyAlignment="1">
      <alignment vertical="center"/>
    </xf>
    <xf numFmtId="0" fontId="24" fillId="0" borderId="11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10" fontId="26" fillId="0" borderId="12" xfId="1" applyNumberFormat="1" applyFont="1" applyBorder="1" applyAlignment="1">
      <alignment vertical="center"/>
    </xf>
    <xf numFmtId="0" fontId="27" fillId="0" borderId="0" xfId="0" applyFont="1"/>
    <xf numFmtId="0" fontId="13" fillId="2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28" fillId="0" borderId="0" xfId="0" applyFont="1"/>
    <xf numFmtId="10" fontId="29" fillId="0" borderId="4" xfId="0" applyNumberFormat="1" applyFont="1" applyBorder="1" applyAlignment="1">
      <alignment horizontal="center"/>
    </xf>
    <xf numFmtId="10" fontId="28" fillId="0" borderId="4" xfId="0" applyNumberFormat="1" applyFont="1" applyBorder="1" applyAlignment="1">
      <alignment horizontal="center"/>
    </xf>
    <xf numFmtId="4" fontId="32" fillId="0" borderId="0" xfId="0" applyNumberFormat="1" applyFont="1" applyAlignment="1">
      <alignment horizontal="center"/>
    </xf>
    <xf numFmtId="14" fontId="27" fillId="0" borderId="0" xfId="0" applyNumberFormat="1" applyFont="1"/>
    <xf numFmtId="165" fontId="13" fillId="2" borderId="0" xfId="0" applyNumberFormat="1" applyFont="1" applyFill="1" applyAlignment="1">
      <alignment horizontal="center" vertical="center"/>
    </xf>
    <xf numFmtId="2" fontId="13" fillId="2" borderId="0" xfId="0" applyNumberFormat="1" applyFont="1" applyFill="1" applyAlignment="1">
      <alignment horizontal="center" vertical="center"/>
    </xf>
    <xf numFmtId="0" fontId="17" fillId="0" borderId="0" xfId="0" applyFont="1"/>
    <xf numFmtId="0" fontId="28" fillId="0" borderId="0" xfId="0" applyFont="1" applyAlignment="1">
      <alignment horizontal="center"/>
    </xf>
    <xf numFmtId="10" fontId="28" fillId="0" borderId="0" xfId="0" applyNumberFormat="1" applyFont="1" applyAlignment="1">
      <alignment horizontal="center"/>
    </xf>
    <xf numFmtId="0" fontId="33" fillId="0" borderId="0" xfId="0" applyFont="1" applyAlignment="1">
      <alignment horizontal="center" vertical="center"/>
    </xf>
    <xf numFmtId="10" fontId="27" fillId="0" borderId="0" xfId="1" applyNumberFormat="1" applyFont="1"/>
    <xf numFmtId="165" fontId="27" fillId="0" borderId="0" xfId="1" applyNumberFormat="1" applyFont="1"/>
    <xf numFmtId="0" fontId="34" fillId="0" borderId="0" xfId="0" applyFont="1" applyAlignment="1">
      <alignment horizontal="center"/>
    </xf>
    <xf numFmtId="10" fontId="34" fillId="0" borderId="0" xfId="0" applyNumberFormat="1" applyFont="1" applyAlignment="1">
      <alignment horizontal="center"/>
    </xf>
    <xf numFmtId="0" fontId="34" fillId="0" borderId="0" xfId="0" applyFont="1" applyAlignment="1">
      <alignment horizontal="center" vertical="center"/>
    </xf>
    <xf numFmtId="10" fontId="27" fillId="0" borderId="0" xfId="0" applyNumberFormat="1" applyFont="1"/>
    <xf numFmtId="10" fontId="34" fillId="0" borderId="0" xfId="0" applyNumberFormat="1" applyFont="1"/>
    <xf numFmtId="0" fontId="1" fillId="2" borderId="0" xfId="0" applyFont="1" applyFill="1" applyAlignment="1">
      <alignment horizontal="center"/>
    </xf>
    <xf numFmtId="0" fontId="0" fillId="0" borderId="0" xfId="0"/>
    <xf numFmtId="1" fontId="4" fillId="0" borderId="2" xfId="0" applyNumberFormat="1" applyFont="1" applyBorder="1" applyAlignment="1">
      <alignment horizontal="center"/>
    </xf>
    <xf numFmtId="0" fontId="5" fillId="0" borderId="3" xfId="0" applyFont="1" applyBorder="1"/>
    <xf numFmtId="4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23" fillId="6" borderId="7" xfId="0" applyFont="1" applyFill="1" applyBorder="1" applyAlignment="1">
      <alignment horizontal="center" vertical="center"/>
    </xf>
    <xf numFmtId="0" fontId="23" fillId="6" borderId="10" xfId="0" applyFont="1" applyFill="1" applyBorder="1" applyAlignment="1">
      <alignment horizontal="center" vertical="center"/>
    </xf>
    <xf numFmtId="4" fontId="28" fillId="0" borderId="2" xfId="0" applyNumberFormat="1" applyFont="1" applyBorder="1" applyAlignment="1">
      <alignment horizontal="center"/>
    </xf>
    <xf numFmtId="0" fontId="30" fillId="0" borderId="3" xfId="0" applyFont="1" applyBorder="1"/>
    <xf numFmtId="2" fontId="13" fillId="2" borderId="0" xfId="0" applyNumberFormat="1" applyFont="1" applyFill="1" applyAlignment="1">
      <alignment horizontal="center"/>
    </xf>
    <xf numFmtId="0" fontId="27" fillId="0" borderId="0" xfId="0" applyFont="1"/>
    <xf numFmtId="0" fontId="13" fillId="2" borderId="0" xfId="0" applyFont="1" applyFill="1" applyAlignment="1">
      <alignment horizontal="center"/>
    </xf>
    <xf numFmtId="1" fontId="29" fillId="0" borderId="2" xfId="0" applyNumberFormat="1" applyFont="1" applyBorder="1" applyAlignment="1">
      <alignment horizontal="center"/>
    </xf>
    <xf numFmtId="4" fontId="21" fillId="0" borderId="2" xfId="0" applyNumberFormat="1" applyFont="1" applyBorder="1" applyAlignment="1">
      <alignment horizontal="center"/>
    </xf>
    <xf numFmtId="0" fontId="21" fillId="0" borderId="3" xfId="0" applyFont="1" applyBorder="1"/>
    <xf numFmtId="4" fontId="20" fillId="0" borderId="2" xfId="0" applyNumberFormat="1" applyFont="1" applyBorder="1" applyAlignment="1">
      <alignment horizontal="center"/>
    </xf>
    <xf numFmtId="0" fontId="20" fillId="0" borderId="3" xfId="0" applyFont="1" applyBorder="1"/>
    <xf numFmtId="4" fontId="29" fillId="0" borderId="2" xfId="0" applyNumberFormat="1" applyFont="1" applyBorder="1" applyAlignment="1">
      <alignment horizontal="center"/>
    </xf>
    <xf numFmtId="0" fontId="31" fillId="0" borderId="3" xfId="0" applyFont="1" applyBorder="1"/>
    <xf numFmtId="2" fontId="28" fillId="0" borderId="2" xfId="0" applyNumberFormat="1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16">
    <dxf>
      <fill>
        <patternFill patternType="solid">
          <fgColor rgb="FFEFEFEF"/>
          <bgColor rgb="FFEFEFE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ptf!$W$1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ptf!$V$2:$V$1000</c:f>
              <c:numCache>
                <c:formatCode>m/d/yyyy</c:formatCode>
                <c:ptCount val="999"/>
                <c:pt idx="0">
                  <c:v>44830</c:v>
                </c:pt>
                <c:pt idx="1">
                  <c:v>44831</c:v>
                </c:pt>
                <c:pt idx="2">
                  <c:v>44832</c:v>
                </c:pt>
                <c:pt idx="3">
                  <c:v>44833</c:v>
                </c:pt>
                <c:pt idx="4">
                  <c:v>44834</c:v>
                </c:pt>
                <c:pt idx="5">
                  <c:v>44837</c:v>
                </c:pt>
                <c:pt idx="6">
                  <c:v>44838</c:v>
                </c:pt>
                <c:pt idx="7">
                  <c:v>44839</c:v>
                </c:pt>
                <c:pt idx="8">
                  <c:v>44840</c:v>
                </c:pt>
                <c:pt idx="9">
                  <c:v>44841</c:v>
                </c:pt>
                <c:pt idx="10">
                  <c:v>44844</c:v>
                </c:pt>
                <c:pt idx="11">
                  <c:v>44845</c:v>
                </c:pt>
                <c:pt idx="12">
                  <c:v>44846</c:v>
                </c:pt>
                <c:pt idx="13">
                  <c:v>44847</c:v>
                </c:pt>
                <c:pt idx="14">
                  <c:v>44848</c:v>
                </c:pt>
                <c:pt idx="15">
                  <c:v>44851</c:v>
                </c:pt>
                <c:pt idx="16">
                  <c:v>44852</c:v>
                </c:pt>
                <c:pt idx="17">
                  <c:v>44853</c:v>
                </c:pt>
                <c:pt idx="18">
                  <c:v>44854</c:v>
                </c:pt>
                <c:pt idx="19">
                  <c:v>44855</c:v>
                </c:pt>
                <c:pt idx="20">
                  <c:v>44858</c:v>
                </c:pt>
                <c:pt idx="21">
                  <c:v>44859</c:v>
                </c:pt>
                <c:pt idx="22">
                  <c:v>44860</c:v>
                </c:pt>
                <c:pt idx="23">
                  <c:v>44861</c:v>
                </c:pt>
                <c:pt idx="24">
                  <c:v>44862</c:v>
                </c:pt>
                <c:pt idx="25">
                  <c:v>44865</c:v>
                </c:pt>
                <c:pt idx="26">
                  <c:v>44866</c:v>
                </c:pt>
                <c:pt idx="27">
                  <c:v>44867</c:v>
                </c:pt>
                <c:pt idx="28">
                  <c:v>44868</c:v>
                </c:pt>
                <c:pt idx="29">
                  <c:v>44869</c:v>
                </c:pt>
                <c:pt idx="30">
                  <c:v>44872</c:v>
                </c:pt>
                <c:pt idx="31">
                  <c:v>44873</c:v>
                </c:pt>
                <c:pt idx="32">
                  <c:v>44874</c:v>
                </c:pt>
                <c:pt idx="33">
                  <c:v>44875</c:v>
                </c:pt>
                <c:pt idx="34">
                  <c:v>44876</c:v>
                </c:pt>
                <c:pt idx="35">
                  <c:v>44879</c:v>
                </c:pt>
                <c:pt idx="36">
                  <c:v>44880</c:v>
                </c:pt>
                <c:pt idx="37">
                  <c:v>44881</c:v>
                </c:pt>
                <c:pt idx="38">
                  <c:v>44882</c:v>
                </c:pt>
                <c:pt idx="39">
                  <c:v>44883</c:v>
                </c:pt>
                <c:pt idx="40">
                  <c:v>44886</c:v>
                </c:pt>
                <c:pt idx="41">
                  <c:v>44887</c:v>
                </c:pt>
                <c:pt idx="42">
                  <c:v>44888</c:v>
                </c:pt>
                <c:pt idx="43">
                  <c:v>44889</c:v>
                </c:pt>
                <c:pt idx="44">
                  <c:v>44890</c:v>
                </c:pt>
                <c:pt idx="45">
                  <c:v>44893</c:v>
                </c:pt>
                <c:pt idx="46">
                  <c:v>44894</c:v>
                </c:pt>
                <c:pt idx="47">
                  <c:v>44895</c:v>
                </c:pt>
                <c:pt idx="48">
                  <c:v>44896</c:v>
                </c:pt>
                <c:pt idx="49">
                  <c:v>44897</c:v>
                </c:pt>
                <c:pt idx="50">
                  <c:v>44900</c:v>
                </c:pt>
                <c:pt idx="51">
                  <c:v>44901</c:v>
                </c:pt>
                <c:pt idx="52">
                  <c:v>44902</c:v>
                </c:pt>
                <c:pt idx="53">
                  <c:v>44903</c:v>
                </c:pt>
                <c:pt idx="54">
                  <c:v>44904</c:v>
                </c:pt>
                <c:pt idx="55">
                  <c:v>44907</c:v>
                </c:pt>
                <c:pt idx="56">
                  <c:v>44908</c:v>
                </c:pt>
                <c:pt idx="57">
                  <c:v>44909</c:v>
                </c:pt>
                <c:pt idx="58">
                  <c:v>44910</c:v>
                </c:pt>
                <c:pt idx="59">
                  <c:v>44911</c:v>
                </c:pt>
                <c:pt idx="60">
                  <c:v>44914</c:v>
                </c:pt>
                <c:pt idx="61">
                  <c:v>44915</c:v>
                </c:pt>
                <c:pt idx="62">
                  <c:v>44916</c:v>
                </c:pt>
                <c:pt idx="63">
                  <c:v>44917</c:v>
                </c:pt>
                <c:pt idx="64">
                  <c:v>44918</c:v>
                </c:pt>
                <c:pt idx="65">
                  <c:v>44922</c:v>
                </c:pt>
                <c:pt idx="66">
                  <c:v>44923</c:v>
                </c:pt>
                <c:pt idx="67">
                  <c:v>44924</c:v>
                </c:pt>
                <c:pt idx="68">
                  <c:v>44925</c:v>
                </c:pt>
                <c:pt idx="69">
                  <c:v>44928</c:v>
                </c:pt>
                <c:pt idx="70">
                  <c:v>44929</c:v>
                </c:pt>
                <c:pt idx="71">
                  <c:v>44930</c:v>
                </c:pt>
                <c:pt idx="72">
                  <c:v>44931</c:v>
                </c:pt>
                <c:pt idx="73">
                  <c:v>44932</c:v>
                </c:pt>
                <c:pt idx="74">
                  <c:v>44935</c:v>
                </c:pt>
                <c:pt idx="75">
                  <c:v>44936</c:v>
                </c:pt>
                <c:pt idx="76">
                  <c:v>44937</c:v>
                </c:pt>
                <c:pt idx="77">
                  <c:v>44938</c:v>
                </c:pt>
                <c:pt idx="78">
                  <c:v>44939</c:v>
                </c:pt>
                <c:pt idx="79">
                  <c:v>44942</c:v>
                </c:pt>
                <c:pt idx="80">
                  <c:v>44943</c:v>
                </c:pt>
                <c:pt idx="81">
                  <c:v>44944</c:v>
                </c:pt>
                <c:pt idx="82">
                  <c:v>44945</c:v>
                </c:pt>
                <c:pt idx="83">
                  <c:v>44946</c:v>
                </c:pt>
                <c:pt idx="84">
                  <c:v>44949</c:v>
                </c:pt>
                <c:pt idx="85">
                  <c:v>44950</c:v>
                </c:pt>
                <c:pt idx="86">
                  <c:v>44951</c:v>
                </c:pt>
                <c:pt idx="87">
                  <c:v>44952</c:v>
                </c:pt>
                <c:pt idx="88">
                  <c:v>44953</c:v>
                </c:pt>
                <c:pt idx="89">
                  <c:v>44956</c:v>
                </c:pt>
                <c:pt idx="90">
                  <c:v>44957</c:v>
                </c:pt>
                <c:pt idx="91">
                  <c:v>44958</c:v>
                </c:pt>
                <c:pt idx="92">
                  <c:v>44959</c:v>
                </c:pt>
                <c:pt idx="93">
                  <c:v>44960</c:v>
                </c:pt>
                <c:pt idx="94">
                  <c:v>44963</c:v>
                </c:pt>
                <c:pt idx="95">
                  <c:v>44964</c:v>
                </c:pt>
                <c:pt idx="96">
                  <c:v>44965</c:v>
                </c:pt>
                <c:pt idx="97">
                  <c:v>44966</c:v>
                </c:pt>
                <c:pt idx="98">
                  <c:v>44967</c:v>
                </c:pt>
                <c:pt idx="99">
                  <c:v>44970</c:v>
                </c:pt>
                <c:pt idx="100">
                  <c:v>44971</c:v>
                </c:pt>
                <c:pt idx="101">
                  <c:v>44972</c:v>
                </c:pt>
                <c:pt idx="102">
                  <c:v>44973</c:v>
                </c:pt>
                <c:pt idx="103">
                  <c:v>44974</c:v>
                </c:pt>
                <c:pt idx="104">
                  <c:v>44977</c:v>
                </c:pt>
                <c:pt idx="105">
                  <c:v>44978</c:v>
                </c:pt>
                <c:pt idx="106">
                  <c:v>44979</c:v>
                </c:pt>
                <c:pt idx="107">
                  <c:v>44980</c:v>
                </c:pt>
                <c:pt idx="108">
                  <c:v>44981</c:v>
                </c:pt>
                <c:pt idx="109">
                  <c:v>44984</c:v>
                </c:pt>
                <c:pt idx="110">
                  <c:v>44985</c:v>
                </c:pt>
                <c:pt idx="111">
                  <c:v>44986</c:v>
                </c:pt>
                <c:pt idx="112">
                  <c:v>44987</c:v>
                </c:pt>
                <c:pt idx="113">
                  <c:v>44988</c:v>
                </c:pt>
                <c:pt idx="114">
                  <c:v>44991</c:v>
                </c:pt>
                <c:pt idx="115">
                  <c:v>44992</c:v>
                </c:pt>
                <c:pt idx="116">
                  <c:v>44993</c:v>
                </c:pt>
                <c:pt idx="117">
                  <c:v>44994</c:v>
                </c:pt>
                <c:pt idx="118">
                  <c:v>44995</c:v>
                </c:pt>
                <c:pt idx="119">
                  <c:v>44998</c:v>
                </c:pt>
                <c:pt idx="120">
                  <c:v>44999</c:v>
                </c:pt>
                <c:pt idx="121">
                  <c:v>45000</c:v>
                </c:pt>
                <c:pt idx="122">
                  <c:v>45001</c:v>
                </c:pt>
                <c:pt idx="123">
                  <c:v>45002</c:v>
                </c:pt>
                <c:pt idx="124">
                  <c:v>45005</c:v>
                </c:pt>
                <c:pt idx="125">
                  <c:v>45006</c:v>
                </c:pt>
                <c:pt idx="126">
                  <c:v>45007</c:v>
                </c:pt>
                <c:pt idx="127">
                  <c:v>45008</c:v>
                </c:pt>
                <c:pt idx="128">
                  <c:v>45009</c:v>
                </c:pt>
                <c:pt idx="129">
                  <c:v>45012</c:v>
                </c:pt>
                <c:pt idx="130">
                  <c:v>45013</c:v>
                </c:pt>
                <c:pt idx="131">
                  <c:v>45014</c:v>
                </c:pt>
                <c:pt idx="132">
                  <c:v>45015</c:v>
                </c:pt>
                <c:pt idx="133">
                  <c:v>45016</c:v>
                </c:pt>
                <c:pt idx="134">
                  <c:v>45019</c:v>
                </c:pt>
                <c:pt idx="135">
                  <c:v>45020</c:v>
                </c:pt>
                <c:pt idx="136">
                  <c:v>45021</c:v>
                </c:pt>
                <c:pt idx="137">
                  <c:v>45022</c:v>
                </c:pt>
                <c:pt idx="138">
                  <c:v>45027</c:v>
                </c:pt>
                <c:pt idx="139">
                  <c:v>45028</c:v>
                </c:pt>
                <c:pt idx="140">
                  <c:v>45029</c:v>
                </c:pt>
                <c:pt idx="141">
                  <c:v>45030</c:v>
                </c:pt>
                <c:pt idx="142">
                  <c:v>45033</c:v>
                </c:pt>
                <c:pt idx="143">
                  <c:v>45034</c:v>
                </c:pt>
                <c:pt idx="144">
                  <c:v>45035</c:v>
                </c:pt>
                <c:pt idx="145">
                  <c:v>45036</c:v>
                </c:pt>
                <c:pt idx="146">
                  <c:v>45037</c:v>
                </c:pt>
                <c:pt idx="147">
                  <c:v>45040</c:v>
                </c:pt>
                <c:pt idx="148">
                  <c:v>45041</c:v>
                </c:pt>
                <c:pt idx="149">
                  <c:v>45042</c:v>
                </c:pt>
                <c:pt idx="150">
                  <c:v>45043</c:v>
                </c:pt>
                <c:pt idx="151">
                  <c:v>45044</c:v>
                </c:pt>
                <c:pt idx="152">
                  <c:v>45048</c:v>
                </c:pt>
                <c:pt idx="153">
                  <c:v>45049</c:v>
                </c:pt>
                <c:pt idx="154">
                  <c:v>45050</c:v>
                </c:pt>
                <c:pt idx="155">
                  <c:v>45051</c:v>
                </c:pt>
                <c:pt idx="156">
                  <c:v>45054</c:v>
                </c:pt>
                <c:pt idx="157">
                  <c:v>45055</c:v>
                </c:pt>
                <c:pt idx="158">
                  <c:v>45056</c:v>
                </c:pt>
                <c:pt idx="159">
                  <c:v>45057</c:v>
                </c:pt>
                <c:pt idx="160">
                  <c:v>45058</c:v>
                </c:pt>
                <c:pt idx="161">
                  <c:v>45061</c:v>
                </c:pt>
                <c:pt idx="162">
                  <c:v>45062</c:v>
                </c:pt>
                <c:pt idx="163">
                  <c:v>45063</c:v>
                </c:pt>
                <c:pt idx="164">
                  <c:v>45064</c:v>
                </c:pt>
                <c:pt idx="165">
                  <c:v>45065</c:v>
                </c:pt>
                <c:pt idx="166">
                  <c:v>45068</c:v>
                </c:pt>
                <c:pt idx="167">
                  <c:v>45069</c:v>
                </c:pt>
                <c:pt idx="168">
                  <c:v>45070</c:v>
                </c:pt>
                <c:pt idx="169">
                  <c:v>45071</c:v>
                </c:pt>
                <c:pt idx="170">
                  <c:v>45072</c:v>
                </c:pt>
                <c:pt idx="171">
                  <c:v>45075</c:v>
                </c:pt>
                <c:pt idx="172">
                  <c:v>45076</c:v>
                </c:pt>
                <c:pt idx="173">
                  <c:v>45077</c:v>
                </c:pt>
                <c:pt idx="174">
                  <c:v>45078</c:v>
                </c:pt>
                <c:pt idx="175">
                  <c:v>45079</c:v>
                </c:pt>
                <c:pt idx="176">
                  <c:v>45082</c:v>
                </c:pt>
                <c:pt idx="177">
                  <c:v>45083</c:v>
                </c:pt>
                <c:pt idx="178">
                  <c:v>45084</c:v>
                </c:pt>
                <c:pt idx="179">
                  <c:v>45085</c:v>
                </c:pt>
                <c:pt idx="180">
                  <c:v>45086</c:v>
                </c:pt>
                <c:pt idx="181">
                  <c:v>45089</c:v>
                </c:pt>
                <c:pt idx="182">
                  <c:v>45090</c:v>
                </c:pt>
                <c:pt idx="183">
                  <c:v>45091</c:v>
                </c:pt>
                <c:pt idx="184">
                  <c:v>45092</c:v>
                </c:pt>
                <c:pt idx="185">
                  <c:v>45093</c:v>
                </c:pt>
                <c:pt idx="186">
                  <c:v>45096</c:v>
                </c:pt>
                <c:pt idx="187">
                  <c:v>45097</c:v>
                </c:pt>
                <c:pt idx="188">
                  <c:v>45098</c:v>
                </c:pt>
                <c:pt idx="189">
                  <c:v>45099</c:v>
                </c:pt>
                <c:pt idx="190">
                  <c:v>45100</c:v>
                </c:pt>
                <c:pt idx="191">
                  <c:v>45103</c:v>
                </c:pt>
                <c:pt idx="192">
                  <c:v>45104</c:v>
                </c:pt>
                <c:pt idx="193">
                  <c:v>45105</c:v>
                </c:pt>
                <c:pt idx="194">
                  <c:v>45106</c:v>
                </c:pt>
                <c:pt idx="195">
                  <c:v>45107</c:v>
                </c:pt>
                <c:pt idx="196">
                  <c:v>45110</c:v>
                </c:pt>
                <c:pt idx="197">
                  <c:v>45111</c:v>
                </c:pt>
                <c:pt idx="198">
                  <c:v>45112</c:v>
                </c:pt>
                <c:pt idx="199">
                  <c:v>45113</c:v>
                </c:pt>
                <c:pt idx="200">
                  <c:v>45114</c:v>
                </c:pt>
                <c:pt idx="201">
                  <c:v>45117</c:v>
                </c:pt>
                <c:pt idx="202">
                  <c:v>45118</c:v>
                </c:pt>
                <c:pt idx="203">
                  <c:v>45119</c:v>
                </c:pt>
                <c:pt idx="204">
                  <c:v>45120</c:v>
                </c:pt>
                <c:pt idx="205">
                  <c:v>45121</c:v>
                </c:pt>
                <c:pt idx="206">
                  <c:v>45124</c:v>
                </c:pt>
                <c:pt idx="207">
                  <c:v>45125</c:v>
                </c:pt>
                <c:pt idx="208">
                  <c:v>45126</c:v>
                </c:pt>
                <c:pt idx="209">
                  <c:v>45127</c:v>
                </c:pt>
                <c:pt idx="210">
                  <c:v>45128</c:v>
                </c:pt>
                <c:pt idx="211">
                  <c:v>45131</c:v>
                </c:pt>
                <c:pt idx="212">
                  <c:v>45132</c:v>
                </c:pt>
                <c:pt idx="213">
                  <c:v>45133</c:v>
                </c:pt>
                <c:pt idx="214">
                  <c:v>45134</c:v>
                </c:pt>
                <c:pt idx="215">
                  <c:v>45135</c:v>
                </c:pt>
                <c:pt idx="216">
                  <c:v>45138</c:v>
                </c:pt>
                <c:pt idx="217">
                  <c:v>45139</c:v>
                </c:pt>
                <c:pt idx="218">
                  <c:v>45140</c:v>
                </c:pt>
                <c:pt idx="219">
                  <c:v>45141</c:v>
                </c:pt>
                <c:pt idx="220">
                  <c:v>45142</c:v>
                </c:pt>
                <c:pt idx="221">
                  <c:v>45145</c:v>
                </c:pt>
                <c:pt idx="222">
                  <c:v>45146</c:v>
                </c:pt>
                <c:pt idx="223">
                  <c:v>45147</c:v>
                </c:pt>
                <c:pt idx="224">
                  <c:v>45148</c:v>
                </c:pt>
                <c:pt idx="225">
                  <c:v>45149</c:v>
                </c:pt>
                <c:pt idx="226">
                  <c:v>45152</c:v>
                </c:pt>
                <c:pt idx="227">
                  <c:v>45153</c:v>
                </c:pt>
                <c:pt idx="228">
                  <c:v>45154</c:v>
                </c:pt>
                <c:pt idx="229">
                  <c:v>45155</c:v>
                </c:pt>
                <c:pt idx="230">
                  <c:v>45156</c:v>
                </c:pt>
                <c:pt idx="231">
                  <c:v>45159</c:v>
                </c:pt>
                <c:pt idx="232">
                  <c:v>45160</c:v>
                </c:pt>
                <c:pt idx="233">
                  <c:v>45161</c:v>
                </c:pt>
                <c:pt idx="234">
                  <c:v>45162</c:v>
                </c:pt>
                <c:pt idx="235">
                  <c:v>45163</c:v>
                </c:pt>
                <c:pt idx="236">
                  <c:v>45166</c:v>
                </c:pt>
                <c:pt idx="237">
                  <c:v>45167</c:v>
                </c:pt>
                <c:pt idx="238">
                  <c:v>45168</c:v>
                </c:pt>
                <c:pt idx="239">
                  <c:v>45169</c:v>
                </c:pt>
              </c:numCache>
            </c:numRef>
          </c:cat>
          <c:val>
            <c:numRef>
              <c:f>ptf!$W$2:$W$1000</c:f>
              <c:numCache>
                <c:formatCode>General</c:formatCode>
                <c:ptCount val="999"/>
                <c:pt idx="0">
                  <c:v>5769.3901367188</c:v>
                </c:pt>
                <c:pt idx="1">
                  <c:v>5753.8198242188</c:v>
                </c:pt>
                <c:pt idx="2">
                  <c:v>5765.009765625</c:v>
                </c:pt>
                <c:pt idx="3">
                  <c:v>5676.8701171875</c:v>
                </c:pt>
                <c:pt idx="4">
                  <c:v>5762.33984375</c:v>
                </c:pt>
                <c:pt idx="5">
                  <c:v>5794.1499023438</c:v>
                </c:pt>
                <c:pt idx="6">
                  <c:v>6039.6899414062</c:v>
                </c:pt>
                <c:pt idx="7">
                  <c:v>5985.4599609375</c:v>
                </c:pt>
                <c:pt idx="8">
                  <c:v>5936.419921875</c:v>
                </c:pt>
                <c:pt idx="9">
                  <c:v>5866.9399414062</c:v>
                </c:pt>
                <c:pt idx="10">
                  <c:v>5840.5498046875</c:v>
                </c:pt>
                <c:pt idx="11">
                  <c:v>5833.2001953125</c:v>
                </c:pt>
                <c:pt idx="12">
                  <c:v>5818.4702148438</c:v>
                </c:pt>
                <c:pt idx="13">
                  <c:v>5879.1899414062</c:v>
                </c:pt>
                <c:pt idx="14">
                  <c:v>5931.919921875</c:v>
                </c:pt>
                <c:pt idx="15">
                  <c:v>6040.66015625</c:v>
                </c:pt>
                <c:pt idx="16">
                  <c:v>6067</c:v>
                </c:pt>
                <c:pt idx="17">
                  <c:v>6040.7202148438</c:v>
                </c:pt>
                <c:pt idx="18">
                  <c:v>6086.8999023438</c:v>
                </c:pt>
                <c:pt idx="19">
                  <c:v>6035.3901367188</c:v>
                </c:pt>
                <c:pt idx="20">
                  <c:v>6131.3598632812</c:v>
                </c:pt>
                <c:pt idx="21">
                  <c:v>6250.5498046875</c:v>
                </c:pt>
                <c:pt idx="22">
                  <c:v>6276.3100585938</c:v>
                </c:pt>
                <c:pt idx="23">
                  <c:v>6244.0297851562</c:v>
                </c:pt>
                <c:pt idx="24">
                  <c:v>6273.0498046875</c:v>
                </c:pt>
                <c:pt idx="25">
                  <c:v>6266.7700195312</c:v>
                </c:pt>
                <c:pt idx="26">
                  <c:v>6328.25</c:v>
                </c:pt>
                <c:pt idx="27">
                  <c:v>6276.8798828125</c:v>
                </c:pt>
                <c:pt idx="28">
                  <c:v>6243.2797851562</c:v>
                </c:pt>
                <c:pt idx="29">
                  <c:v>6416.4399414062</c:v>
                </c:pt>
                <c:pt idx="30">
                  <c:v>6416.6098632812</c:v>
                </c:pt>
                <c:pt idx="31">
                  <c:v>6441.5</c:v>
                </c:pt>
                <c:pt idx="32">
                  <c:v>6430.5698242188</c:v>
                </c:pt>
                <c:pt idx="33">
                  <c:v>6556.830078125</c:v>
                </c:pt>
                <c:pt idx="34">
                  <c:v>6594.6201171875</c:v>
                </c:pt>
                <c:pt idx="35">
                  <c:v>6609.169921875</c:v>
                </c:pt>
                <c:pt idx="36">
                  <c:v>6641.66015625</c:v>
                </c:pt>
                <c:pt idx="37">
                  <c:v>6607.2202148438</c:v>
                </c:pt>
                <c:pt idx="38">
                  <c:v>6576.1201171875</c:v>
                </c:pt>
                <c:pt idx="39">
                  <c:v>6644.4599609375</c:v>
                </c:pt>
                <c:pt idx="40">
                  <c:v>6634.4501953125</c:v>
                </c:pt>
                <c:pt idx="41">
                  <c:v>6657.5297851562</c:v>
                </c:pt>
                <c:pt idx="42">
                  <c:v>6679.08984375</c:v>
                </c:pt>
                <c:pt idx="43">
                  <c:v>6707.3198242188</c:v>
                </c:pt>
                <c:pt idx="44">
                  <c:v>6712.4799804688</c:v>
                </c:pt>
                <c:pt idx="45">
                  <c:v>6665.2001953125</c:v>
                </c:pt>
                <c:pt idx="46">
                  <c:v>6668.9702148438</c:v>
                </c:pt>
                <c:pt idx="47">
                  <c:v>6738.5498046875</c:v>
                </c:pt>
                <c:pt idx="48">
                  <c:v>6753.9702148438</c:v>
                </c:pt>
                <c:pt idx="49">
                  <c:v>6742.25</c:v>
                </c:pt>
                <c:pt idx="50">
                  <c:v>6696.9599609375</c:v>
                </c:pt>
                <c:pt idx="51">
                  <c:v>6687.7900390625</c:v>
                </c:pt>
                <c:pt idx="52">
                  <c:v>6660.58984375</c:v>
                </c:pt>
                <c:pt idx="53">
                  <c:v>6647.3100585938</c:v>
                </c:pt>
                <c:pt idx="54">
                  <c:v>6677.6401367188</c:v>
                </c:pt>
                <c:pt idx="55">
                  <c:v>6650.5498046875</c:v>
                </c:pt>
                <c:pt idx="56">
                  <c:v>6744.9799804688</c:v>
                </c:pt>
                <c:pt idx="57">
                  <c:v>6730.7900390625</c:v>
                </c:pt>
                <c:pt idx="58">
                  <c:v>6522.7700195312</c:v>
                </c:pt>
                <c:pt idx="59">
                  <c:v>6452.6298828125</c:v>
                </c:pt>
                <c:pt idx="60">
                  <c:v>6473.2900390625</c:v>
                </c:pt>
                <c:pt idx="61">
                  <c:v>6450.4301757812</c:v>
                </c:pt>
                <c:pt idx="62">
                  <c:v>6580.240234375</c:v>
                </c:pt>
                <c:pt idx="63">
                  <c:v>6517.9702148438</c:v>
                </c:pt>
                <c:pt idx="64">
                  <c:v>6504.8999023438</c:v>
                </c:pt>
                <c:pt idx="65">
                  <c:v>6550.66015625</c:v>
                </c:pt>
                <c:pt idx="66">
                  <c:v>6510.490234375</c:v>
                </c:pt>
                <c:pt idx="67">
                  <c:v>6573.4702148438</c:v>
                </c:pt>
                <c:pt idx="68">
                  <c:v>6473.759765625</c:v>
                </c:pt>
                <c:pt idx="69">
                  <c:v>6594.5698242188</c:v>
                </c:pt>
                <c:pt idx="70">
                  <c:v>6623.8901367188</c:v>
                </c:pt>
                <c:pt idx="71">
                  <c:v>6776.4301757812</c:v>
                </c:pt>
                <c:pt idx="72">
                  <c:v>6761.5</c:v>
                </c:pt>
                <c:pt idx="73">
                  <c:v>6860.9501953125</c:v>
                </c:pt>
                <c:pt idx="74">
                  <c:v>6907.3598632812</c:v>
                </c:pt>
                <c:pt idx="75">
                  <c:v>6869.1401367188</c:v>
                </c:pt>
                <c:pt idx="76">
                  <c:v>6924.1899414062</c:v>
                </c:pt>
                <c:pt idx="77">
                  <c:v>6975.6801757812</c:v>
                </c:pt>
                <c:pt idx="78">
                  <c:v>7023.5</c:v>
                </c:pt>
                <c:pt idx="79">
                  <c:v>7043.3100585938</c:v>
                </c:pt>
                <c:pt idx="80">
                  <c:v>7077.16015625</c:v>
                </c:pt>
                <c:pt idx="81">
                  <c:v>7083.3901367188</c:v>
                </c:pt>
                <c:pt idx="82">
                  <c:v>6951.8701171875</c:v>
                </c:pt>
                <c:pt idx="83">
                  <c:v>6995.990234375</c:v>
                </c:pt>
                <c:pt idx="84">
                  <c:v>7032.0200195312</c:v>
                </c:pt>
                <c:pt idx="85">
                  <c:v>7050.4799804688</c:v>
                </c:pt>
                <c:pt idx="86">
                  <c:v>7043.8798828125</c:v>
                </c:pt>
                <c:pt idx="87">
                  <c:v>7095.990234375</c:v>
                </c:pt>
                <c:pt idx="88">
                  <c:v>7097.2099609375</c:v>
                </c:pt>
                <c:pt idx="89">
                  <c:v>7082.009765625</c:v>
                </c:pt>
                <c:pt idx="90">
                  <c:v>7082.419921875</c:v>
                </c:pt>
                <c:pt idx="91">
                  <c:v>7077.1098632812</c:v>
                </c:pt>
                <c:pt idx="92">
                  <c:v>7166.2700195312</c:v>
                </c:pt>
                <c:pt idx="93">
                  <c:v>7233.9399414062</c:v>
                </c:pt>
                <c:pt idx="94">
                  <c:v>7137.1000976562</c:v>
                </c:pt>
                <c:pt idx="95">
                  <c:v>7132.3500976562</c:v>
                </c:pt>
                <c:pt idx="96">
                  <c:v>7119.830078125</c:v>
                </c:pt>
                <c:pt idx="97">
                  <c:v>7188.3598632812</c:v>
                </c:pt>
                <c:pt idx="98">
                  <c:v>7129.7299804688</c:v>
                </c:pt>
                <c:pt idx="99">
                  <c:v>7208.58984375</c:v>
                </c:pt>
                <c:pt idx="100">
                  <c:v>7213.8100585938</c:v>
                </c:pt>
                <c:pt idx="101">
                  <c:v>7300.8598632812</c:v>
                </c:pt>
                <c:pt idx="102">
                  <c:v>7366.16015625</c:v>
                </c:pt>
                <c:pt idx="103">
                  <c:v>7347.7202148438</c:v>
                </c:pt>
                <c:pt idx="104">
                  <c:v>7335.6098632812</c:v>
                </c:pt>
                <c:pt idx="105">
                  <c:v>7308.6499023438</c:v>
                </c:pt>
                <c:pt idx="106">
                  <c:v>7299.259765625</c:v>
                </c:pt>
                <c:pt idx="107">
                  <c:v>7317.4301757812</c:v>
                </c:pt>
                <c:pt idx="108">
                  <c:v>7187.2700195312</c:v>
                </c:pt>
                <c:pt idx="109">
                  <c:v>7295.5498046875</c:v>
                </c:pt>
                <c:pt idx="110">
                  <c:v>7267.9301757812</c:v>
                </c:pt>
                <c:pt idx="111">
                  <c:v>7234.25</c:v>
                </c:pt>
                <c:pt idx="112">
                  <c:v>7284.2202148438</c:v>
                </c:pt>
                <c:pt idx="113">
                  <c:v>7348.1201171875</c:v>
                </c:pt>
                <c:pt idx="114">
                  <c:v>7373.2099609375</c:v>
                </c:pt>
                <c:pt idx="115">
                  <c:v>7339.2700195312</c:v>
                </c:pt>
                <c:pt idx="116">
                  <c:v>7324.759765625</c:v>
                </c:pt>
                <c:pt idx="117">
                  <c:v>7315.8798828125</c:v>
                </c:pt>
                <c:pt idx="118">
                  <c:v>7220.669921875</c:v>
                </c:pt>
                <c:pt idx="119">
                  <c:v>7011.5</c:v>
                </c:pt>
                <c:pt idx="120">
                  <c:v>7141.5698242188</c:v>
                </c:pt>
                <c:pt idx="121">
                  <c:v>6885.7099609375</c:v>
                </c:pt>
                <c:pt idx="122">
                  <c:v>7025.7202148438</c:v>
                </c:pt>
                <c:pt idx="123">
                  <c:v>6925.3999023438</c:v>
                </c:pt>
                <c:pt idx="124">
                  <c:v>7013.1401367188</c:v>
                </c:pt>
                <c:pt idx="125">
                  <c:v>7112.91015625</c:v>
                </c:pt>
                <c:pt idx="126">
                  <c:v>7131.1201171875</c:v>
                </c:pt>
                <c:pt idx="127">
                  <c:v>7139.25</c:v>
                </c:pt>
                <c:pt idx="128">
                  <c:v>7015.1000976562</c:v>
                </c:pt>
                <c:pt idx="129">
                  <c:v>7078.2700195312</c:v>
                </c:pt>
                <c:pt idx="130">
                  <c:v>7088.33984375</c:v>
                </c:pt>
                <c:pt idx="131">
                  <c:v>7186.990234375</c:v>
                </c:pt>
                <c:pt idx="132">
                  <c:v>7263.3701171875</c:v>
                </c:pt>
                <c:pt idx="133">
                  <c:v>7322.3901367188</c:v>
                </c:pt>
                <c:pt idx="134">
                  <c:v>7345.9599609375</c:v>
                </c:pt>
                <c:pt idx="135">
                  <c:v>7344.9599609375</c:v>
                </c:pt>
                <c:pt idx="136">
                  <c:v>7316.2998046875</c:v>
                </c:pt>
                <c:pt idx="137">
                  <c:v>7324.75</c:v>
                </c:pt>
                <c:pt idx="138">
                  <c:v>7390.2797851562</c:v>
                </c:pt>
                <c:pt idx="139">
                  <c:v>7396.9399414062</c:v>
                </c:pt>
                <c:pt idx="140">
                  <c:v>7480.830078125</c:v>
                </c:pt>
                <c:pt idx="141">
                  <c:v>7519.6098632812</c:v>
                </c:pt>
                <c:pt idx="142">
                  <c:v>7498.1801757812</c:v>
                </c:pt>
                <c:pt idx="143">
                  <c:v>7533.6298828125</c:v>
                </c:pt>
                <c:pt idx="144">
                  <c:v>7549.4399414062</c:v>
                </c:pt>
                <c:pt idx="145">
                  <c:v>7538.7099609375</c:v>
                </c:pt>
                <c:pt idx="146">
                  <c:v>7577</c:v>
                </c:pt>
                <c:pt idx="147">
                  <c:v>7573.8598632812</c:v>
                </c:pt>
                <c:pt idx="148">
                  <c:v>7531.6098632812</c:v>
                </c:pt>
                <c:pt idx="149">
                  <c:v>7466.66015625</c:v>
                </c:pt>
                <c:pt idx="150">
                  <c:v>7483.83984375</c:v>
                </c:pt>
                <c:pt idx="151">
                  <c:v>7491.5</c:v>
                </c:pt>
                <c:pt idx="152">
                  <c:v>7383.2001953125</c:v>
                </c:pt>
                <c:pt idx="153">
                  <c:v>7403.830078125</c:v>
                </c:pt>
                <c:pt idx="154">
                  <c:v>7340.7700195312</c:v>
                </c:pt>
                <c:pt idx="155">
                  <c:v>7432.9301757812</c:v>
                </c:pt>
                <c:pt idx="156">
                  <c:v>7440.91015625</c:v>
                </c:pt>
                <c:pt idx="157">
                  <c:v>7397.169921875</c:v>
                </c:pt>
                <c:pt idx="158">
                  <c:v>7361.2001953125</c:v>
                </c:pt>
                <c:pt idx="159">
                  <c:v>7381.7797851562</c:v>
                </c:pt>
                <c:pt idx="160">
                  <c:v>7414.8500976562</c:v>
                </c:pt>
                <c:pt idx="161">
                  <c:v>7418.2099609375</c:v>
                </c:pt>
                <c:pt idx="162">
                  <c:v>7406.009765625</c:v>
                </c:pt>
                <c:pt idx="163">
                  <c:v>7399.4399414062</c:v>
                </c:pt>
                <c:pt idx="164">
                  <c:v>7446.8901367188</c:v>
                </c:pt>
                <c:pt idx="165">
                  <c:v>7491.9599609375</c:v>
                </c:pt>
                <c:pt idx="166">
                  <c:v>7478.16015625</c:v>
                </c:pt>
                <c:pt idx="167">
                  <c:v>7378.7099609375</c:v>
                </c:pt>
                <c:pt idx="168">
                  <c:v>7253.4599609375</c:v>
                </c:pt>
                <c:pt idx="169">
                  <c:v>7229.2700195312</c:v>
                </c:pt>
                <c:pt idx="170">
                  <c:v>7319.1801757812</c:v>
                </c:pt>
                <c:pt idx="171">
                  <c:v>7303.8100585938</c:v>
                </c:pt>
                <c:pt idx="172">
                  <c:v>7209.75</c:v>
                </c:pt>
                <c:pt idx="173">
                  <c:v>7098.7001953125</c:v>
                </c:pt>
                <c:pt idx="174">
                  <c:v>7137.4301757812</c:v>
                </c:pt>
                <c:pt idx="175">
                  <c:v>7270.6899414062</c:v>
                </c:pt>
                <c:pt idx="176">
                  <c:v>7200.91015625</c:v>
                </c:pt>
                <c:pt idx="177">
                  <c:v>7209</c:v>
                </c:pt>
                <c:pt idx="178">
                  <c:v>7202.7900390625</c:v>
                </c:pt>
                <c:pt idx="179">
                  <c:v>7222.1499023438</c:v>
                </c:pt>
                <c:pt idx="180">
                  <c:v>7213.1401367188</c:v>
                </c:pt>
                <c:pt idx="181">
                  <c:v>7250.3500976562</c:v>
                </c:pt>
                <c:pt idx="182">
                  <c:v>7290.7998046875</c:v>
                </c:pt>
                <c:pt idx="183">
                  <c:v>7328.5297851562</c:v>
                </c:pt>
                <c:pt idx="184">
                  <c:v>7290.91015625</c:v>
                </c:pt>
                <c:pt idx="185">
                  <c:v>7388.6499023438</c:v>
                </c:pt>
                <c:pt idx="186">
                  <c:v>7314.0498046875</c:v>
                </c:pt>
                <c:pt idx="187">
                  <c:v>7294.169921875</c:v>
                </c:pt>
                <c:pt idx="188">
                  <c:v>7260.9702148438</c:v>
                </c:pt>
                <c:pt idx="189">
                  <c:v>7203.2797851562</c:v>
                </c:pt>
                <c:pt idx="190">
                  <c:v>7163.419921875</c:v>
                </c:pt>
                <c:pt idx="191">
                  <c:v>7184.3500976562</c:v>
                </c:pt>
                <c:pt idx="192">
                  <c:v>7215.580078125</c:v>
                </c:pt>
                <c:pt idx="193">
                  <c:v>7286.3198242188</c:v>
                </c:pt>
                <c:pt idx="194">
                  <c:v>7312.7299804688</c:v>
                </c:pt>
                <c:pt idx="195">
                  <c:v>7400.0600585938</c:v>
                </c:pt>
                <c:pt idx="196">
                  <c:v>7386.7001953125</c:v>
                </c:pt>
                <c:pt idx="197">
                  <c:v>7369.9301757812</c:v>
                </c:pt>
                <c:pt idx="198">
                  <c:v>7310.8100585938</c:v>
                </c:pt>
                <c:pt idx="199">
                  <c:v>7082.2900390625</c:v>
                </c:pt>
                <c:pt idx="200">
                  <c:v>7111.8798828125</c:v>
                </c:pt>
                <c:pt idx="201">
                  <c:v>7143.6899414062</c:v>
                </c:pt>
                <c:pt idx="202">
                  <c:v>7220.009765625</c:v>
                </c:pt>
                <c:pt idx="203">
                  <c:v>7333.009765625</c:v>
                </c:pt>
                <c:pt idx="204">
                  <c:v>7369.7998046875</c:v>
                </c:pt>
                <c:pt idx="205">
                  <c:v>7374.5400390625</c:v>
                </c:pt>
                <c:pt idx="206">
                  <c:v>7291.66015625</c:v>
                </c:pt>
                <c:pt idx="207">
                  <c:v>7319.1801757812</c:v>
                </c:pt>
                <c:pt idx="208">
                  <c:v>7326.9399414062</c:v>
                </c:pt>
                <c:pt idx="209">
                  <c:v>7384.91015625</c:v>
                </c:pt>
                <c:pt idx="210">
                  <c:v>7432.7700195312</c:v>
                </c:pt>
                <c:pt idx="211">
                  <c:v>7427.3100585938</c:v>
                </c:pt>
                <c:pt idx="212">
                  <c:v>7415.4501953125</c:v>
                </c:pt>
                <c:pt idx="213">
                  <c:v>7315.0698242188</c:v>
                </c:pt>
                <c:pt idx="214">
                  <c:v>7465.240234375</c:v>
                </c:pt>
                <c:pt idx="215">
                  <c:v>7476.4702148438</c:v>
                </c:pt>
                <c:pt idx="216">
                  <c:v>7497.7797851562</c:v>
                </c:pt>
                <c:pt idx="217">
                  <c:v>7406.080078125</c:v>
                </c:pt>
                <c:pt idx="218">
                  <c:v>7312.83984375</c:v>
                </c:pt>
                <c:pt idx="219">
                  <c:v>7260.5297851562</c:v>
                </c:pt>
                <c:pt idx="220">
                  <c:v>7315.0698242188</c:v>
                </c:pt>
                <c:pt idx="221">
                  <c:v>7319.759765625</c:v>
                </c:pt>
                <c:pt idx="222">
                  <c:v>7269.4702148438</c:v>
                </c:pt>
                <c:pt idx="223">
                  <c:v>7322.0400390625</c:v>
                </c:pt>
                <c:pt idx="224">
                  <c:v>7433.6201171875</c:v>
                </c:pt>
                <c:pt idx="225">
                  <c:v>7340.1899414062</c:v>
                </c:pt>
                <c:pt idx="226">
                  <c:v>7348.83984375</c:v>
                </c:pt>
                <c:pt idx="227">
                  <c:v>7267.7001953125</c:v>
                </c:pt>
                <c:pt idx="228">
                  <c:v>7260.25</c:v>
                </c:pt>
                <c:pt idx="229">
                  <c:v>7191.740234375</c:v>
                </c:pt>
                <c:pt idx="230">
                  <c:v>7164.1098632812</c:v>
                </c:pt>
                <c:pt idx="231">
                  <c:v>7198.0600585938</c:v>
                </c:pt>
                <c:pt idx="232">
                  <c:v>7240.8798828125</c:v>
                </c:pt>
                <c:pt idx="233">
                  <c:v>7246.6201171875</c:v>
                </c:pt>
                <c:pt idx="234">
                  <c:v>7214.4599609375</c:v>
                </c:pt>
                <c:pt idx="235">
                  <c:v>7229.6000976562</c:v>
                </c:pt>
                <c:pt idx="236">
                  <c:v>7324.7099609375</c:v>
                </c:pt>
                <c:pt idx="237">
                  <c:v>7373.4301757812</c:v>
                </c:pt>
                <c:pt idx="238">
                  <c:v>7364.3999023438</c:v>
                </c:pt>
                <c:pt idx="239">
                  <c:v>7316.7001953125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4-4384-B8D8-17ECEF27F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729007"/>
        <c:axId val="281838559"/>
      </c:lineChart>
      <c:dateAx>
        <c:axId val="16537290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838559"/>
        <c:crosses val="autoZero"/>
        <c:auto val="1"/>
        <c:lblOffset val="100"/>
        <c:baseTimeUnit val="days"/>
      </c:dateAx>
      <c:valAx>
        <c:axId val="2818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372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Dividendes 2021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Dividendes!$A$2:$A$13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Dividendes!$E$1:$E$14</c:f>
              <c:numCache>
                <c:formatCode>General</c:formatCode>
                <c:ptCount val="1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B50-4CB8-83E0-BE20E3C49CA8}"/>
            </c:ext>
          </c:extLst>
        </c:ser>
        <c:ser>
          <c:idx val="1"/>
          <c:order val="1"/>
          <c:invertIfNegative val="1"/>
          <c:cat>
            <c:strRef>
              <c:f>Dividendes!$A$2:$A$13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Aout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Dividendes!$B$2:$B$13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23</c:v>
                </c:pt>
                <c:pt idx="3">
                  <c:v>38.799999999999997</c:v>
                </c:pt>
                <c:pt idx="4">
                  <c:v>40.4</c:v>
                </c:pt>
                <c:pt idx="5">
                  <c:v>50</c:v>
                </c:pt>
                <c:pt idx="6">
                  <c:v>36.799999999999997</c:v>
                </c:pt>
                <c:pt idx="7">
                  <c:v>48.5</c:v>
                </c:pt>
                <c:pt idx="8">
                  <c:v>35</c:v>
                </c:pt>
                <c:pt idx="9">
                  <c:v>27.599999999999998</c:v>
                </c:pt>
                <c:pt idx="10">
                  <c:v>62.5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0-4CB8-83E0-BE20E3C49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625824"/>
        <c:axId val="2126489843"/>
      </c:barChart>
      <c:catAx>
        <c:axId val="207162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126489843"/>
        <c:crosses val="autoZero"/>
        <c:auto val="1"/>
        <c:lblAlgn val="ctr"/>
        <c:lblOffset val="100"/>
        <c:noMultiLvlLbl val="1"/>
      </c:catAx>
      <c:valAx>
        <c:axId val="2126489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20716258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fr-FR" b="0">
                <a:solidFill>
                  <a:srgbClr val="757575"/>
                </a:solidFill>
                <a:latin typeface="+mn-lt"/>
              </a:rPr>
              <a:t>Dividendes Entreprises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Dividendes!$B$18</c:f>
              <c:strCache>
                <c:ptCount val="1"/>
                <c:pt idx="0">
                  <c:v>197,5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Dividendes!$A$19:$A$20</c:f>
              <c:strCache>
                <c:ptCount val="2"/>
                <c:pt idx="0">
                  <c:v>Sanofi</c:v>
                </c:pt>
                <c:pt idx="1">
                  <c:v>Danone</c:v>
                </c:pt>
              </c:strCache>
            </c:strRef>
          </c:cat>
          <c:val>
            <c:numRef>
              <c:f>Dividendes!$B$19:$B$20</c:f>
              <c:numCache>
                <c:formatCode>General</c:formatCode>
                <c:ptCount val="2"/>
                <c:pt idx="0">
                  <c:v>177.39999999999998</c:v>
                </c:pt>
                <c:pt idx="1">
                  <c:v>106.69999999999999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625-4479-B057-9E7C547DA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9464058"/>
        <c:axId val="8915649"/>
      </c:barChart>
      <c:catAx>
        <c:axId val="9594640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8915649"/>
        <c:crosses val="autoZero"/>
        <c:auto val="1"/>
        <c:lblAlgn val="ctr"/>
        <c:lblOffset val="100"/>
        <c:noMultiLvlLbl val="1"/>
      </c:catAx>
      <c:valAx>
        <c:axId val="89156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95946405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B4FB-4B20-AADA-C35FF283A97E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B4FB-4B20-AADA-C35FF283A97E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B4FB-4B20-AADA-C35FF283A97E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B4FB-4B20-AADA-C35FF283A97E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B4FB-4B20-AADA-C35FF283A97E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B4FB-4B20-AADA-C35FF283A97E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B4FB-4B20-AADA-C35FF283A97E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B4FB-4B20-AADA-C35FF283A97E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B4FB-4B20-AADA-C35FF283A97E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B4FB-4B20-AADA-C35FF283A97E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B4FB-4B20-AADA-C35FF283A97E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</c:spPr>
            <c:extLst>
              <c:ext xmlns:c16="http://schemas.microsoft.com/office/drawing/2014/chart" uri="{C3380CC4-5D6E-409C-BE32-E72D297353CC}">
                <c16:uniqueId val="{00000017-B4FB-4B20-AADA-C35FF283A97E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</c:spPr>
            <c:extLst>
              <c:ext xmlns:c16="http://schemas.microsoft.com/office/drawing/2014/chart" uri="{C3380CC4-5D6E-409C-BE32-E72D297353CC}">
                <c16:uniqueId val="{00000019-B4FB-4B20-AADA-C35FF283A97E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</c:spPr>
            <c:extLst>
              <c:ext xmlns:c16="http://schemas.microsoft.com/office/drawing/2014/chart" uri="{C3380CC4-5D6E-409C-BE32-E72D297353CC}">
                <c16:uniqueId val="{0000001B-B4FB-4B20-AADA-C35FF283A97E}"/>
              </c:ext>
            </c:extLst>
          </c:dPt>
          <c:cat>
            <c:strRef>
              <c:f>Repartition!$A$2:$A$15</c:f>
              <c:strCache>
                <c:ptCount val="14"/>
                <c:pt idx="0">
                  <c:v>Biens de base</c:v>
                </c:pt>
                <c:pt idx="1">
                  <c:v>Biens non essentiels</c:v>
                </c:pt>
                <c:pt idx="2">
                  <c:v>Energie</c:v>
                </c:pt>
                <c:pt idx="3">
                  <c:v>ETF</c:v>
                </c:pt>
                <c:pt idx="4">
                  <c:v>Immobilier</c:v>
                </c:pt>
                <c:pt idx="5">
                  <c:v>Industrie</c:v>
                </c:pt>
                <c:pt idx="6">
                  <c:v>Matériaux de base</c:v>
                </c:pt>
                <c:pt idx="7">
                  <c:v>Obligations</c:v>
                </c:pt>
                <c:pt idx="8">
                  <c:v>OCPVM</c:v>
                </c:pt>
                <c:pt idx="9">
                  <c:v>Technologie de l'information</c:v>
                </c:pt>
                <c:pt idx="10">
                  <c:v>Santé</c:v>
                </c:pt>
                <c:pt idx="11">
                  <c:v>Services aux collectivités</c:v>
                </c:pt>
                <c:pt idx="12">
                  <c:v>Services de télécommunication</c:v>
                </c:pt>
                <c:pt idx="13">
                  <c:v>Services financiers</c:v>
                </c:pt>
              </c:strCache>
            </c:strRef>
          </c:cat>
          <c:val>
            <c:numRef>
              <c:f>Repartition!$C$2:$C$15</c:f>
              <c:numCache>
                <c:formatCode>#,##0.00</c:formatCode>
                <c:ptCount val="14"/>
                <c:pt idx="0">
                  <c:v>549.09999999999991</c:v>
                </c:pt>
                <c:pt idx="1">
                  <c:v>0</c:v>
                </c:pt>
                <c:pt idx="2">
                  <c:v>570.4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965.90000000000009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4FB-4B20-AADA-C35FF283A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 L'INDICE</a:t>
            </a:r>
            <a:r>
              <a:rPr lang="en-US" baseline="0"/>
              <a:t> </a:t>
            </a:r>
            <a:r>
              <a:rPr lang="en-US"/>
              <a:t>CAC40 (Prédiction)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pred_CAC_40!$B$1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pred_CAC_40!$A:$A</c15:sqref>
                  </c15:fullRef>
                </c:ext>
              </c:extLst>
              <c:f>pred_CAC_40!$A$2:$A$1048576</c:f>
              <c:strCache>
                <c:ptCount val="240"/>
                <c:pt idx="0">
                  <c:v>26/09/2022</c:v>
                </c:pt>
                <c:pt idx="1">
                  <c:v>27/09/2022</c:v>
                </c:pt>
                <c:pt idx="2">
                  <c:v>28/09/2022</c:v>
                </c:pt>
                <c:pt idx="3">
                  <c:v>29/09/2022</c:v>
                </c:pt>
                <c:pt idx="4">
                  <c:v>30/09/2022</c:v>
                </c:pt>
                <c:pt idx="5">
                  <c:v>03/10/2022</c:v>
                </c:pt>
                <c:pt idx="6">
                  <c:v>04/10/2022</c:v>
                </c:pt>
                <c:pt idx="7">
                  <c:v>05/10/2022</c:v>
                </c:pt>
                <c:pt idx="8">
                  <c:v>06/10/2022</c:v>
                </c:pt>
                <c:pt idx="9">
                  <c:v>07/10/2022</c:v>
                </c:pt>
                <c:pt idx="10">
                  <c:v>10/10/2022</c:v>
                </c:pt>
                <c:pt idx="11">
                  <c:v>11/10/2022</c:v>
                </c:pt>
                <c:pt idx="12">
                  <c:v>12/10/2022</c:v>
                </c:pt>
                <c:pt idx="13">
                  <c:v>13/10/2022</c:v>
                </c:pt>
                <c:pt idx="14">
                  <c:v>14/10/2022</c:v>
                </c:pt>
                <c:pt idx="15">
                  <c:v>17/10/2022</c:v>
                </c:pt>
                <c:pt idx="16">
                  <c:v>18/10/2022</c:v>
                </c:pt>
                <c:pt idx="17">
                  <c:v>19/10/2022</c:v>
                </c:pt>
                <c:pt idx="18">
                  <c:v>20/10/2022</c:v>
                </c:pt>
                <c:pt idx="19">
                  <c:v>21/10/2022</c:v>
                </c:pt>
                <c:pt idx="20">
                  <c:v>24/10/2022</c:v>
                </c:pt>
                <c:pt idx="21">
                  <c:v>25/10/2022</c:v>
                </c:pt>
                <c:pt idx="22">
                  <c:v>26/10/2022</c:v>
                </c:pt>
                <c:pt idx="23">
                  <c:v>27/10/2022</c:v>
                </c:pt>
                <c:pt idx="24">
                  <c:v>28/10/2022</c:v>
                </c:pt>
                <c:pt idx="25">
                  <c:v>31/10/2022</c:v>
                </c:pt>
                <c:pt idx="26">
                  <c:v>01/11/2022</c:v>
                </c:pt>
                <c:pt idx="27">
                  <c:v>02/11/2022</c:v>
                </c:pt>
                <c:pt idx="28">
                  <c:v>03/11/2022</c:v>
                </c:pt>
                <c:pt idx="29">
                  <c:v>04/11/2022</c:v>
                </c:pt>
                <c:pt idx="30">
                  <c:v>07/11/2022</c:v>
                </c:pt>
                <c:pt idx="31">
                  <c:v>08/11/2022</c:v>
                </c:pt>
                <c:pt idx="32">
                  <c:v>09/11/2022</c:v>
                </c:pt>
                <c:pt idx="33">
                  <c:v>10/11/2022</c:v>
                </c:pt>
                <c:pt idx="34">
                  <c:v>11/11/2022</c:v>
                </c:pt>
                <c:pt idx="35">
                  <c:v>14/11/2022</c:v>
                </c:pt>
                <c:pt idx="36">
                  <c:v>15/11/2022</c:v>
                </c:pt>
                <c:pt idx="37">
                  <c:v>16/11/2022</c:v>
                </c:pt>
                <c:pt idx="38">
                  <c:v>17/11/2022</c:v>
                </c:pt>
                <c:pt idx="39">
                  <c:v>18/11/2022</c:v>
                </c:pt>
                <c:pt idx="40">
                  <c:v>21/11/2022</c:v>
                </c:pt>
                <c:pt idx="41">
                  <c:v>22/11/2022</c:v>
                </c:pt>
                <c:pt idx="42">
                  <c:v>23/11/2022</c:v>
                </c:pt>
                <c:pt idx="43">
                  <c:v>24/11/2022</c:v>
                </c:pt>
                <c:pt idx="44">
                  <c:v>25/11/2022</c:v>
                </c:pt>
                <c:pt idx="45">
                  <c:v>28/11/2022</c:v>
                </c:pt>
                <c:pt idx="46">
                  <c:v>29/11/2022</c:v>
                </c:pt>
                <c:pt idx="47">
                  <c:v>30/11/2022</c:v>
                </c:pt>
                <c:pt idx="48">
                  <c:v>01/12/2022</c:v>
                </c:pt>
                <c:pt idx="49">
                  <c:v>02/12/2022</c:v>
                </c:pt>
                <c:pt idx="50">
                  <c:v>05/12/2022</c:v>
                </c:pt>
                <c:pt idx="51">
                  <c:v>06/12/2022</c:v>
                </c:pt>
                <c:pt idx="52">
                  <c:v>07/12/2022</c:v>
                </c:pt>
                <c:pt idx="53">
                  <c:v>08/12/2022</c:v>
                </c:pt>
                <c:pt idx="54">
                  <c:v>09/12/2022</c:v>
                </c:pt>
                <c:pt idx="55">
                  <c:v>12/12/2022</c:v>
                </c:pt>
                <c:pt idx="56">
                  <c:v>13/12/2022</c:v>
                </c:pt>
                <c:pt idx="57">
                  <c:v>14/12/2022</c:v>
                </c:pt>
                <c:pt idx="58">
                  <c:v>15/12/2022</c:v>
                </c:pt>
                <c:pt idx="59">
                  <c:v>16/12/2022</c:v>
                </c:pt>
                <c:pt idx="60">
                  <c:v>19/12/2022</c:v>
                </c:pt>
                <c:pt idx="61">
                  <c:v>20/12/2022</c:v>
                </c:pt>
                <c:pt idx="62">
                  <c:v>21/12/2022</c:v>
                </c:pt>
                <c:pt idx="63">
                  <c:v>22/12/2022</c:v>
                </c:pt>
                <c:pt idx="64">
                  <c:v>23/12/2022</c:v>
                </c:pt>
                <c:pt idx="65">
                  <c:v>27/12/2022</c:v>
                </c:pt>
                <c:pt idx="66">
                  <c:v>28/12/2022</c:v>
                </c:pt>
                <c:pt idx="67">
                  <c:v>29/12/2022</c:v>
                </c:pt>
                <c:pt idx="68">
                  <c:v>30/12/2022</c:v>
                </c:pt>
                <c:pt idx="69">
                  <c:v>02/01/2023</c:v>
                </c:pt>
                <c:pt idx="70">
                  <c:v>03/01/2023</c:v>
                </c:pt>
                <c:pt idx="71">
                  <c:v>04/01/2023</c:v>
                </c:pt>
                <c:pt idx="72">
                  <c:v>05/01/2023</c:v>
                </c:pt>
                <c:pt idx="73">
                  <c:v>06/01/2023</c:v>
                </c:pt>
                <c:pt idx="74">
                  <c:v>09/01/2023</c:v>
                </c:pt>
                <c:pt idx="75">
                  <c:v>10/01/2023</c:v>
                </c:pt>
                <c:pt idx="76">
                  <c:v>11/01/2023</c:v>
                </c:pt>
                <c:pt idx="77">
                  <c:v>12/01/2023</c:v>
                </c:pt>
                <c:pt idx="78">
                  <c:v>13/01/2023</c:v>
                </c:pt>
                <c:pt idx="79">
                  <c:v>16/01/2023</c:v>
                </c:pt>
                <c:pt idx="80">
                  <c:v>17/01/2023</c:v>
                </c:pt>
                <c:pt idx="81">
                  <c:v>18/01/2023</c:v>
                </c:pt>
                <c:pt idx="82">
                  <c:v>19/01/2023</c:v>
                </c:pt>
                <c:pt idx="83">
                  <c:v>20/01/2023</c:v>
                </c:pt>
                <c:pt idx="84">
                  <c:v>23/01/2023</c:v>
                </c:pt>
                <c:pt idx="85">
                  <c:v>24/01/2023</c:v>
                </c:pt>
                <c:pt idx="86">
                  <c:v>25/01/2023</c:v>
                </c:pt>
                <c:pt idx="87">
                  <c:v>26/01/2023</c:v>
                </c:pt>
                <c:pt idx="88">
                  <c:v>27/01/2023</c:v>
                </c:pt>
                <c:pt idx="89">
                  <c:v>30/01/2023</c:v>
                </c:pt>
                <c:pt idx="90">
                  <c:v>31/01/2023</c:v>
                </c:pt>
                <c:pt idx="91">
                  <c:v>01/02/2023</c:v>
                </c:pt>
                <c:pt idx="92">
                  <c:v>02/02/2023</c:v>
                </c:pt>
                <c:pt idx="93">
                  <c:v>03/02/2023</c:v>
                </c:pt>
                <c:pt idx="94">
                  <c:v>06/02/2023</c:v>
                </c:pt>
                <c:pt idx="95">
                  <c:v>07/02/2023</c:v>
                </c:pt>
                <c:pt idx="96">
                  <c:v>08/02/2023</c:v>
                </c:pt>
                <c:pt idx="97">
                  <c:v>09/02/2023</c:v>
                </c:pt>
                <c:pt idx="98">
                  <c:v>10/02/2023</c:v>
                </c:pt>
                <c:pt idx="99">
                  <c:v>13/02/2023</c:v>
                </c:pt>
                <c:pt idx="100">
                  <c:v>14/02/2023</c:v>
                </c:pt>
                <c:pt idx="101">
                  <c:v>15/02/2023</c:v>
                </c:pt>
                <c:pt idx="102">
                  <c:v>16/02/2023</c:v>
                </c:pt>
                <c:pt idx="103">
                  <c:v>17/02/2023</c:v>
                </c:pt>
                <c:pt idx="104">
                  <c:v>20/02/2023</c:v>
                </c:pt>
                <c:pt idx="105">
                  <c:v>21/02/2023</c:v>
                </c:pt>
                <c:pt idx="106">
                  <c:v>22/02/2023</c:v>
                </c:pt>
                <c:pt idx="107">
                  <c:v>23/02/2023</c:v>
                </c:pt>
                <c:pt idx="108">
                  <c:v>24/02/2023</c:v>
                </c:pt>
                <c:pt idx="109">
                  <c:v>27/02/2023</c:v>
                </c:pt>
                <c:pt idx="110">
                  <c:v>28/02/2023</c:v>
                </c:pt>
                <c:pt idx="111">
                  <c:v>01/03/2023</c:v>
                </c:pt>
                <c:pt idx="112">
                  <c:v>02/03/2023</c:v>
                </c:pt>
                <c:pt idx="113">
                  <c:v>03/03/2023</c:v>
                </c:pt>
                <c:pt idx="114">
                  <c:v>06/03/2023</c:v>
                </c:pt>
                <c:pt idx="115">
                  <c:v>07/03/2023</c:v>
                </c:pt>
                <c:pt idx="116">
                  <c:v>08/03/2023</c:v>
                </c:pt>
                <c:pt idx="117">
                  <c:v>09/03/2023</c:v>
                </c:pt>
                <c:pt idx="118">
                  <c:v>10/03/2023</c:v>
                </c:pt>
                <c:pt idx="119">
                  <c:v>13/03/2023</c:v>
                </c:pt>
                <c:pt idx="120">
                  <c:v>14/03/2023</c:v>
                </c:pt>
                <c:pt idx="121">
                  <c:v>15/03/2023</c:v>
                </c:pt>
                <c:pt idx="122">
                  <c:v>16/03/2023</c:v>
                </c:pt>
                <c:pt idx="123">
                  <c:v>17/03/2023</c:v>
                </c:pt>
                <c:pt idx="124">
                  <c:v>20/03/2023</c:v>
                </c:pt>
                <c:pt idx="125">
                  <c:v>21/03/2023</c:v>
                </c:pt>
                <c:pt idx="126">
                  <c:v>22/03/2023</c:v>
                </c:pt>
                <c:pt idx="127">
                  <c:v>23/03/2023</c:v>
                </c:pt>
                <c:pt idx="128">
                  <c:v>24/03/2023</c:v>
                </c:pt>
                <c:pt idx="129">
                  <c:v>27/03/2023</c:v>
                </c:pt>
                <c:pt idx="130">
                  <c:v>28/03/2023</c:v>
                </c:pt>
                <c:pt idx="131">
                  <c:v>29/03/2023</c:v>
                </c:pt>
                <c:pt idx="132">
                  <c:v>30/03/2023</c:v>
                </c:pt>
                <c:pt idx="133">
                  <c:v>31/03/2023</c:v>
                </c:pt>
                <c:pt idx="134">
                  <c:v>03/04/2023</c:v>
                </c:pt>
                <c:pt idx="135">
                  <c:v>04/04/2023</c:v>
                </c:pt>
                <c:pt idx="136">
                  <c:v>05/04/2023</c:v>
                </c:pt>
                <c:pt idx="137">
                  <c:v>06/04/2023</c:v>
                </c:pt>
                <c:pt idx="138">
                  <c:v>11/04/2023</c:v>
                </c:pt>
                <c:pt idx="139">
                  <c:v>12/04/2023</c:v>
                </c:pt>
                <c:pt idx="140">
                  <c:v>13/04/2023</c:v>
                </c:pt>
                <c:pt idx="141">
                  <c:v>14/04/2023</c:v>
                </c:pt>
                <c:pt idx="142">
                  <c:v>17/04/2023</c:v>
                </c:pt>
                <c:pt idx="143">
                  <c:v>18/04/2023</c:v>
                </c:pt>
                <c:pt idx="144">
                  <c:v>19/04/2023</c:v>
                </c:pt>
                <c:pt idx="145">
                  <c:v>20/04/2023</c:v>
                </c:pt>
                <c:pt idx="146">
                  <c:v>21/04/2023</c:v>
                </c:pt>
                <c:pt idx="147">
                  <c:v>24/04/2023</c:v>
                </c:pt>
                <c:pt idx="148">
                  <c:v>25/04/2023</c:v>
                </c:pt>
                <c:pt idx="149">
                  <c:v>26/04/2023</c:v>
                </c:pt>
                <c:pt idx="150">
                  <c:v>27/04/2023</c:v>
                </c:pt>
                <c:pt idx="151">
                  <c:v>28/04/2023</c:v>
                </c:pt>
                <c:pt idx="152">
                  <c:v>02/05/2023</c:v>
                </c:pt>
                <c:pt idx="153">
                  <c:v>03/05/2023</c:v>
                </c:pt>
                <c:pt idx="154">
                  <c:v>04/05/2023</c:v>
                </c:pt>
                <c:pt idx="155">
                  <c:v>05/05/2023</c:v>
                </c:pt>
                <c:pt idx="156">
                  <c:v>08/05/2023</c:v>
                </c:pt>
                <c:pt idx="157">
                  <c:v>09/05/2023</c:v>
                </c:pt>
                <c:pt idx="158">
                  <c:v>10/05/2023</c:v>
                </c:pt>
                <c:pt idx="159">
                  <c:v>11/05/2023</c:v>
                </c:pt>
                <c:pt idx="160">
                  <c:v>12/05/2023</c:v>
                </c:pt>
                <c:pt idx="161">
                  <c:v>15/05/2023</c:v>
                </c:pt>
                <c:pt idx="162">
                  <c:v>16/05/2023</c:v>
                </c:pt>
                <c:pt idx="163">
                  <c:v>17/05/2023</c:v>
                </c:pt>
                <c:pt idx="164">
                  <c:v>18/05/2023</c:v>
                </c:pt>
                <c:pt idx="165">
                  <c:v>19/05/2023</c:v>
                </c:pt>
                <c:pt idx="166">
                  <c:v>22/05/2023</c:v>
                </c:pt>
                <c:pt idx="167">
                  <c:v>23/05/2023</c:v>
                </c:pt>
                <c:pt idx="168">
                  <c:v>24/05/2023</c:v>
                </c:pt>
                <c:pt idx="169">
                  <c:v>25/05/2023</c:v>
                </c:pt>
                <c:pt idx="170">
                  <c:v>26/05/2023</c:v>
                </c:pt>
                <c:pt idx="171">
                  <c:v>29/05/2023</c:v>
                </c:pt>
                <c:pt idx="172">
                  <c:v>30/05/2023</c:v>
                </c:pt>
                <c:pt idx="173">
                  <c:v>31/05/2023</c:v>
                </c:pt>
                <c:pt idx="174">
                  <c:v>01/06/2023</c:v>
                </c:pt>
                <c:pt idx="175">
                  <c:v>02/06/2023</c:v>
                </c:pt>
                <c:pt idx="176">
                  <c:v>05/06/2023</c:v>
                </c:pt>
                <c:pt idx="177">
                  <c:v>06/06/2023</c:v>
                </c:pt>
                <c:pt idx="178">
                  <c:v>07/06/2023</c:v>
                </c:pt>
                <c:pt idx="179">
                  <c:v>08/06/2023</c:v>
                </c:pt>
                <c:pt idx="180">
                  <c:v>09/06/2023</c:v>
                </c:pt>
                <c:pt idx="181">
                  <c:v>12/06/2023</c:v>
                </c:pt>
                <c:pt idx="182">
                  <c:v>13/06/2023</c:v>
                </c:pt>
                <c:pt idx="183">
                  <c:v>14/06/2023</c:v>
                </c:pt>
                <c:pt idx="184">
                  <c:v>15/06/2023</c:v>
                </c:pt>
                <c:pt idx="185">
                  <c:v>16/06/2023</c:v>
                </c:pt>
                <c:pt idx="186">
                  <c:v>19/06/2023</c:v>
                </c:pt>
                <c:pt idx="187">
                  <c:v>20/06/2023</c:v>
                </c:pt>
                <c:pt idx="188">
                  <c:v>21/06/2023</c:v>
                </c:pt>
                <c:pt idx="189">
                  <c:v>22/06/2023</c:v>
                </c:pt>
                <c:pt idx="190">
                  <c:v>23/06/2023</c:v>
                </c:pt>
                <c:pt idx="191">
                  <c:v>26/06/2023</c:v>
                </c:pt>
                <c:pt idx="192">
                  <c:v>27/06/2023</c:v>
                </c:pt>
                <c:pt idx="193">
                  <c:v>28/06/2023</c:v>
                </c:pt>
                <c:pt idx="194">
                  <c:v>29/06/2023</c:v>
                </c:pt>
                <c:pt idx="195">
                  <c:v>30/06/2023</c:v>
                </c:pt>
                <c:pt idx="196">
                  <c:v>03/07/2023</c:v>
                </c:pt>
                <c:pt idx="197">
                  <c:v>04/07/2023</c:v>
                </c:pt>
                <c:pt idx="198">
                  <c:v>05/07/2023</c:v>
                </c:pt>
                <c:pt idx="199">
                  <c:v>06/07/2023</c:v>
                </c:pt>
                <c:pt idx="200">
                  <c:v>07/07/2023</c:v>
                </c:pt>
                <c:pt idx="201">
                  <c:v>10/07/2023</c:v>
                </c:pt>
                <c:pt idx="202">
                  <c:v>11/07/2023</c:v>
                </c:pt>
                <c:pt idx="203">
                  <c:v>12/07/2023</c:v>
                </c:pt>
                <c:pt idx="204">
                  <c:v>13/07/2023</c:v>
                </c:pt>
                <c:pt idx="205">
                  <c:v>14/07/2023</c:v>
                </c:pt>
                <c:pt idx="206">
                  <c:v>17/07/2023</c:v>
                </c:pt>
                <c:pt idx="207">
                  <c:v>18/07/2023</c:v>
                </c:pt>
                <c:pt idx="208">
                  <c:v>19/07/2023</c:v>
                </c:pt>
                <c:pt idx="209">
                  <c:v>20/07/2023</c:v>
                </c:pt>
                <c:pt idx="210">
                  <c:v>21/07/2023</c:v>
                </c:pt>
                <c:pt idx="211">
                  <c:v>24/07/2023</c:v>
                </c:pt>
                <c:pt idx="212">
                  <c:v>25/07/2023</c:v>
                </c:pt>
                <c:pt idx="213">
                  <c:v>26/07/2023</c:v>
                </c:pt>
                <c:pt idx="214">
                  <c:v>27/07/2023</c:v>
                </c:pt>
                <c:pt idx="215">
                  <c:v>28/07/2023</c:v>
                </c:pt>
                <c:pt idx="216">
                  <c:v>31/07/2023</c:v>
                </c:pt>
                <c:pt idx="217">
                  <c:v>01/08/2023</c:v>
                </c:pt>
                <c:pt idx="218">
                  <c:v>02/08/2023</c:v>
                </c:pt>
                <c:pt idx="219">
                  <c:v>03/08/2023</c:v>
                </c:pt>
                <c:pt idx="220">
                  <c:v>04/08/2023</c:v>
                </c:pt>
                <c:pt idx="221">
                  <c:v>07/08/2023</c:v>
                </c:pt>
                <c:pt idx="222">
                  <c:v>08/08/2023</c:v>
                </c:pt>
                <c:pt idx="223">
                  <c:v>09/08/2023</c:v>
                </c:pt>
                <c:pt idx="224">
                  <c:v>10/08/2023</c:v>
                </c:pt>
                <c:pt idx="225">
                  <c:v>11/08/2023</c:v>
                </c:pt>
                <c:pt idx="226">
                  <c:v>14/08/2023</c:v>
                </c:pt>
                <c:pt idx="227">
                  <c:v>15/08/2023</c:v>
                </c:pt>
                <c:pt idx="228">
                  <c:v>16/08/2023</c:v>
                </c:pt>
                <c:pt idx="229">
                  <c:v>17/08/2023</c:v>
                </c:pt>
                <c:pt idx="230">
                  <c:v>18/08/2023</c:v>
                </c:pt>
                <c:pt idx="231">
                  <c:v>21/08/2023</c:v>
                </c:pt>
                <c:pt idx="232">
                  <c:v>22/08/2023</c:v>
                </c:pt>
                <c:pt idx="233">
                  <c:v>23/08/2023</c:v>
                </c:pt>
                <c:pt idx="234">
                  <c:v>24/08/2023</c:v>
                </c:pt>
                <c:pt idx="235">
                  <c:v>25/08/2023</c:v>
                </c:pt>
                <c:pt idx="236">
                  <c:v>28/08/2023</c:v>
                </c:pt>
                <c:pt idx="237">
                  <c:v>29/08/2023</c:v>
                </c:pt>
                <c:pt idx="238">
                  <c:v>30/08/2023</c:v>
                </c:pt>
                <c:pt idx="239">
                  <c:v>31/08/2023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pred_CAC_40!$B$2:$B$241</c15:sqref>
                  </c15:fullRef>
                </c:ext>
              </c:extLst>
              <c:f>pred_CAC_40!$B$3:$B$241</c:f>
              <c:numCache>
                <c:formatCode>General</c:formatCode>
                <c:ptCount val="239"/>
                <c:pt idx="0">
                  <c:v>5753.8198242188</c:v>
                </c:pt>
                <c:pt idx="1">
                  <c:v>5765.009765625</c:v>
                </c:pt>
                <c:pt idx="2">
                  <c:v>5676.8701171875</c:v>
                </c:pt>
                <c:pt idx="3">
                  <c:v>5762.33984375</c:v>
                </c:pt>
                <c:pt idx="4">
                  <c:v>5794.1499023438</c:v>
                </c:pt>
                <c:pt idx="5">
                  <c:v>6039.6899414062</c:v>
                </c:pt>
                <c:pt idx="6">
                  <c:v>5985.4599609375</c:v>
                </c:pt>
                <c:pt idx="7">
                  <c:v>5936.419921875</c:v>
                </c:pt>
                <c:pt idx="8">
                  <c:v>5866.9399414062</c:v>
                </c:pt>
                <c:pt idx="9">
                  <c:v>5840.5498046875</c:v>
                </c:pt>
                <c:pt idx="10">
                  <c:v>5833.2001953125</c:v>
                </c:pt>
                <c:pt idx="11">
                  <c:v>5818.4702148438</c:v>
                </c:pt>
                <c:pt idx="12">
                  <c:v>5879.1899414062</c:v>
                </c:pt>
                <c:pt idx="13">
                  <c:v>5931.919921875</c:v>
                </c:pt>
                <c:pt idx="14">
                  <c:v>6040.66015625</c:v>
                </c:pt>
                <c:pt idx="15">
                  <c:v>6067</c:v>
                </c:pt>
                <c:pt idx="16">
                  <c:v>6040.7202148438</c:v>
                </c:pt>
                <c:pt idx="17">
                  <c:v>6086.8999023438</c:v>
                </c:pt>
                <c:pt idx="18">
                  <c:v>6035.3901367188</c:v>
                </c:pt>
                <c:pt idx="19">
                  <c:v>6131.3598632812</c:v>
                </c:pt>
                <c:pt idx="20">
                  <c:v>6250.5498046875</c:v>
                </c:pt>
                <c:pt idx="21">
                  <c:v>6276.3100585938</c:v>
                </c:pt>
                <c:pt idx="22">
                  <c:v>6244.0297851562</c:v>
                </c:pt>
                <c:pt idx="23">
                  <c:v>6273.0498046875</c:v>
                </c:pt>
                <c:pt idx="24">
                  <c:v>6266.7700195312</c:v>
                </c:pt>
                <c:pt idx="25">
                  <c:v>6328.25</c:v>
                </c:pt>
                <c:pt idx="26">
                  <c:v>6276.8798828125</c:v>
                </c:pt>
                <c:pt idx="27">
                  <c:v>6243.2797851562</c:v>
                </c:pt>
                <c:pt idx="28">
                  <c:v>6416.4399414062</c:v>
                </c:pt>
                <c:pt idx="29">
                  <c:v>6416.6098632812</c:v>
                </c:pt>
                <c:pt idx="30">
                  <c:v>6441.5</c:v>
                </c:pt>
                <c:pt idx="31">
                  <c:v>6430.5698242188</c:v>
                </c:pt>
                <c:pt idx="32">
                  <c:v>6556.830078125</c:v>
                </c:pt>
                <c:pt idx="33">
                  <c:v>6594.6201171875</c:v>
                </c:pt>
                <c:pt idx="34">
                  <c:v>6609.169921875</c:v>
                </c:pt>
                <c:pt idx="35">
                  <c:v>6641.66015625</c:v>
                </c:pt>
                <c:pt idx="36">
                  <c:v>6607.2202148438</c:v>
                </c:pt>
                <c:pt idx="37">
                  <c:v>6576.1201171875</c:v>
                </c:pt>
                <c:pt idx="38">
                  <c:v>6644.4599609375</c:v>
                </c:pt>
                <c:pt idx="39">
                  <c:v>6634.4501953125</c:v>
                </c:pt>
                <c:pt idx="40">
                  <c:v>6657.5297851562</c:v>
                </c:pt>
                <c:pt idx="41">
                  <c:v>6679.08984375</c:v>
                </c:pt>
                <c:pt idx="42">
                  <c:v>6707.3198242188</c:v>
                </c:pt>
                <c:pt idx="43">
                  <c:v>6712.4799804688</c:v>
                </c:pt>
                <c:pt idx="44">
                  <c:v>6665.2001953125</c:v>
                </c:pt>
                <c:pt idx="45">
                  <c:v>6668.9702148438</c:v>
                </c:pt>
                <c:pt idx="46">
                  <c:v>6738.5498046875</c:v>
                </c:pt>
                <c:pt idx="47">
                  <c:v>6753.9702148438</c:v>
                </c:pt>
                <c:pt idx="48">
                  <c:v>6742.25</c:v>
                </c:pt>
                <c:pt idx="49">
                  <c:v>6696.9599609375</c:v>
                </c:pt>
                <c:pt idx="50">
                  <c:v>6687.7900390625</c:v>
                </c:pt>
                <c:pt idx="51">
                  <c:v>6660.58984375</c:v>
                </c:pt>
                <c:pt idx="52">
                  <c:v>6647.3100585938</c:v>
                </c:pt>
                <c:pt idx="53">
                  <c:v>6677.6401367188</c:v>
                </c:pt>
                <c:pt idx="54">
                  <c:v>6650.5498046875</c:v>
                </c:pt>
                <c:pt idx="55">
                  <c:v>6744.9799804688</c:v>
                </c:pt>
                <c:pt idx="56">
                  <c:v>6730.7900390625</c:v>
                </c:pt>
                <c:pt idx="57">
                  <c:v>6522.7700195312</c:v>
                </c:pt>
                <c:pt idx="58">
                  <c:v>6452.6298828125</c:v>
                </c:pt>
                <c:pt idx="59">
                  <c:v>6473.2900390625</c:v>
                </c:pt>
                <c:pt idx="60">
                  <c:v>6450.4301757812</c:v>
                </c:pt>
                <c:pt idx="61">
                  <c:v>6580.240234375</c:v>
                </c:pt>
                <c:pt idx="62">
                  <c:v>6517.9702148438</c:v>
                </c:pt>
                <c:pt idx="63">
                  <c:v>6504.8999023438</c:v>
                </c:pt>
                <c:pt idx="64">
                  <c:v>6550.66015625</c:v>
                </c:pt>
                <c:pt idx="65">
                  <c:v>6510.490234375</c:v>
                </c:pt>
                <c:pt idx="66">
                  <c:v>6573.4702148438</c:v>
                </c:pt>
                <c:pt idx="67">
                  <c:v>6473.759765625</c:v>
                </c:pt>
                <c:pt idx="68">
                  <c:v>6594.5698242188</c:v>
                </c:pt>
                <c:pt idx="69">
                  <c:v>6623.8901367188</c:v>
                </c:pt>
                <c:pt idx="70">
                  <c:v>6776.4301757812</c:v>
                </c:pt>
                <c:pt idx="71">
                  <c:v>6761.5</c:v>
                </c:pt>
                <c:pt idx="72">
                  <c:v>6860.9501953125</c:v>
                </c:pt>
                <c:pt idx="73">
                  <c:v>6907.3598632812</c:v>
                </c:pt>
                <c:pt idx="74">
                  <c:v>6869.1401367188</c:v>
                </c:pt>
                <c:pt idx="75">
                  <c:v>6924.1899414062</c:v>
                </c:pt>
                <c:pt idx="76">
                  <c:v>6975.6801757812</c:v>
                </c:pt>
                <c:pt idx="77">
                  <c:v>7023.5</c:v>
                </c:pt>
                <c:pt idx="78">
                  <c:v>7043.3100585938</c:v>
                </c:pt>
                <c:pt idx="79">
                  <c:v>7077.16015625</c:v>
                </c:pt>
                <c:pt idx="80">
                  <c:v>7083.3901367188</c:v>
                </c:pt>
                <c:pt idx="81">
                  <c:v>6951.8701171875</c:v>
                </c:pt>
                <c:pt idx="82">
                  <c:v>6995.990234375</c:v>
                </c:pt>
                <c:pt idx="83">
                  <c:v>7032.0200195312</c:v>
                </c:pt>
                <c:pt idx="84">
                  <c:v>7050.4799804688</c:v>
                </c:pt>
                <c:pt idx="85">
                  <c:v>7043.8798828125</c:v>
                </c:pt>
                <c:pt idx="86">
                  <c:v>7095.990234375</c:v>
                </c:pt>
                <c:pt idx="87">
                  <c:v>7097.2099609375</c:v>
                </c:pt>
                <c:pt idx="88">
                  <c:v>7082.009765625</c:v>
                </c:pt>
                <c:pt idx="89">
                  <c:v>7082.419921875</c:v>
                </c:pt>
                <c:pt idx="90">
                  <c:v>7077.1098632812</c:v>
                </c:pt>
                <c:pt idx="91">
                  <c:v>7166.2700195312</c:v>
                </c:pt>
                <c:pt idx="92">
                  <c:v>7233.9399414062</c:v>
                </c:pt>
                <c:pt idx="93">
                  <c:v>7137.1000976562</c:v>
                </c:pt>
                <c:pt idx="94">
                  <c:v>7132.3500976562</c:v>
                </c:pt>
                <c:pt idx="95">
                  <c:v>7119.830078125</c:v>
                </c:pt>
                <c:pt idx="96">
                  <c:v>7188.3598632812</c:v>
                </c:pt>
                <c:pt idx="97">
                  <c:v>7129.7299804688</c:v>
                </c:pt>
                <c:pt idx="98">
                  <c:v>7208.58984375</c:v>
                </c:pt>
                <c:pt idx="99">
                  <c:v>7213.8100585938</c:v>
                </c:pt>
                <c:pt idx="100">
                  <c:v>7300.8598632812</c:v>
                </c:pt>
                <c:pt idx="101">
                  <c:v>7366.16015625</c:v>
                </c:pt>
                <c:pt idx="102">
                  <c:v>7347.7202148438</c:v>
                </c:pt>
                <c:pt idx="103">
                  <c:v>7335.6098632812</c:v>
                </c:pt>
                <c:pt idx="104">
                  <c:v>7308.6499023438</c:v>
                </c:pt>
                <c:pt idx="105">
                  <c:v>7299.259765625</c:v>
                </c:pt>
                <c:pt idx="106">
                  <c:v>7317.4301757812</c:v>
                </c:pt>
                <c:pt idx="107">
                  <c:v>7187.2700195312</c:v>
                </c:pt>
                <c:pt idx="108">
                  <c:v>7295.5498046875</c:v>
                </c:pt>
                <c:pt idx="109">
                  <c:v>7267.9301757812</c:v>
                </c:pt>
                <c:pt idx="110">
                  <c:v>7234.25</c:v>
                </c:pt>
                <c:pt idx="111">
                  <c:v>7284.2202148438</c:v>
                </c:pt>
                <c:pt idx="112">
                  <c:v>7348.1201171875</c:v>
                </c:pt>
                <c:pt idx="113">
                  <c:v>7373.2099609375</c:v>
                </c:pt>
                <c:pt idx="114">
                  <c:v>7339.2700195312</c:v>
                </c:pt>
                <c:pt idx="115">
                  <c:v>7324.759765625</c:v>
                </c:pt>
                <c:pt idx="116">
                  <c:v>7315.8798828125</c:v>
                </c:pt>
                <c:pt idx="117">
                  <c:v>7220.669921875</c:v>
                </c:pt>
                <c:pt idx="118">
                  <c:v>7011.5</c:v>
                </c:pt>
                <c:pt idx="119">
                  <c:v>7141.5698242188</c:v>
                </c:pt>
                <c:pt idx="120">
                  <c:v>6885.7099609375</c:v>
                </c:pt>
                <c:pt idx="121">
                  <c:v>7025.7202148438</c:v>
                </c:pt>
                <c:pt idx="122">
                  <c:v>6925.3999023438</c:v>
                </c:pt>
                <c:pt idx="123">
                  <c:v>7013.1401367188</c:v>
                </c:pt>
                <c:pt idx="124">
                  <c:v>7112.91015625</c:v>
                </c:pt>
                <c:pt idx="125">
                  <c:v>7131.1201171875</c:v>
                </c:pt>
                <c:pt idx="126">
                  <c:v>7139.25</c:v>
                </c:pt>
                <c:pt idx="127">
                  <c:v>7015.1000976562</c:v>
                </c:pt>
                <c:pt idx="128">
                  <c:v>7078.2700195312</c:v>
                </c:pt>
                <c:pt idx="129">
                  <c:v>7088.33984375</c:v>
                </c:pt>
                <c:pt idx="130">
                  <c:v>7186.990234375</c:v>
                </c:pt>
                <c:pt idx="131">
                  <c:v>7263.3701171875</c:v>
                </c:pt>
                <c:pt idx="132">
                  <c:v>7322.3901367188</c:v>
                </c:pt>
                <c:pt idx="133">
                  <c:v>7345.9599609375</c:v>
                </c:pt>
                <c:pt idx="134">
                  <c:v>7344.9599609375</c:v>
                </c:pt>
                <c:pt idx="135">
                  <c:v>7316.2998046875</c:v>
                </c:pt>
                <c:pt idx="136">
                  <c:v>7324.75</c:v>
                </c:pt>
                <c:pt idx="137">
                  <c:v>7390.2797851562</c:v>
                </c:pt>
                <c:pt idx="138">
                  <c:v>7396.9399414062</c:v>
                </c:pt>
                <c:pt idx="139">
                  <c:v>7480.830078125</c:v>
                </c:pt>
                <c:pt idx="140">
                  <c:v>7519.6098632812</c:v>
                </c:pt>
                <c:pt idx="141">
                  <c:v>7498.1801757812</c:v>
                </c:pt>
                <c:pt idx="142">
                  <c:v>7533.6298828125</c:v>
                </c:pt>
                <c:pt idx="143">
                  <c:v>7549.4399414062</c:v>
                </c:pt>
                <c:pt idx="144">
                  <c:v>7538.7099609375</c:v>
                </c:pt>
                <c:pt idx="145">
                  <c:v>7577</c:v>
                </c:pt>
                <c:pt idx="146">
                  <c:v>7573.8598632812</c:v>
                </c:pt>
                <c:pt idx="147">
                  <c:v>7531.6098632812</c:v>
                </c:pt>
                <c:pt idx="148">
                  <c:v>7466.66015625</c:v>
                </c:pt>
                <c:pt idx="149">
                  <c:v>7483.83984375</c:v>
                </c:pt>
                <c:pt idx="150">
                  <c:v>7491.5</c:v>
                </c:pt>
                <c:pt idx="151">
                  <c:v>7383.2001953125</c:v>
                </c:pt>
                <c:pt idx="152">
                  <c:v>7403.830078125</c:v>
                </c:pt>
                <c:pt idx="153">
                  <c:v>7340.7700195312</c:v>
                </c:pt>
                <c:pt idx="154">
                  <c:v>7432.9301757812</c:v>
                </c:pt>
                <c:pt idx="155">
                  <c:v>7440.91015625</c:v>
                </c:pt>
                <c:pt idx="156">
                  <c:v>7397.169921875</c:v>
                </c:pt>
                <c:pt idx="157">
                  <c:v>7361.2001953125</c:v>
                </c:pt>
                <c:pt idx="158">
                  <c:v>7381.7797851562</c:v>
                </c:pt>
                <c:pt idx="159">
                  <c:v>7414.8500976562</c:v>
                </c:pt>
                <c:pt idx="160">
                  <c:v>7418.2099609375</c:v>
                </c:pt>
                <c:pt idx="161">
                  <c:v>7406.009765625</c:v>
                </c:pt>
                <c:pt idx="162">
                  <c:v>7399.4399414062</c:v>
                </c:pt>
                <c:pt idx="163">
                  <c:v>7446.8901367188</c:v>
                </c:pt>
                <c:pt idx="164">
                  <c:v>7491.9599609375</c:v>
                </c:pt>
                <c:pt idx="165">
                  <c:v>7478.16015625</c:v>
                </c:pt>
                <c:pt idx="166">
                  <c:v>7378.7099609375</c:v>
                </c:pt>
                <c:pt idx="167">
                  <c:v>7253.4599609375</c:v>
                </c:pt>
                <c:pt idx="168">
                  <c:v>7229.2700195312</c:v>
                </c:pt>
                <c:pt idx="169">
                  <c:v>7319.1801757812</c:v>
                </c:pt>
                <c:pt idx="170">
                  <c:v>7303.8100585938</c:v>
                </c:pt>
                <c:pt idx="171">
                  <c:v>7209.75</c:v>
                </c:pt>
                <c:pt idx="172">
                  <c:v>7098.7001953125</c:v>
                </c:pt>
                <c:pt idx="173">
                  <c:v>7137.4301757812</c:v>
                </c:pt>
                <c:pt idx="174">
                  <c:v>7270.6899414062</c:v>
                </c:pt>
                <c:pt idx="175">
                  <c:v>7200.91015625</c:v>
                </c:pt>
                <c:pt idx="176">
                  <c:v>7209</c:v>
                </c:pt>
                <c:pt idx="177">
                  <c:v>7202.7900390625</c:v>
                </c:pt>
                <c:pt idx="178">
                  <c:v>7222.1499023438</c:v>
                </c:pt>
                <c:pt idx="179">
                  <c:v>7213.1401367188</c:v>
                </c:pt>
                <c:pt idx="180">
                  <c:v>7250.3500976562</c:v>
                </c:pt>
                <c:pt idx="181">
                  <c:v>7290.7998046875</c:v>
                </c:pt>
                <c:pt idx="182">
                  <c:v>7328.5297851562</c:v>
                </c:pt>
                <c:pt idx="183">
                  <c:v>7290.91015625</c:v>
                </c:pt>
                <c:pt idx="184">
                  <c:v>7388.6499023438</c:v>
                </c:pt>
                <c:pt idx="185">
                  <c:v>7314.0498046875</c:v>
                </c:pt>
                <c:pt idx="186">
                  <c:v>7294.169921875</c:v>
                </c:pt>
                <c:pt idx="187">
                  <c:v>7260.9702148438</c:v>
                </c:pt>
                <c:pt idx="188">
                  <c:v>7203.2797851562</c:v>
                </c:pt>
                <c:pt idx="189">
                  <c:v>7163.419921875</c:v>
                </c:pt>
                <c:pt idx="190">
                  <c:v>7184.3500976562</c:v>
                </c:pt>
                <c:pt idx="191">
                  <c:v>7215.580078125</c:v>
                </c:pt>
                <c:pt idx="192">
                  <c:v>7286.3198242188</c:v>
                </c:pt>
                <c:pt idx="193">
                  <c:v>7312.7299804688</c:v>
                </c:pt>
                <c:pt idx="194">
                  <c:v>7400.0600585938</c:v>
                </c:pt>
                <c:pt idx="195">
                  <c:v>7386.7001953125</c:v>
                </c:pt>
                <c:pt idx="196">
                  <c:v>7369.9301757812</c:v>
                </c:pt>
                <c:pt idx="197">
                  <c:v>7310.8100585938</c:v>
                </c:pt>
                <c:pt idx="198">
                  <c:v>7082.2900390625</c:v>
                </c:pt>
                <c:pt idx="199">
                  <c:v>7111.8798828125</c:v>
                </c:pt>
                <c:pt idx="200">
                  <c:v>7143.6899414062</c:v>
                </c:pt>
                <c:pt idx="201">
                  <c:v>7220.009765625</c:v>
                </c:pt>
                <c:pt idx="202">
                  <c:v>7333.009765625</c:v>
                </c:pt>
                <c:pt idx="203">
                  <c:v>7369.7998046875</c:v>
                </c:pt>
                <c:pt idx="204">
                  <c:v>7374.5400390625</c:v>
                </c:pt>
                <c:pt idx="205">
                  <c:v>7291.66015625</c:v>
                </c:pt>
                <c:pt idx="206">
                  <c:v>7319.1801757812</c:v>
                </c:pt>
                <c:pt idx="207">
                  <c:v>7326.9399414062</c:v>
                </c:pt>
                <c:pt idx="208">
                  <c:v>7384.91015625</c:v>
                </c:pt>
                <c:pt idx="209">
                  <c:v>7432.7700195312</c:v>
                </c:pt>
                <c:pt idx="210">
                  <c:v>7427.3100585938</c:v>
                </c:pt>
                <c:pt idx="211">
                  <c:v>7415.4501953125</c:v>
                </c:pt>
                <c:pt idx="212">
                  <c:v>7315.0698242188</c:v>
                </c:pt>
                <c:pt idx="213">
                  <c:v>7465.240234375</c:v>
                </c:pt>
                <c:pt idx="214">
                  <c:v>7476.4702148438</c:v>
                </c:pt>
                <c:pt idx="215">
                  <c:v>7497.7797851562</c:v>
                </c:pt>
                <c:pt idx="216">
                  <c:v>7406.080078125</c:v>
                </c:pt>
                <c:pt idx="217">
                  <c:v>7312.83984375</c:v>
                </c:pt>
                <c:pt idx="218">
                  <c:v>7260.5297851562</c:v>
                </c:pt>
                <c:pt idx="219">
                  <c:v>7315.0698242188</c:v>
                </c:pt>
                <c:pt idx="220">
                  <c:v>7319.759765625</c:v>
                </c:pt>
                <c:pt idx="221">
                  <c:v>7269.4702148438</c:v>
                </c:pt>
                <c:pt idx="222">
                  <c:v>7322.0400390625</c:v>
                </c:pt>
                <c:pt idx="223">
                  <c:v>7433.6201171875</c:v>
                </c:pt>
                <c:pt idx="224">
                  <c:v>7340.1899414062</c:v>
                </c:pt>
                <c:pt idx="225">
                  <c:v>7348.83984375</c:v>
                </c:pt>
                <c:pt idx="226">
                  <c:v>7267.7001953125</c:v>
                </c:pt>
                <c:pt idx="227">
                  <c:v>7260.25</c:v>
                </c:pt>
                <c:pt idx="228">
                  <c:v>7191.740234375</c:v>
                </c:pt>
                <c:pt idx="229">
                  <c:v>7164.1098632812</c:v>
                </c:pt>
                <c:pt idx="230">
                  <c:v>7198.0600585938</c:v>
                </c:pt>
                <c:pt idx="231">
                  <c:v>7240.8798828125</c:v>
                </c:pt>
                <c:pt idx="232">
                  <c:v>7246.6201171875</c:v>
                </c:pt>
                <c:pt idx="233">
                  <c:v>7214.4599609375</c:v>
                </c:pt>
                <c:pt idx="234">
                  <c:v>7229.6000976562</c:v>
                </c:pt>
                <c:pt idx="235">
                  <c:v>7324.7099609375</c:v>
                </c:pt>
                <c:pt idx="236">
                  <c:v>7373.4301757812</c:v>
                </c:pt>
                <c:pt idx="237">
                  <c:v>7364.3999023438</c:v>
                </c:pt>
                <c:pt idx="238">
                  <c:v>7316.7001953125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9-45C4-898C-561D05110067}"/>
            </c:ext>
          </c:extLst>
        </c:ser>
        <c:ser>
          <c:idx val="1"/>
          <c:order val="1"/>
          <c:tx>
            <c:strRef>
              <c:f>pred_CAC_40!$C$1</c:f>
              <c:strCache>
                <c:ptCount val="1"/>
                <c:pt idx="0">
                  <c:v>Predictions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pred_CAC_40!$A:$A</c15:sqref>
                  </c15:fullRef>
                </c:ext>
              </c:extLst>
              <c:f>pred_CAC_40!$A$2:$A$1048576</c:f>
              <c:strCache>
                <c:ptCount val="240"/>
                <c:pt idx="0">
                  <c:v>26/09/2022</c:v>
                </c:pt>
                <c:pt idx="1">
                  <c:v>27/09/2022</c:v>
                </c:pt>
                <c:pt idx="2">
                  <c:v>28/09/2022</c:v>
                </c:pt>
                <c:pt idx="3">
                  <c:v>29/09/2022</c:v>
                </c:pt>
                <c:pt idx="4">
                  <c:v>30/09/2022</c:v>
                </c:pt>
                <c:pt idx="5">
                  <c:v>03/10/2022</c:v>
                </c:pt>
                <c:pt idx="6">
                  <c:v>04/10/2022</c:v>
                </c:pt>
                <c:pt idx="7">
                  <c:v>05/10/2022</c:v>
                </c:pt>
                <c:pt idx="8">
                  <c:v>06/10/2022</c:v>
                </c:pt>
                <c:pt idx="9">
                  <c:v>07/10/2022</c:v>
                </c:pt>
                <c:pt idx="10">
                  <c:v>10/10/2022</c:v>
                </c:pt>
                <c:pt idx="11">
                  <c:v>11/10/2022</c:v>
                </c:pt>
                <c:pt idx="12">
                  <c:v>12/10/2022</c:v>
                </c:pt>
                <c:pt idx="13">
                  <c:v>13/10/2022</c:v>
                </c:pt>
                <c:pt idx="14">
                  <c:v>14/10/2022</c:v>
                </c:pt>
                <c:pt idx="15">
                  <c:v>17/10/2022</c:v>
                </c:pt>
                <c:pt idx="16">
                  <c:v>18/10/2022</c:v>
                </c:pt>
                <c:pt idx="17">
                  <c:v>19/10/2022</c:v>
                </c:pt>
                <c:pt idx="18">
                  <c:v>20/10/2022</c:v>
                </c:pt>
                <c:pt idx="19">
                  <c:v>21/10/2022</c:v>
                </c:pt>
                <c:pt idx="20">
                  <c:v>24/10/2022</c:v>
                </c:pt>
                <c:pt idx="21">
                  <c:v>25/10/2022</c:v>
                </c:pt>
                <c:pt idx="22">
                  <c:v>26/10/2022</c:v>
                </c:pt>
                <c:pt idx="23">
                  <c:v>27/10/2022</c:v>
                </c:pt>
                <c:pt idx="24">
                  <c:v>28/10/2022</c:v>
                </c:pt>
                <c:pt idx="25">
                  <c:v>31/10/2022</c:v>
                </c:pt>
                <c:pt idx="26">
                  <c:v>01/11/2022</c:v>
                </c:pt>
                <c:pt idx="27">
                  <c:v>02/11/2022</c:v>
                </c:pt>
                <c:pt idx="28">
                  <c:v>03/11/2022</c:v>
                </c:pt>
                <c:pt idx="29">
                  <c:v>04/11/2022</c:v>
                </c:pt>
                <c:pt idx="30">
                  <c:v>07/11/2022</c:v>
                </c:pt>
                <c:pt idx="31">
                  <c:v>08/11/2022</c:v>
                </c:pt>
                <c:pt idx="32">
                  <c:v>09/11/2022</c:v>
                </c:pt>
                <c:pt idx="33">
                  <c:v>10/11/2022</c:v>
                </c:pt>
                <c:pt idx="34">
                  <c:v>11/11/2022</c:v>
                </c:pt>
                <c:pt idx="35">
                  <c:v>14/11/2022</c:v>
                </c:pt>
                <c:pt idx="36">
                  <c:v>15/11/2022</c:v>
                </c:pt>
                <c:pt idx="37">
                  <c:v>16/11/2022</c:v>
                </c:pt>
                <c:pt idx="38">
                  <c:v>17/11/2022</c:v>
                </c:pt>
                <c:pt idx="39">
                  <c:v>18/11/2022</c:v>
                </c:pt>
                <c:pt idx="40">
                  <c:v>21/11/2022</c:v>
                </c:pt>
                <c:pt idx="41">
                  <c:v>22/11/2022</c:v>
                </c:pt>
                <c:pt idx="42">
                  <c:v>23/11/2022</c:v>
                </c:pt>
                <c:pt idx="43">
                  <c:v>24/11/2022</c:v>
                </c:pt>
                <c:pt idx="44">
                  <c:v>25/11/2022</c:v>
                </c:pt>
                <c:pt idx="45">
                  <c:v>28/11/2022</c:v>
                </c:pt>
                <c:pt idx="46">
                  <c:v>29/11/2022</c:v>
                </c:pt>
                <c:pt idx="47">
                  <c:v>30/11/2022</c:v>
                </c:pt>
                <c:pt idx="48">
                  <c:v>01/12/2022</c:v>
                </c:pt>
                <c:pt idx="49">
                  <c:v>02/12/2022</c:v>
                </c:pt>
                <c:pt idx="50">
                  <c:v>05/12/2022</c:v>
                </c:pt>
                <c:pt idx="51">
                  <c:v>06/12/2022</c:v>
                </c:pt>
                <c:pt idx="52">
                  <c:v>07/12/2022</c:v>
                </c:pt>
                <c:pt idx="53">
                  <c:v>08/12/2022</c:v>
                </c:pt>
                <c:pt idx="54">
                  <c:v>09/12/2022</c:v>
                </c:pt>
                <c:pt idx="55">
                  <c:v>12/12/2022</c:v>
                </c:pt>
                <c:pt idx="56">
                  <c:v>13/12/2022</c:v>
                </c:pt>
                <c:pt idx="57">
                  <c:v>14/12/2022</c:v>
                </c:pt>
                <c:pt idx="58">
                  <c:v>15/12/2022</c:v>
                </c:pt>
                <c:pt idx="59">
                  <c:v>16/12/2022</c:v>
                </c:pt>
                <c:pt idx="60">
                  <c:v>19/12/2022</c:v>
                </c:pt>
                <c:pt idx="61">
                  <c:v>20/12/2022</c:v>
                </c:pt>
                <c:pt idx="62">
                  <c:v>21/12/2022</c:v>
                </c:pt>
                <c:pt idx="63">
                  <c:v>22/12/2022</c:v>
                </c:pt>
                <c:pt idx="64">
                  <c:v>23/12/2022</c:v>
                </c:pt>
                <c:pt idx="65">
                  <c:v>27/12/2022</c:v>
                </c:pt>
                <c:pt idx="66">
                  <c:v>28/12/2022</c:v>
                </c:pt>
                <c:pt idx="67">
                  <c:v>29/12/2022</c:v>
                </c:pt>
                <c:pt idx="68">
                  <c:v>30/12/2022</c:v>
                </c:pt>
                <c:pt idx="69">
                  <c:v>02/01/2023</c:v>
                </c:pt>
                <c:pt idx="70">
                  <c:v>03/01/2023</c:v>
                </c:pt>
                <c:pt idx="71">
                  <c:v>04/01/2023</c:v>
                </c:pt>
                <c:pt idx="72">
                  <c:v>05/01/2023</c:v>
                </c:pt>
                <c:pt idx="73">
                  <c:v>06/01/2023</c:v>
                </c:pt>
                <c:pt idx="74">
                  <c:v>09/01/2023</c:v>
                </c:pt>
                <c:pt idx="75">
                  <c:v>10/01/2023</c:v>
                </c:pt>
                <c:pt idx="76">
                  <c:v>11/01/2023</c:v>
                </c:pt>
                <c:pt idx="77">
                  <c:v>12/01/2023</c:v>
                </c:pt>
                <c:pt idx="78">
                  <c:v>13/01/2023</c:v>
                </c:pt>
                <c:pt idx="79">
                  <c:v>16/01/2023</c:v>
                </c:pt>
                <c:pt idx="80">
                  <c:v>17/01/2023</c:v>
                </c:pt>
                <c:pt idx="81">
                  <c:v>18/01/2023</c:v>
                </c:pt>
                <c:pt idx="82">
                  <c:v>19/01/2023</c:v>
                </c:pt>
                <c:pt idx="83">
                  <c:v>20/01/2023</c:v>
                </c:pt>
                <c:pt idx="84">
                  <c:v>23/01/2023</c:v>
                </c:pt>
                <c:pt idx="85">
                  <c:v>24/01/2023</c:v>
                </c:pt>
                <c:pt idx="86">
                  <c:v>25/01/2023</c:v>
                </c:pt>
                <c:pt idx="87">
                  <c:v>26/01/2023</c:v>
                </c:pt>
                <c:pt idx="88">
                  <c:v>27/01/2023</c:v>
                </c:pt>
                <c:pt idx="89">
                  <c:v>30/01/2023</c:v>
                </c:pt>
                <c:pt idx="90">
                  <c:v>31/01/2023</c:v>
                </c:pt>
                <c:pt idx="91">
                  <c:v>01/02/2023</c:v>
                </c:pt>
                <c:pt idx="92">
                  <c:v>02/02/2023</c:v>
                </c:pt>
                <c:pt idx="93">
                  <c:v>03/02/2023</c:v>
                </c:pt>
                <c:pt idx="94">
                  <c:v>06/02/2023</c:v>
                </c:pt>
                <c:pt idx="95">
                  <c:v>07/02/2023</c:v>
                </c:pt>
                <c:pt idx="96">
                  <c:v>08/02/2023</c:v>
                </c:pt>
                <c:pt idx="97">
                  <c:v>09/02/2023</c:v>
                </c:pt>
                <c:pt idx="98">
                  <c:v>10/02/2023</c:v>
                </c:pt>
                <c:pt idx="99">
                  <c:v>13/02/2023</c:v>
                </c:pt>
                <c:pt idx="100">
                  <c:v>14/02/2023</c:v>
                </c:pt>
                <c:pt idx="101">
                  <c:v>15/02/2023</c:v>
                </c:pt>
                <c:pt idx="102">
                  <c:v>16/02/2023</c:v>
                </c:pt>
                <c:pt idx="103">
                  <c:v>17/02/2023</c:v>
                </c:pt>
                <c:pt idx="104">
                  <c:v>20/02/2023</c:v>
                </c:pt>
                <c:pt idx="105">
                  <c:v>21/02/2023</c:v>
                </c:pt>
                <c:pt idx="106">
                  <c:v>22/02/2023</c:v>
                </c:pt>
                <c:pt idx="107">
                  <c:v>23/02/2023</c:v>
                </c:pt>
                <c:pt idx="108">
                  <c:v>24/02/2023</c:v>
                </c:pt>
                <c:pt idx="109">
                  <c:v>27/02/2023</c:v>
                </c:pt>
                <c:pt idx="110">
                  <c:v>28/02/2023</c:v>
                </c:pt>
                <c:pt idx="111">
                  <c:v>01/03/2023</c:v>
                </c:pt>
                <c:pt idx="112">
                  <c:v>02/03/2023</c:v>
                </c:pt>
                <c:pt idx="113">
                  <c:v>03/03/2023</c:v>
                </c:pt>
                <c:pt idx="114">
                  <c:v>06/03/2023</c:v>
                </c:pt>
                <c:pt idx="115">
                  <c:v>07/03/2023</c:v>
                </c:pt>
                <c:pt idx="116">
                  <c:v>08/03/2023</c:v>
                </c:pt>
                <c:pt idx="117">
                  <c:v>09/03/2023</c:v>
                </c:pt>
                <c:pt idx="118">
                  <c:v>10/03/2023</c:v>
                </c:pt>
                <c:pt idx="119">
                  <c:v>13/03/2023</c:v>
                </c:pt>
                <c:pt idx="120">
                  <c:v>14/03/2023</c:v>
                </c:pt>
                <c:pt idx="121">
                  <c:v>15/03/2023</c:v>
                </c:pt>
                <c:pt idx="122">
                  <c:v>16/03/2023</c:v>
                </c:pt>
                <c:pt idx="123">
                  <c:v>17/03/2023</c:v>
                </c:pt>
                <c:pt idx="124">
                  <c:v>20/03/2023</c:v>
                </c:pt>
                <c:pt idx="125">
                  <c:v>21/03/2023</c:v>
                </c:pt>
                <c:pt idx="126">
                  <c:v>22/03/2023</c:v>
                </c:pt>
                <c:pt idx="127">
                  <c:v>23/03/2023</c:v>
                </c:pt>
                <c:pt idx="128">
                  <c:v>24/03/2023</c:v>
                </c:pt>
                <c:pt idx="129">
                  <c:v>27/03/2023</c:v>
                </c:pt>
                <c:pt idx="130">
                  <c:v>28/03/2023</c:v>
                </c:pt>
                <c:pt idx="131">
                  <c:v>29/03/2023</c:v>
                </c:pt>
                <c:pt idx="132">
                  <c:v>30/03/2023</c:v>
                </c:pt>
                <c:pt idx="133">
                  <c:v>31/03/2023</c:v>
                </c:pt>
                <c:pt idx="134">
                  <c:v>03/04/2023</c:v>
                </c:pt>
                <c:pt idx="135">
                  <c:v>04/04/2023</c:v>
                </c:pt>
                <c:pt idx="136">
                  <c:v>05/04/2023</c:v>
                </c:pt>
                <c:pt idx="137">
                  <c:v>06/04/2023</c:v>
                </c:pt>
                <c:pt idx="138">
                  <c:v>11/04/2023</c:v>
                </c:pt>
                <c:pt idx="139">
                  <c:v>12/04/2023</c:v>
                </c:pt>
                <c:pt idx="140">
                  <c:v>13/04/2023</c:v>
                </c:pt>
                <c:pt idx="141">
                  <c:v>14/04/2023</c:v>
                </c:pt>
                <c:pt idx="142">
                  <c:v>17/04/2023</c:v>
                </c:pt>
                <c:pt idx="143">
                  <c:v>18/04/2023</c:v>
                </c:pt>
                <c:pt idx="144">
                  <c:v>19/04/2023</c:v>
                </c:pt>
                <c:pt idx="145">
                  <c:v>20/04/2023</c:v>
                </c:pt>
                <c:pt idx="146">
                  <c:v>21/04/2023</c:v>
                </c:pt>
                <c:pt idx="147">
                  <c:v>24/04/2023</c:v>
                </c:pt>
                <c:pt idx="148">
                  <c:v>25/04/2023</c:v>
                </c:pt>
                <c:pt idx="149">
                  <c:v>26/04/2023</c:v>
                </c:pt>
                <c:pt idx="150">
                  <c:v>27/04/2023</c:v>
                </c:pt>
                <c:pt idx="151">
                  <c:v>28/04/2023</c:v>
                </c:pt>
                <c:pt idx="152">
                  <c:v>02/05/2023</c:v>
                </c:pt>
                <c:pt idx="153">
                  <c:v>03/05/2023</c:v>
                </c:pt>
                <c:pt idx="154">
                  <c:v>04/05/2023</c:v>
                </c:pt>
                <c:pt idx="155">
                  <c:v>05/05/2023</c:v>
                </c:pt>
                <c:pt idx="156">
                  <c:v>08/05/2023</c:v>
                </c:pt>
                <c:pt idx="157">
                  <c:v>09/05/2023</c:v>
                </c:pt>
                <c:pt idx="158">
                  <c:v>10/05/2023</c:v>
                </c:pt>
                <c:pt idx="159">
                  <c:v>11/05/2023</c:v>
                </c:pt>
                <c:pt idx="160">
                  <c:v>12/05/2023</c:v>
                </c:pt>
                <c:pt idx="161">
                  <c:v>15/05/2023</c:v>
                </c:pt>
                <c:pt idx="162">
                  <c:v>16/05/2023</c:v>
                </c:pt>
                <c:pt idx="163">
                  <c:v>17/05/2023</c:v>
                </c:pt>
                <c:pt idx="164">
                  <c:v>18/05/2023</c:v>
                </c:pt>
                <c:pt idx="165">
                  <c:v>19/05/2023</c:v>
                </c:pt>
                <c:pt idx="166">
                  <c:v>22/05/2023</c:v>
                </c:pt>
                <c:pt idx="167">
                  <c:v>23/05/2023</c:v>
                </c:pt>
                <c:pt idx="168">
                  <c:v>24/05/2023</c:v>
                </c:pt>
                <c:pt idx="169">
                  <c:v>25/05/2023</c:v>
                </c:pt>
                <c:pt idx="170">
                  <c:v>26/05/2023</c:v>
                </c:pt>
                <c:pt idx="171">
                  <c:v>29/05/2023</c:v>
                </c:pt>
                <c:pt idx="172">
                  <c:v>30/05/2023</c:v>
                </c:pt>
                <c:pt idx="173">
                  <c:v>31/05/2023</c:v>
                </c:pt>
                <c:pt idx="174">
                  <c:v>01/06/2023</c:v>
                </c:pt>
                <c:pt idx="175">
                  <c:v>02/06/2023</c:v>
                </c:pt>
                <c:pt idx="176">
                  <c:v>05/06/2023</c:v>
                </c:pt>
                <c:pt idx="177">
                  <c:v>06/06/2023</c:v>
                </c:pt>
                <c:pt idx="178">
                  <c:v>07/06/2023</c:v>
                </c:pt>
                <c:pt idx="179">
                  <c:v>08/06/2023</c:v>
                </c:pt>
                <c:pt idx="180">
                  <c:v>09/06/2023</c:v>
                </c:pt>
                <c:pt idx="181">
                  <c:v>12/06/2023</c:v>
                </c:pt>
                <c:pt idx="182">
                  <c:v>13/06/2023</c:v>
                </c:pt>
                <c:pt idx="183">
                  <c:v>14/06/2023</c:v>
                </c:pt>
                <c:pt idx="184">
                  <c:v>15/06/2023</c:v>
                </c:pt>
                <c:pt idx="185">
                  <c:v>16/06/2023</c:v>
                </c:pt>
                <c:pt idx="186">
                  <c:v>19/06/2023</c:v>
                </c:pt>
                <c:pt idx="187">
                  <c:v>20/06/2023</c:v>
                </c:pt>
                <c:pt idx="188">
                  <c:v>21/06/2023</c:v>
                </c:pt>
                <c:pt idx="189">
                  <c:v>22/06/2023</c:v>
                </c:pt>
                <c:pt idx="190">
                  <c:v>23/06/2023</c:v>
                </c:pt>
                <c:pt idx="191">
                  <c:v>26/06/2023</c:v>
                </c:pt>
                <c:pt idx="192">
                  <c:v>27/06/2023</c:v>
                </c:pt>
                <c:pt idx="193">
                  <c:v>28/06/2023</c:v>
                </c:pt>
                <c:pt idx="194">
                  <c:v>29/06/2023</c:v>
                </c:pt>
                <c:pt idx="195">
                  <c:v>30/06/2023</c:v>
                </c:pt>
                <c:pt idx="196">
                  <c:v>03/07/2023</c:v>
                </c:pt>
                <c:pt idx="197">
                  <c:v>04/07/2023</c:v>
                </c:pt>
                <c:pt idx="198">
                  <c:v>05/07/2023</c:v>
                </c:pt>
                <c:pt idx="199">
                  <c:v>06/07/2023</c:v>
                </c:pt>
                <c:pt idx="200">
                  <c:v>07/07/2023</c:v>
                </c:pt>
                <c:pt idx="201">
                  <c:v>10/07/2023</c:v>
                </c:pt>
                <c:pt idx="202">
                  <c:v>11/07/2023</c:v>
                </c:pt>
                <c:pt idx="203">
                  <c:v>12/07/2023</c:v>
                </c:pt>
                <c:pt idx="204">
                  <c:v>13/07/2023</c:v>
                </c:pt>
                <c:pt idx="205">
                  <c:v>14/07/2023</c:v>
                </c:pt>
                <c:pt idx="206">
                  <c:v>17/07/2023</c:v>
                </c:pt>
                <c:pt idx="207">
                  <c:v>18/07/2023</c:v>
                </c:pt>
                <c:pt idx="208">
                  <c:v>19/07/2023</c:v>
                </c:pt>
                <c:pt idx="209">
                  <c:v>20/07/2023</c:v>
                </c:pt>
                <c:pt idx="210">
                  <c:v>21/07/2023</c:v>
                </c:pt>
                <c:pt idx="211">
                  <c:v>24/07/2023</c:v>
                </c:pt>
                <c:pt idx="212">
                  <c:v>25/07/2023</c:v>
                </c:pt>
                <c:pt idx="213">
                  <c:v>26/07/2023</c:v>
                </c:pt>
                <c:pt idx="214">
                  <c:v>27/07/2023</c:v>
                </c:pt>
                <c:pt idx="215">
                  <c:v>28/07/2023</c:v>
                </c:pt>
                <c:pt idx="216">
                  <c:v>31/07/2023</c:v>
                </c:pt>
                <c:pt idx="217">
                  <c:v>01/08/2023</c:v>
                </c:pt>
                <c:pt idx="218">
                  <c:v>02/08/2023</c:v>
                </c:pt>
                <c:pt idx="219">
                  <c:v>03/08/2023</c:v>
                </c:pt>
                <c:pt idx="220">
                  <c:v>04/08/2023</c:v>
                </c:pt>
                <c:pt idx="221">
                  <c:v>07/08/2023</c:v>
                </c:pt>
                <c:pt idx="222">
                  <c:v>08/08/2023</c:v>
                </c:pt>
                <c:pt idx="223">
                  <c:v>09/08/2023</c:v>
                </c:pt>
                <c:pt idx="224">
                  <c:v>10/08/2023</c:v>
                </c:pt>
                <c:pt idx="225">
                  <c:v>11/08/2023</c:v>
                </c:pt>
                <c:pt idx="226">
                  <c:v>14/08/2023</c:v>
                </c:pt>
                <c:pt idx="227">
                  <c:v>15/08/2023</c:v>
                </c:pt>
                <c:pt idx="228">
                  <c:v>16/08/2023</c:v>
                </c:pt>
                <c:pt idx="229">
                  <c:v>17/08/2023</c:v>
                </c:pt>
                <c:pt idx="230">
                  <c:v>18/08/2023</c:v>
                </c:pt>
                <c:pt idx="231">
                  <c:v>21/08/2023</c:v>
                </c:pt>
                <c:pt idx="232">
                  <c:v>22/08/2023</c:v>
                </c:pt>
                <c:pt idx="233">
                  <c:v>23/08/2023</c:v>
                </c:pt>
                <c:pt idx="234">
                  <c:v>24/08/2023</c:v>
                </c:pt>
                <c:pt idx="235">
                  <c:v>25/08/2023</c:v>
                </c:pt>
                <c:pt idx="236">
                  <c:v>28/08/2023</c:v>
                </c:pt>
                <c:pt idx="237">
                  <c:v>29/08/2023</c:v>
                </c:pt>
                <c:pt idx="238">
                  <c:v>30/08/2023</c:v>
                </c:pt>
                <c:pt idx="239">
                  <c:v>31/08/2023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pred_CAC_40!$C$2:$C$241</c15:sqref>
                  </c15:fullRef>
                </c:ext>
              </c:extLst>
              <c:f>pred_CAC_40!$C$3:$C$241</c:f>
              <c:numCache>
                <c:formatCode>General</c:formatCode>
                <c:ptCount val="239"/>
                <c:pt idx="0">
                  <c:v>5794.6625999999997</c:v>
                </c:pt>
                <c:pt idx="1">
                  <c:v>5772.701</c:v>
                </c:pt>
                <c:pt idx="2">
                  <c:v>5775.0469999999996</c:v>
                </c:pt>
                <c:pt idx="3">
                  <c:v>5716.5590000000002</c:v>
                </c:pt>
                <c:pt idx="4">
                  <c:v>5755.0240000000003</c:v>
                </c:pt>
                <c:pt idx="5">
                  <c:v>5789.4930000000004</c:v>
                </c:pt>
                <c:pt idx="6">
                  <c:v>5974.1377000000002</c:v>
                </c:pt>
                <c:pt idx="7">
                  <c:v>5986.0712999999996</c:v>
                </c:pt>
                <c:pt idx="8">
                  <c:v>5950.8559999999998</c:v>
                </c:pt>
                <c:pt idx="9">
                  <c:v>5889.2896000000001</c:v>
                </c:pt>
                <c:pt idx="10">
                  <c:v>5852.8140000000003</c:v>
                </c:pt>
                <c:pt idx="11">
                  <c:v>5838.0537000000004</c:v>
                </c:pt>
                <c:pt idx="12">
                  <c:v>5824.6796999999997</c:v>
                </c:pt>
                <c:pt idx="13">
                  <c:v>5864.02</c:v>
                </c:pt>
                <c:pt idx="14">
                  <c:v>5913.2793000000001</c:v>
                </c:pt>
                <c:pt idx="15">
                  <c:v>6005.1549999999997</c:v>
                </c:pt>
                <c:pt idx="16">
                  <c:v>6048.24</c:v>
                </c:pt>
                <c:pt idx="17">
                  <c:v>6039.7139999999999</c:v>
                </c:pt>
                <c:pt idx="18">
                  <c:v>6070.1313</c:v>
                </c:pt>
                <c:pt idx="19">
                  <c:v>6040.5347000000002</c:v>
                </c:pt>
                <c:pt idx="20">
                  <c:v>6103.7269999999999</c:v>
                </c:pt>
                <c:pt idx="21">
                  <c:v>6207.9709999999995</c:v>
                </c:pt>
                <c:pt idx="22">
                  <c:v>6252.1333000000004</c:v>
                </c:pt>
                <c:pt idx="23">
                  <c:v>6239.1080000000002</c:v>
                </c:pt>
                <c:pt idx="24">
                  <c:v>6258.6484</c:v>
                </c:pt>
                <c:pt idx="25">
                  <c:v>6258.4872999999998</c:v>
                </c:pt>
                <c:pt idx="26">
                  <c:v>6306.1513999999997</c:v>
                </c:pt>
                <c:pt idx="27">
                  <c:v>6277.9849999999997</c:v>
                </c:pt>
                <c:pt idx="28">
                  <c:v>6248.3879999999999</c:v>
                </c:pt>
                <c:pt idx="29">
                  <c:v>6375.0280000000002</c:v>
                </c:pt>
                <c:pt idx="30">
                  <c:v>6399.1629999999996</c:v>
                </c:pt>
                <c:pt idx="31">
                  <c:v>6426.4059999999999</c:v>
                </c:pt>
                <c:pt idx="32">
                  <c:v>6424.1387000000004</c:v>
                </c:pt>
                <c:pt idx="33">
                  <c:v>6523.1890000000003</c:v>
                </c:pt>
                <c:pt idx="34">
                  <c:v>6569.5272999999997</c:v>
                </c:pt>
                <c:pt idx="35">
                  <c:v>6592.4530000000004</c:v>
                </c:pt>
                <c:pt idx="36">
                  <c:v>6624.0874000000003</c:v>
                </c:pt>
                <c:pt idx="37">
                  <c:v>6603.8027000000002</c:v>
                </c:pt>
                <c:pt idx="38">
                  <c:v>6578.6367</c:v>
                </c:pt>
                <c:pt idx="39">
                  <c:v>6628.7573000000002</c:v>
                </c:pt>
                <c:pt idx="40">
                  <c:v>6627.7206999999999</c:v>
                </c:pt>
                <c:pt idx="41">
                  <c:v>6648.4687999999996</c:v>
                </c:pt>
                <c:pt idx="42">
                  <c:v>6669.143</c:v>
                </c:pt>
                <c:pt idx="43">
                  <c:v>6695.7889999999998</c:v>
                </c:pt>
                <c:pt idx="44">
                  <c:v>6705.0586000000003</c:v>
                </c:pt>
                <c:pt idx="45">
                  <c:v>6671.0454</c:v>
                </c:pt>
                <c:pt idx="46">
                  <c:v>6670.3905999999997</c:v>
                </c:pt>
                <c:pt idx="47">
                  <c:v>6724.2046</c:v>
                </c:pt>
                <c:pt idx="48">
                  <c:v>6743.4470000000001</c:v>
                </c:pt>
                <c:pt idx="49">
                  <c:v>6739.6454999999996</c:v>
                </c:pt>
                <c:pt idx="50">
                  <c:v>6705.0110000000004</c:v>
                </c:pt>
                <c:pt idx="51">
                  <c:v>6693.4443000000001</c:v>
                </c:pt>
                <c:pt idx="52">
                  <c:v>6669.0102999999999</c:v>
                </c:pt>
                <c:pt idx="53">
                  <c:v>6654.6836000000003</c:v>
                </c:pt>
                <c:pt idx="54">
                  <c:v>6675.4719999999998</c:v>
                </c:pt>
                <c:pt idx="55">
                  <c:v>6656.1763000000001</c:v>
                </c:pt>
                <c:pt idx="56">
                  <c:v>6729.0860000000002</c:v>
                </c:pt>
                <c:pt idx="57">
                  <c:v>6726.3490000000002</c:v>
                </c:pt>
                <c:pt idx="58">
                  <c:v>6568.2879999999996</c:v>
                </c:pt>
                <c:pt idx="59">
                  <c:v>6489.4009999999998</c:v>
                </c:pt>
                <c:pt idx="60">
                  <c:v>6486.433</c:v>
                </c:pt>
                <c:pt idx="61">
                  <c:v>6464.1139999999996</c:v>
                </c:pt>
                <c:pt idx="62">
                  <c:v>6560.8984</c:v>
                </c:pt>
                <c:pt idx="63">
                  <c:v>6526.3804</c:v>
                </c:pt>
                <c:pt idx="64">
                  <c:v>6513.1943000000001</c:v>
                </c:pt>
                <c:pt idx="65">
                  <c:v>6545.0502999999999</c:v>
                </c:pt>
                <c:pt idx="66">
                  <c:v>6517.9279999999999</c:v>
                </c:pt>
                <c:pt idx="67">
                  <c:v>6563.3310000000001</c:v>
                </c:pt>
                <c:pt idx="68">
                  <c:v>6492.32</c:v>
                </c:pt>
                <c:pt idx="69">
                  <c:v>6576.3220000000001</c:v>
                </c:pt>
                <c:pt idx="70">
                  <c:v>6608.9775</c:v>
                </c:pt>
                <c:pt idx="71">
                  <c:v>6737.4579999999996</c:v>
                </c:pt>
                <c:pt idx="72">
                  <c:v>6744.8620000000001</c:v>
                </c:pt>
                <c:pt idx="73">
                  <c:v>6831.1405999999997</c:v>
                </c:pt>
                <c:pt idx="74">
                  <c:v>6879.7133999999996</c:v>
                </c:pt>
                <c:pt idx="75">
                  <c:v>6860.4443000000001</c:v>
                </c:pt>
                <c:pt idx="76">
                  <c:v>6906.4409999999998</c:v>
                </c:pt>
                <c:pt idx="77">
                  <c:v>6952.4949999999999</c:v>
                </c:pt>
                <c:pt idx="78">
                  <c:v>6999.1120000000001</c:v>
                </c:pt>
                <c:pt idx="79">
                  <c:v>7023.7539999999999</c:v>
                </c:pt>
                <c:pt idx="80">
                  <c:v>7057.777</c:v>
                </c:pt>
                <c:pt idx="81">
                  <c:v>7068.9272000000001</c:v>
                </c:pt>
                <c:pt idx="82">
                  <c:v>6968.9430000000002</c:v>
                </c:pt>
                <c:pt idx="83">
                  <c:v>6997.6030000000001</c:v>
                </c:pt>
                <c:pt idx="84">
                  <c:v>7022.7124000000003</c:v>
                </c:pt>
                <c:pt idx="85">
                  <c:v>7041.4004000000004</c:v>
                </c:pt>
                <c:pt idx="86">
                  <c:v>7040.2295000000004</c:v>
                </c:pt>
                <c:pt idx="87">
                  <c:v>7084.0474000000004</c:v>
                </c:pt>
                <c:pt idx="88">
                  <c:v>7088.9430000000002</c:v>
                </c:pt>
                <c:pt idx="89">
                  <c:v>7080.7295000000004</c:v>
                </c:pt>
                <c:pt idx="90">
                  <c:v>7081.5703000000003</c:v>
                </c:pt>
                <c:pt idx="91">
                  <c:v>7077.1459999999997</c:v>
                </c:pt>
                <c:pt idx="92">
                  <c:v>7148.8823000000002</c:v>
                </c:pt>
                <c:pt idx="93">
                  <c:v>7208.0775999999996</c:v>
                </c:pt>
                <c:pt idx="94">
                  <c:v>7140.7173000000003</c:v>
                </c:pt>
                <c:pt idx="95">
                  <c:v>7137.6704</c:v>
                </c:pt>
                <c:pt idx="96">
                  <c:v>7123.0330000000004</c:v>
                </c:pt>
                <c:pt idx="97">
                  <c:v>7176.607</c:v>
                </c:pt>
                <c:pt idx="98">
                  <c:v>7132.2524000000003</c:v>
                </c:pt>
                <c:pt idx="99">
                  <c:v>7196.9652999999998</c:v>
                </c:pt>
                <c:pt idx="100">
                  <c:v>7202.3275999999996</c:v>
                </c:pt>
                <c:pt idx="101">
                  <c:v>7277.7275</c:v>
                </c:pt>
                <c:pt idx="102">
                  <c:v>7335.6875</c:v>
                </c:pt>
                <c:pt idx="103">
                  <c:v>7330.9385000000002</c:v>
                </c:pt>
                <c:pt idx="104">
                  <c:v>7327.4486999999999</c:v>
                </c:pt>
                <c:pt idx="105">
                  <c:v>7306.5356000000002</c:v>
                </c:pt>
                <c:pt idx="106">
                  <c:v>7298.2695000000003</c:v>
                </c:pt>
                <c:pt idx="107">
                  <c:v>7311.1454999999996</c:v>
                </c:pt>
                <c:pt idx="108">
                  <c:v>7207.24</c:v>
                </c:pt>
                <c:pt idx="109">
                  <c:v>7290.3059999999996</c:v>
                </c:pt>
                <c:pt idx="110">
                  <c:v>7263.2646000000004</c:v>
                </c:pt>
                <c:pt idx="111">
                  <c:v>7240.665</c:v>
                </c:pt>
                <c:pt idx="112">
                  <c:v>7278.3149999999996</c:v>
                </c:pt>
                <c:pt idx="113">
                  <c:v>7329.2304999999997</c:v>
                </c:pt>
                <c:pt idx="114">
                  <c:v>7354.8163999999997</c:v>
                </c:pt>
                <c:pt idx="115">
                  <c:v>7333.8813</c:v>
                </c:pt>
                <c:pt idx="116">
                  <c:v>7324.3010000000004</c:v>
                </c:pt>
                <c:pt idx="117">
                  <c:v>7315.3469999999998</c:v>
                </c:pt>
                <c:pt idx="118">
                  <c:v>7237.7255999999998</c:v>
                </c:pt>
                <c:pt idx="119">
                  <c:v>7065.5879999999997</c:v>
                </c:pt>
                <c:pt idx="120">
                  <c:v>7152.6796999999997</c:v>
                </c:pt>
                <c:pt idx="121">
                  <c:v>6941.2550000000001</c:v>
                </c:pt>
                <c:pt idx="122">
                  <c:v>7038.4120000000003</c:v>
                </c:pt>
                <c:pt idx="123">
                  <c:v>6949.8275999999996</c:v>
                </c:pt>
                <c:pt idx="124">
                  <c:v>7015.6356999999998</c:v>
                </c:pt>
                <c:pt idx="125">
                  <c:v>7094.2560000000003</c:v>
                </c:pt>
                <c:pt idx="126">
                  <c:v>7117.9032999999999</c:v>
                </c:pt>
                <c:pt idx="127">
                  <c:v>7131.7173000000003</c:v>
                </c:pt>
                <c:pt idx="128">
                  <c:v>7035.8227999999999</c:v>
                </c:pt>
                <c:pt idx="129">
                  <c:v>7079.8140000000003</c:v>
                </c:pt>
                <c:pt idx="130">
                  <c:v>7083.7039999999997</c:v>
                </c:pt>
                <c:pt idx="131">
                  <c:v>7165.5569999999998</c:v>
                </c:pt>
                <c:pt idx="132">
                  <c:v>7233.058</c:v>
                </c:pt>
                <c:pt idx="133">
                  <c:v>7291.366</c:v>
                </c:pt>
                <c:pt idx="134">
                  <c:v>7320.4040000000005</c:v>
                </c:pt>
                <c:pt idx="135">
                  <c:v>7327.4926999999998</c:v>
                </c:pt>
                <c:pt idx="136">
                  <c:v>7308.8649999999998</c:v>
                </c:pt>
                <c:pt idx="137">
                  <c:v>7316.6216000000004</c:v>
                </c:pt>
                <c:pt idx="138">
                  <c:v>7369.0033999999996</c:v>
                </c:pt>
                <c:pt idx="139">
                  <c:v>7377.8945000000003</c:v>
                </c:pt>
                <c:pt idx="140">
                  <c:v>7451.3469999999998</c:v>
                </c:pt>
                <c:pt idx="141">
                  <c:v>7487.2295000000004</c:v>
                </c:pt>
                <c:pt idx="142">
                  <c:v>7479.4260000000004</c:v>
                </c:pt>
                <c:pt idx="143">
                  <c:v>7512.9486999999999</c:v>
                </c:pt>
                <c:pt idx="144">
                  <c:v>7527.0923000000003</c:v>
                </c:pt>
                <c:pt idx="145">
                  <c:v>7523.1112999999996</c:v>
                </c:pt>
                <c:pt idx="146">
                  <c:v>7556.3706000000002</c:v>
                </c:pt>
                <c:pt idx="147">
                  <c:v>7555.1543000000001</c:v>
                </c:pt>
                <c:pt idx="148">
                  <c:v>7525.5460000000003</c:v>
                </c:pt>
                <c:pt idx="149">
                  <c:v>7473.8734999999997</c:v>
                </c:pt>
                <c:pt idx="150">
                  <c:v>7483.7669999999998</c:v>
                </c:pt>
                <c:pt idx="151">
                  <c:v>7484.7075000000004</c:v>
                </c:pt>
                <c:pt idx="152">
                  <c:v>7398.6819999999998</c:v>
                </c:pt>
                <c:pt idx="153">
                  <c:v>7412.5</c:v>
                </c:pt>
                <c:pt idx="154">
                  <c:v>7353.7627000000002</c:v>
                </c:pt>
                <c:pt idx="155">
                  <c:v>7425.4706999999999</c:v>
                </c:pt>
                <c:pt idx="156">
                  <c:v>7428.2340000000004</c:v>
                </c:pt>
                <c:pt idx="157">
                  <c:v>7398.9326000000001</c:v>
                </c:pt>
                <c:pt idx="158">
                  <c:v>7369.7187999999996</c:v>
                </c:pt>
                <c:pt idx="159">
                  <c:v>7382.0254000000004</c:v>
                </c:pt>
                <c:pt idx="160">
                  <c:v>7405.4785000000002</c:v>
                </c:pt>
                <c:pt idx="161">
                  <c:v>7409.4669999999996</c:v>
                </c:pt>
                <c:pt idx="162">
                  <c:v>7401.9233000000004</c:v>
                </c:pt>
                <c:pt idx="163">
                  <c:v>7396.8429999999998</c:v>
                </c:pt>
                <c:pt idx="164">
                  <c:v>7433.9497000000001</c:v>
                </c:pt>
                <c:pt idx="165">
                  <c:v>7470.6255000000001</c:v>
                </c:pt>
                <c:pt idx="166">
                  <c:v>7464.36</c:v>
                </c:pt>
                <c:pt idx="167">
                  <c:v>7388.87</c:v>
                </c:pt>
                <c:pt idx="168">
                  <c:v>7285.5479999999998</c:v>
                </c:pt>
                <c:pt idx="169">
                  <c:v>7254.3687</c:v>
                </c:pt>
                <c:pt idx="170">
                  <c:v>7314.7539999999999</c:v>
                </c:pt>
                <c:pt idx="171">
                  <c:v>7300.491</c:v>
                </c:pt>
                <c:pt idx="172">
                  <c:v>7228.8059999999996</c:v>
                </c:pt>
                <c:pt idx="173">
                  <c:v>7134.63</c:v>
                </c:pt>
                <c:pt idx="174">
                  <c:v>7153.2563</c:v>
                </c:pt>
                <c:pt idx="175">
                  <c:v>7252.1959999999999</c:v>
                </c:pt>
                <c:pt idx="176">
                  <c:v>7201.9326000000001</c:v>
                </c:pt>
                <c:pt idx="177">
                  <c:v>7212.6063999999997</c:v>
                </c:pt>
                <c:pt idx="178">
                  <c:v>7204.5290000000005</c:v>
                </c:pt>
                <c:pt idx="179">
                  <c:v>7219.4696999999996</c:v>
                </c:pt>
                <c:pt idx="180">
                  <c:v>7212.1710000000003</c:v>
                </c:pt>
                <c:pt idx="181">
                  <c:v>7242.5424999999996</c:v>
                </c:pt>
                <c:pt idx="182">
                  <c:v>7276.1049999999996</c:v>
                </c:pt>
                <c:pt idx="183">
                  <c:v>7310.6530000000002</c:v>
                </c:pt>
                <c:pt idx="184">
                  <c:v>7285.6367</c:v>
                </c:pt>
                <c:pt idx="185">
                  <c:v>7366.7120000000004</c:v>
                </c:pt>
                <c:pt idx="186">
                  <c:v>7309.3209999999999</c:v>
                </c:pt>
                <c:pt idx="187">
                  <c:v>7297.6674999999996</c:v>
                </c:pt>
                <c:pt idx="188">
                  <c:v>7266.6170000000002</c:v>
                </c:pt>
                <c:pt idx="189">
                  <c:v>7217.2889999999998</c:v>
                </c:pt>
                <c:pt idx="190">
                  <c:v>7179.8249999999998</c:v>
                </c:pt>
                <c:pt idx="191">
                  <c:v>7189.9480000000003</c:v>
                </c:pt>
                <c:pt idx="192">
                  <c:v>7211.7290000000003</c:v>
                </c:pt>
                <c:pt idx="193">
                  <c:v>7270.0119999999997</c:v>
                </c:pt>
                <c:pt idx="194">
                  <c:v>7296.076</c:v>
                </c:pt>
                <c:pt idx="195">
                  <c:v>7372.7039999999997</c:v>
                </c:pt>
                <c:pt idx="196">
                  <c:v>7368.616</c:v>
                </c:pt>
                <c:pt idx="197">
                  <c:v>7362.4087</c:v>
                </c:pt>
                <c:pt idx="198">
                  <c:v>7315.6323000000002</c:v>
                </c:pt>
                <c:pt idx="199">
                  <c:v>7131.0443999999998</c:v>
                </c:pt>
                <c:pt idx="200">
                  <c:v>7139.4960000000001</c:v>
                </c:pt>
                <c:pt idx="201">
                  <c:v>7148.9652999999998</c:v>
                </c:pt>
                <c:pt idx="202">
                  <c:v>7208.9897000000001</c:v>
                </c:pt>
                <c:pt idx="203">
                  <c:v>7303.6016</c:v>
                </c:pt>
                <c:pt idx="204">
                  <c:v>7342.8919999999998</c:v>
                </c:pt>
                <c:pt idx="205">
                  <c:v>7357.3285999999998</c:v>
                </c:pt>
                <c:pt idx="206">
                  <c:v>7296.3657000000003</c:v>
                </c:pt>
                <c:pt idx="207">
                  <c:v>7317.4920000000002</c:v>
                </c:pt>
                <c:pt idx="208">
                  <c:v>7319.5893999999998</c:v>
                </c:pt>
                <c:pt idx="209">
                  <c:v>7367.7169999999996</c:v>
                </c:pt>
                <c:pt idx="210">
                  <c:v>7408.8109999999997</c:v>
                </c:pt>
                <c:pt idx="211">
                  <c:v>7410.915</c:v>
                </c:pt>
                <c:pt idx="212">
                  <c:v>7406.3469999999998</c:v>
                </c:pt>
                <c:pt idx="213">
                  <c:v>7327.0630000000001</c:v>
                </c:pt>
                <c:pt idx="214">
                  <c:v>7445.0303000000004</c:v>
                </c:pt>
                <c:pt idx="215">
                  <c:v>7450.5844999999999</c:v>
                </c:pt>
                <c:pt idx="216">
                  <c:v>7478.4520000000002</c:v>
                </c:pt>
                <c:pt idx="217">
                  <c:v>7408.6255000000001</c:v>
                </c:pt>
                <c:pt idx="218">
                  <c:v>7334.3896000000004</c:v>
                </c:pt>
                <c:pt idx="219">
                  <c:v>7283.3266999999996</c:v>
                </c:pt>
                <c:pt idx="220">
                  <c:v>7317.3540000000003</c:v>
                </c:pt>
                <c:pt idx="221">
                  <c:v>7316.6819999999998</c:v>
                </c:pt>
                <c:pt idx="222">
                  <c:v>7278.3729999999996</c:v>
                </c:pt>
                <c:pt idx="223">
                  <c:v>7318.7763999999997</c:v>
                </c:pt>
                <c:pt idx="224">
                  <c:v>7406.335</c:v>
                </c:pt>
                <c:pt idx="225">
                  <c:v>7338.6543000000001</c:v>
                </c:pt>
                <c:pt idx="226">
                  <c:v>7350.509</c:v>
                </c:pt>
                <c:pt idx="227">
                  <c:v>7280.7340000000004</c:v>
                </c:pt>
                <c:pt idx="228">
                  <c:v>7271.4174999999996</c:v>
                </c:pt>
                <c:pt idx="229">
                  <c:v>7209.6836000000003</c:v>
                </c:pt>
                <c:pt idx="230">
                  <c:v>7181.9889999999996</c:v>
                </c:pt>
                <c:pt idx="231">
                  <c:v>7201.8969999999999</c:v>
                </c:pt>
                <c:pt idx="232">
                  <c:v>7233.8296</c:v>
                </c:pt>
                <c:pt idx="233">
                  <c:v>7241.0337</c:v>
                </c:pt>
                <c:pt idx="234">
                  <c:v>7218.0703000000003</c:v>
                </c:pt>
                <c:pt idx="235">
                  <c:v>7229.4907000000003</c:v>
                </c:pt>
                <c:pt idx="236">
                  <c:v>7304.5550000000003</c:v>
                </c:pt>
                <c:pt idx="237">
                  <c:v>7347.9643999999998</c:v>
                </c:pt>
                <c:pt idx="238">
                  <c:v>7349.5540000000001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29-45C4-898C-561D05110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70799"/>
        <c:axId val="1650747423"/>
        <c:extLst/>
      </c:lineChart>
      <c:dateAx>
        <c:axId val="15417079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0747423"/>
        <c:crosses val="autoZero"/>
        <c:auto val="1"/>
        <c:lblOffset val="100"/>
        <c:baseTimeUnit val="days"/>
      </c:dateAx>
      <c:valAx>
        <c:axId val="165074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7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COURS L'INDICE SP500 (Prédiction)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'pred_S&amp;P_500'!$B$1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'pred_S&amp;P_500'!$A:$A</c15:sqref>
                  </c15:fullRef>
                </c:ext>
              </c:extLst>
              <c:f>'pred_S&amp;P_500'!$A$2:$A$1048576</c:f>
              <c:strCache>
                <c:ptCount val="234"/>
                <c:pt idx="0">
                  <c:v>27/09/2022</c:v>
                </c:pt>
                <c:pt idx="1">
                  <c:v>28/09/2022</c:v>
                </c:pt>
                <c:pt idx="2">
                  <c:v>29/09/2022</c:v>
                </c:pt>
                <c:pt idx="3">
                  <c:v>30/09/2022</c:v>
                </c:pt>
                <c:pt idx="4">
                  <c:v>03/10/2022</c:v>
                </c:pt>
                <c:pt idx="5">
                  <c:v>04/10/2022</c:v>
                </c:pt>
                <c:pt idx="6">
                  <c:v>05/10/2022</c:v>
                </c:pt>
                <c:pt idx="7">
                  <c:v>06/10/2022</c:v>
                </c:pt>
                <c:pt idx="8">
                  <c:v>07/10/2022</c:v>
                </c:pt>
                <c:pt idx="9">
                  <c:v>10/10/2022</c:v>
                </c:pt>
                <c:pt idx="10">
                  <c:v>11/10/2022</c:v>
                </c:pt>
                <c:pt idx="11">
                  <c:v>12/10/2022</c:v>
                </c:pt>
                <c:pt idx="12">
                  <c:v>13/10/2022</c:v>
                </c:pt>
                <c:pt idx="13">
                  <c:v>14/10/2022</c:v>
                </c:pt>
                <c:pt idx="14">
                  <c:v>17/10/2022</c:v>
                </c:pt>
                <c:pt idx="15">
                  <c:v>18/10/2022</c:v>
                </c:pt>
                <c:pt idx="16">
                  <c:v>19/10/2022</c:v>
                </c:pt>
                <c:pt idx="17">
                  <c:v>20/10/2022</c:v>
                </c:pt>
                <c:pt idx="18">
                  <c:v>21/10/2022</c:v>
                </c:pt>
                <c:pt idx="19">
                  <c:v>24/10/2022</c:v>
                </c:pt>
                <c:pt idx="20">
                  <c:v>25/10/2022</c:v>
                </c:pt>
                <c:pt idx="21">
                  <c:v>26/10/2022</c:v>
                </c:pt>
                <c:pt idx="22">
                  <c:v>27/10/2022</c:v>
                </c:pt>
                <c:pt idx="23">
                  <c:v>28/10/2022</c:v>
                </c:pt>
                <c:pt idx="24">
                  <c:v>31/10/2022</c:v>
                </c:pt>
                <c:pt idx="25">
                  <c:v>01/11/2022</c:v>
                </c:pt>
                <c:pt idx="26">
                  <c:v>02/11/2022</c:v>
                </c:pt>
                <c:pt idx="27">
                  <c:v>03/11/2022</c:v>
                </c:pt>
                <c:pt idx="28">
                  <c:v>04/11/2022</c:v>
                </c:pt>
                <c:pt idx="29">
                  <c:v>07/11/2022</c:v>
                </c:pt>
                <c:pt idx="30">
                  <c:v>08/11/2022</c:v>
                </c:pt>
                <c:pt idx="31">
                  <c:v>09/11/2022</c:v>
                </c:pt>
                <c:pt idx="32">
                  <c:v>10/11/2022</c:v>
                </c:pt>
                <c:pt idx="33">
                  <c:v>11/11/2022</c:v>
                </c:pt>
                <c:pt idx="34">
                  <c:v>14/11/2022</c:v>
                </c:pt>
                <c:pt idx="35">
                  <c:v>15/11/2022</c:v>
                </c:pt>
                <c:pt idx="36">
                  <c:v>16/11/2022</c:v>
                </c:pt>
                <c:pt idx="37">
                  <c:v>17/11/2022</c:v>
                </c:pt>
                <c:pt idx="38">
                  <c:v>18/11/2022</c:v>
                </c:pt>
                <c:pt idx="39">
                  <c:v>21/11/2022</c:v>
                </c:pt>
                <c:pt idx="40">
                  <c:v>22/11/2022</c:v>
                </c:pt>
                <c:pt idx="41">
                  <c:v>23/11/2022</c:v>
                </c:pt>
                <c:pt idx="42">
                  <c:v>25/11/2022</c:v>
                </c:pt>
                <c:pt idx="43">
                  <c:v>28/11/2022</c:v>
                </c:pt>
                <c:pt idx="44">
                  <c:v>29/11/2022</c:v>
                </c:pt>
                <c:pt idx="45">
                  <c:v>30/11/2022</c:v>
                </c:pt>
                <c:pt idx="46">
                  <c:v>01/12/2022</c:v>
                </c:pt>
                <c:pt idx="47">
                  <c:v>02/12/2022</c:v>
                </c:pt>
                <c:pt idx="48">
                  <c:v>05/12/2022</c:v>
                </c:pt>
                <c:pt idx="49">
                  <c:v>06/12/2022</c:v>
                </c:pt>
                <c:pt idx="50">
                  <c:v>07/12/2022</c:v>
                </c:pt>
                <c:pt idx="51">
                  <c:v>08/12/2022</c:v>
                </c:pt>
                <c:pt idx="52">
                  <c:v>09/12/2022</c:v>
                </c:pt>
                <c:pt idx="53">
                  <c:v>12/12/2022</c:v>
                </c:pt>
                <c:pt idx="54">
                  <c:v>13/12/2022</c:v>
                </c:pt>
                <c:pt idx="55">
                  <c:v>14/12/2022</c:v>
                </c:pt>
                <c:pt idx="56">
                  <c:v>15/12/2022</c:v>
                </c:pt>
                <c:pt idx="57">
                  <c:v>16/12/2022</c:v>
                </c:pt>
                <c:pt idx="58">
                  <c:v>19/12/2022</c:v>
                </c:pt>
                <c:pt idx="59">
                  <c:v>20/12/2022</c:v>
                </c:pt>
                <c:pt idx="60">
                  <c:v>21/12/2022</c:v>
                </c:pt>
                <c:pt idx="61">
                  <c:v>22/12/2022</c:v>
                </c:pt>
                <c:pt idx="62">
                  <c:v>23/12/2022</c:v>
                </c:pt>
                <c:pt idx="63">
                  <c:v>27/12/2022</c:v>
                </c:pt>
                <c:pt idx="64">
                  <c:v>28/12/2022</c:v>
                </c:pt>
                <c:pt idx="65">
                  <c:v>29/12/2022</c:v>
                </c:pt>
                <c:pt idx="66">
                  <c:v>30/12/2022</c:v>
                </c:pt>
                <c:pt idx="67">
                  <c:v>03/01/2023</c:v>
                </c:pt>
                <c:pt idx="68">
                  <c:v>04/01/2023</c:v>
                </c:pt>
                <c:pt idx="69">
                  <c:v>05/01/2023</c:v>
                </c:pt>
                <c:pt idx="70">
                  <c:v>06/01/2023</c:v>
                </c:pt>
                <c:pt idx="71">
                  <c:v>09/01/2023</c:v>
                </c:pt>
                <c:pt idx="72">
                  <c:v>10/01/2023</c:v>
                </c:pt>
                <c:pt idx="73">
                  <c:v>11/01/2023</c:v>
                </c:pt>
                <c:pt idx="74">
                  <c:v>12/01/2023</c:v>
                </c:pt>
                <c:pt idx="75">
                  <c:v>13/01/2023</c:v>
                </c:pt>
                <c:pt idx="76">
                  <c:v>17/01/2023</c:v>
                </c:pt>
                <c:pt idx="77">
                  <c:v>18/01/2023</c:v>
                </c:pt>
                <c:pt idx="78">
                  <c:v>19/01/2023</c:v>
                </c:pt>
                <c:pt idx="79">
                  <c:v>20/01/2023</c:v>
                </c:pt>
                <c:pt idx="80">
                  <c:v>23/01/2023</c:v>
                </c:pt>
                <c:pt idx="81">
                  <c:v>24/01/2023</c:v>
                </c:pt>
                <c:pt idx="82">
                  <c:v>25/01/2023</c:v>
                </c:pt>
                <c:pt idx="83">
                  <c:v>26/01/2023</c:v>
                </c:pt>
                <c:pt idx="84">
                  <c:v>27/01/2023</c:v>
                </c:pt>
                <c:pt idx="85">
                  <c:v>30/01/2023</c:v>
                </c:pt>
                <c:pt idx="86">
                  <c:v>31/01/2023</c:v>
                </c:pt>
                <c:pt idx="87">
                  <c:v>01/02/2023</c:v>
                </c:pt>
                <c:pt idx="88">
                  <c:v>02/02/2023</c:v>
                </c:pt>
                <c:pt idx="89">
                  <c:v>03/02/2023</c:v>
                </c:pt>
                <c:pt idx="90">
                  <c:v>06/02/2023</c:v>
                </c:pt>
                <c:pt idx="91">
                  <c:v>07/02/2023</c:v>
                </c:pt>
                <c:pt idx="92">
                  <c:v>08/02/2023</c:v>
                </c:pt>
                <c:pt idx="93">
                  <c:v>09/02/2023</c:v>
                </c:pt>
                <c:pt idx="94">
                  <c:v>10/02/2023</c:v>
                </c:pt>
                <c:pt idx="95">
                  <c:v>13/02/2023</c:v>
                </c:pt>
                <c:pt idx="96">
                  <c:v>14/02/2023</c:v>
                </c:pt>
                <c:pt idx="97">
                  <c:v>15/02/2023</c:v>
                </c:pt>
                <c:pt idx="98">
                  <c:v>16/02/2023</c:v>
                </c:pt>
                <c:pt idx="99">
                  <c:v>17/02/2023</c:v>
                </c:pt>
                <c:pt idx="100">
                  <c:v>21/02/2023</c:v>
                </c:pt>
                <c:pt idx="101">
                  <c:v>22/02/2023</c:v>
                </c:pt>
                <c:pt idx="102">
                  <c:v>23/02/2023</c:v>
                </c:pt>
                <c:pt idx="103">
                  <c:v>24/02/2023</c:v>
                </c:pt>
                <c:pt idx="104">
                  <c:v>27/02/2023</c:v>
                </c:pt>
                <c:pt idx="105">
                  <c:v>28/02/2023</c:v>
                </c:pt>
                <c:pt idx="106">
                  <c:v>01/03/2023</c:v>
                </c:pt>
                <c:pt idx="107">
                  <c:v>02/03/2023</c:v>
                </c:pt>
                <c:pt idx="108">
                  <c:v>03/03/2023</c:v>
                </c:pt>
                <c:pt idx="109">
                  <c:v>06/03/2023</c:v>
                </c:pt>
                <c:pt idx="110">
                  <c:v>07/03/2023</c:v>
                </c:pt>
                <c:pt idx="111">
                  <c:v>08/03/2023</c:v>
                </c:pt>
                <c:pt idx="112">
                  <c:v>09/03/2023</c:v>
                </c:pt>
                <c:pt idx="113">
                  <c:v>10/03/2023</c:v>
                </c:pt>
                <c:pt idx="114">
                  <c:v>13/03/2023</c:v>
                </c:pt>
                <c:pt idx="115">
                  <c:v>14/03/2023</c:v>
                </c:pt>
                <c:pt idx="116">
                  <c:v>15/03/2023</c:v>
                </c:pt>
                <c:pt idx="117">
                  <c:v>16/03/2023</c:v>
                </c:pt>
                <c:pt idx="118">
                  <c:v>17/03/2023</c:v>
                </c:pt>
                <c:pt idx="119">
                  <c:v>20/03/2023</c:v>
                </c:pt>
                <c:pt idx="120">
                  <c:v>21/03/2023</c:v>
                </c:pt>
                <c:pt idx="121">
                  <c:v>22/03/2023</c:v>
                </c:pt>
                <c:pt idx="122">
                  <c:v>23/03/2023</c:v>
                </c:pt>
                <c:pt idx="123">
                  <c:v>24/03/2023</c:v>
                </c:pt>
                <c:pt idx="124">
                  <c:v>27/03/2023</c:v>
                </c:pt>
                <c:pt idx="125">
                  <c:v>28/03/2023</c:v>
                </c:pt>
                <c:pt idx="126">
                  <c:v>29/03/2023</c:v>
                </c:pt>
                <c:pt idx="127">
                  <c:v>30/03/2023</c:v>
                </c:pt>
                <c:pt idx="128">
                  <c:v>31/03/2023</c:v>
                </c:pt>
                <c:pt idx="129">
                  <c:v>03/04/2023</c:v>
                </c:pt>
                <c:pt idx="130">
                  <c:v>04/04/2023</c:v>
                </c:pt>
                <c:pt idx="131">
                  <c:v>05/04/2023</c:v>
                </c:pt>
                <c:pt idx="132">
                  <c:v>06/04/2023</c:v>
                </c:pt>
                <c:pt idx="133">
                  <c:v>10/04/2023</c:v>
                </c:pt>
                <c:pt idx="134">
                  <c:v>11/04/2023</c:v>
                </c:pt>
                <c:pt idx="135">
                  <c:v>12/04/2023</c:v>
                </c:pt>
                <c:pt idx="136">
                  <c:v>13/04/2023</c:v>
                </c:pt>
                <c:pt idx="137">
                  <c:v>14/04/2023</c:v>
                </c:pt>
                <c:pt idx="138">
                  <c:v>17/04/2023</c:v>
                </c:pt>
                <c:pt idx="139">
                  <c:v>18/04/2023</c:v>
                </c:pt>
                <c:pt idx="140">
                  <c:v>19/04/2023</c:v>
                </c:pt>
                <c:pt idx="141">
                  <c:v>20/04/2023</c:v>
                </c:pt>
                <c:pt idx="142">
                  <c:v>21/04/2023</c:v>
                </c:pt>
                <c:pt idx="143">
                  <c:v>24/04/2023</c:v>
                </c:pt>
                <c:pt idx="144">
                  <c:v>25/04/2023</c:v>
                </c:pt>
                <c:pt idx="145">
                  <c:v>26/04/2023</c:v>
                </c:pt>
                <c:pt idx="146">
                  <c:v>27/04/2023</c:v>
                </c:pt>
                <c:pt idx="147">
                  <c:v>28/04/2023</c:v>
                </c:pt>
                <c:pt idx="148">
                  <c:v>01/05/2023</c:v>
                </c:pt>
                <c:pt idx="149">
                  <c:v>02/05/2023</c:v>
                </c:pt>
                <c:pt idx="150">
                  <c:v>03/05/2023</c:v>
                </c:pt>
                <c:pt idx="151">
                  <c:v>04/05/2023</c:v>
                </c:pt>
                <c:pt idx="152">
                  <c:v>05/05/2023</c:v>
                </c:pt>
                <c:pt idx="153">
                  <c:v>08/05/2023</c:v>
                </c:pt>
                <c:pt idx="154">
                  <c:v>09/05/2023</c:v>
                </c:pt>
                <c:pt idx="155">
                  <c:v>10/05/2023</c:v>
                </c:pt>
                <c:pt idx="156">
                  <c:v>11/05/2023</c:v>
                </c:pt>
                <c:pt idx="157">
                  <c:v>12/05/2023</c:v>
                </c:pt>
                <c:pt idx="158">
                  <c:v>15/05/2023</c:v>
                </c:pt>
                <c:pt idx="159">
                  <c:v>16/05/2023</c:v>
                </c:pt>
                <c:pt idx="160">
                  <c:v>17/05/2023</c:v>
                </c:pt>
                <c:pt idx="161">
                  <c:v>18/05/2023</c:v>
                </c:pt>
                <c:pt idx="162">
                  <c:v>19/05/2023</c:v>
                </c:pt>
                <c:pt idx="163">
                  <c:v>22/05/2023</c:v>
                </c:pt>
                <c:pt idx="164">
                  <c:v>23/05/2023</c:v>
                </c:pt>
                <c:pt idx="165">
                  <c:v>24/05/2023</c:v>
                </c:pt>
                <c:pt idx="166">
                  <c:v>25/05/2023</c:v>
                </c:pt>
                <c:pt idx="167">
                  <c:v>26/05/2023</c:v>
                </c:pt>
                <c:pt idx="168">
                  <c:v>30/05/2023</c:v>
                </c:pt>
                <c:pt idx="169">
                  <c:v>31/05/2023</c:v>
                </c:pt>
                <c:pt idx="170">
                  <c:v>01/06/2023</c:v>
                </c:pt>
                <c:pt idx="171">
                  <c:v>02/06/2023</c:v>
                </c:pt>
                <c:pt idx="172">
                  <c:v>05/06/2023</c:v>
                </c:pt>
                <c:pt idx="173">
                  <c:v>06/06/2023</c:v>
                </c:pt>
                <c:pt idx="174">
                  <c:v>07/06/2023</c:v>
                </c:pt>
                <c:pt idx="175">
                  <c:v>08/06/2023</c:v>
                </c:pt>
                <c:pt idx="176">
                  <c:v>09/06/2023</c:v>
                </c:pt>
                <c:pt idx="177">
                  <c:v>12/06/2023</c:v>
                </c:pt>
                <c:pt idx="178">
                  <c:v>13/06/2023</c:v>
                </c:pt>
                <c:pt idx="179">
                  <c:v>14/06/2023</c:v>
                </c:pt>
                <c:pt idx="180">
                  <c:v>15/06/2023</c:v>
                </c:pt>
                <c:pt idx="181">
                  <c:v>16/06/2023</c:v>
                </c:pt>
                <c:pt idx="182">
                  <c:v>20/06/2023</c:v>
                </c:pt>
                <c:pt idx="183">
                  <c:v>21/06/2023</c:v>
                </c:pt>
                <c:pt idx="184">
                  <c:v>22/06/2023</c:v>
                </c:pt>
                <c:pt idx="185">
                  <c:v>23/06/2023</c:v>
                </c:pt>
                <c:pt idx="186">
                  <c:v>26/06/2023</c:v>
                </c:pt>
                <c:pt idx="187">
                  <c:v>27/06/2023</c:v>
                </c:pt>
                <c:pt idx="188">
                  <c:v>28/06/2023</c:v>
                </c:pt>
                <c:pt idx="189">
                  <c:v>29/06/2023</c:v>
                </c:pt>
                <c:pt idx="190">
                  <c:v>30/06/2023</c:v>
                </c:pt>
                <c:pt idx="191">
                  <c:v>03/07/2023</c:v>
                </c:pt>
                <c:pt idx="192">
                  <c:v>05/07/2023</c:v>
                </c:pt>
                <c:pt idx="193">
                  <c:v>06/07/2023</c:v>
                </c:pt>
                <c:pt idx="194">
                  <c:v>07/07/2023</c:v>
                </c:pt>
                <c:pt idx="195">
                  <c:v>10/07/2023</c:v>
                </c:pt>
                <c:pt idx="196">
                  <c:v>11/07/2023</c:v>
                </c:pt>
                <c:pt idx="197">
                  <c:v>12/07/2023</c:v>
                </c:pt>
                <c:pt idx="198">
                  <c:v>13/07/2023</c:v>
                </c:pt>
                <c:pt idx="199">
                  <c:v>14/07/2023</c:v>
                </c:pt>
                <c:pt idx="200">
                  <c:v>17/07/2023</c:v>
                </c:pt>
                <c:pt idx="201">
                  <c:v>18/07/2023</c:v>
                </c:pt>
                <c:pt idx="202">
                  <c:v>19/07/2023</c:v>
                </c:pt>
                <c:pt idx="203">
                  <c:v>20/07/2023</c:v>
                </c:pt>
                <c:pt idx="204">
                  <c:v>21/07/2023</c:v>
                </c:pt>
                <c:pt idx="205">
                  <c:v>24/07/2023</c:v>
                </c:pt>
                <c:pt idx="206">
                  <c:v>25/07/2023</c:v>
                </c:pt>
                <c:pt idx="207">
                  <c:v>26/07/2023</c:v>
                </c:pt>
                <c:pt idx="208">
                  <c:v>27/07/2023</c:v>
                </c:pt>
                <c:pt idx="209">
                  <c:v>28/07/2023</c:v>
                </c:pt>
                <c:pt idx="210">
                  <c:v>31/07/2023</c:v>
                </c:pt>
                <c:pt idx="211">
                  <c:v>01/08/2023</c:v>
                </c:pt>
                <c:pt idx="212">
                  <c:v>02/08/2023</c:v>
                </c:pt>
                <c:pt idx="213">
                  <c:v>03/08/2023</c:v>
                </c:pt>
                <c:pt idx="214">
                  <c:v>04/08/2023</c:v>
                </c:pt>
                <c:pt idx="215">
                  <c:v>07/08/2023</c:v>
                </c:pt>
                <c:pt idx="216">
                  <c:v>08/08/2023</c:v>
                </c:pt>
                <c:pt idx="217">
                  <c:v>09/08/2023</c:v>
                </c:pt>
                <c:pt idx="218">
                  <c:v>10/08/2023</c:v>
                </c:pt>
                <c:pt idx="219">
                  <c:v>11/08/2023</c:v>
                </c:pt>
                <c:pt idx="220">
                  <c:v>14/08/2023</c:v>
                </c:pt>
                <c:pt idx="221">
                  <c:v>15/08/2023</c:v>
                </c:pt>
                <c:pt idx="222">
                  <c:v>16/08/2023</c:v>
                </c:pt>
                <c:pt idx="223">
                  <c:v>17/08/2023</c:v>
                </c:pt>
                <c:pt idx="224">
                  <c:v>18/08/2023</c:v>
                </c:pt>
                <c:pt idx="225">
                  <c:v>21/08/2023</c:v>
                </c:pt>
                <c:pt idx="226">
                  <c:v>22/08/2023</c:v>
                </c:pt>
                <c:pt idx="227">
                  <c:v>23/08/2023</c:v>
                </c:pt>
                <c:pt idx="228">
                  <c:v>24/08/2023</c:v>
                </c:pt>
                <c:pt idx="229">
                  <c:v>25/08/2023</c:v>
                </c:pt>
                <c:pt idx="230">
                  <c:v>28/08/2023</c:v>
                </c:pt>
                <c:pt idx="231">
                  <c:v>29/08/2023</c:v>
                </c:pt>
                <c:pt idx="232">
                  <c:v>30/08/2023</c:v>
                </c:pt>
                <c:pt idx="233">
                  <c:v>31/08/2023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'pred_S&amp;P_500'!$B$2:$B$235</c15:sqref>
                  </c15:fullRef>
                </c:ext>
              </c:extLst>
              <c:f>'pred_S&amp;P_500'!$B$3:$B$235</c:f>
              <c:numCache>
                <c:formatCode>General</c:formatCode>
                <c:ptCount val="233"/>
                <c:pt idx="0">
                  <c:v>3719.0400390625</c:v>
                </c:pt>
                <c:pt idx="1">
                  <c:v>3640.4699707031</c:v>
                </c:pt>
                <c:pt idx="2">
                  <c:v>3585.6201171875</c:v>
                </c:pt>
                <c:pt idx="3">
                  <c:v>3678.4299316406</c:v>
                </c:pt>
                <c:pt idx="4">
                  <c:v>3790.9299316406</c:v>
                </c:pt>
                <c:pt idx="5">
                  <c:v>3783.2800292969</c:v>
                </c:pt>
                <c:pt idx="6">
                  <c:v>3744.5200195312</c:v>
                </c:pt>
                <c:pt idx="7">
                  <c:v>3639.6599121094</c:v>
                </c:pt>
                <c:pt idx="8">
                  <c:v>3612.3898925781</c:v>
                </c:pt>
                <c:pt idx="9">
                  <c:v>3588.8400878906</c:v>
                </c:pt>
                <c:pt idx="10">
                  <c:v>3577.0300292969</c:v>
                </c:pt>
                <c:pt idx="11">
                  <c:v>3669.9099121094</c:v>
                </c:pt>
                <c:pt idx="12">
                  <c:v>3583.0700683594</c:v>
                </c:pt>
                <c:pt idx="13">
                  <c:v>3677.9499511719</c:v>
                </c:pt>
                <c:pt idx="14">
                  <c:v>3719.9799804688</c:v>
                </c:pt>
                <c:pt idx="15">
                  <c:v>3695.1599121094</c:v>
                </c:pt>
                <c:pt idx="16">
                  <c:v>3665.7800292969</c:v>
                </c:pt>
                <c:pt idx="17">
                  <c:v>3752.75</c:v>
                </c:pt>
                <c:pt idx="18">
                  <c:v>3797.3400878906</c:v>
                </c:pt>
                <c:pt idx="19">
                  <c:v>3859.1101074219</c:v>
                </c:pt>
                <c:pt idx="20">
                  <c:v>3830.6000976562</c:v>
                </c:pt>
                <c:pt idx="21">
                  <c:v>3807.3000488281</c:v>
                </c:pt>
                <c:pt idx="22">
                  <c:v>3901.0600585938</c:v>
                </c:pt>
                <c:pt idx="23">
                  <c:v>3871.9799804688</c:v>
                </c:pt>
                <c:pt idx="24">
                  <c:v>3856.1000976562</c:v>
                </c:pt>
                <c:pt idx="25">
                  <c:v>3759.6899414062</c:v>
                </c:pt>
                <c:pt idx="26">
                  <c:v>3719.8898925781</c:v>
                </c:pt>
                <c:pt idx="27">
                  <c:v>3770.5500488281</c:v>
                </c:pt>
                <c:pt idx="28">
                  <c:v>3806.8000488281</c:v>
                </c:pt>
                <c:pt idx="29">
                  <c:v>3828.1101074219</c:v>
                </c:pt>
                <c:pt idx="30">
                  <c:v>3748.5700683594</c:v>
                </c:pt>
                <c:pt idx="31">
                  <c:v>3956.3701171875</c:v>
                </c:pt>
                <c:pt idx="32">
                  <c:v>3992.9299316406</c:v>
                </c:pt>
                <c:pt idx="33">
                  <c:v>3957.25</c:v>
                </c:pt>
                <c:pt idx="34">
                  <c:v>3991.7299804688</c:v>
                </c:pt>
                <c:pt idx="35">
                  <c:v>3958.7900390625</c:v>
                </c:pt>
                <c:pt idx="36">
                  <c:v>3946.5600585938</c:v>
                </c:pt>
                <c:pt idx="37">
                  <c:v>3965.3400878906</c:v>
                </c:pt>
                <c:pt idx="38">
                  <c:v>3949.9399414062</c:v>
                </c:pt>
                <c:pt idx="39">
                  <c:v>4003.580078125</c:v>
                </c:pt>
                <c:pt idx="40">
                  <c:v>4027.2600097656</c:v>
                </c:pt>
                <c:pt idx="41">
                  <c:v>4026.1201171875</c:v>
                </c:pt>
                <c:pt idx="42">
                  <c:v>3963.9399414062</c:v>
                </c:pt>
                <c:pt idx="43">
                  <c:v>3957.6298828125</c:v>
                </c:pt>
                <c:pt idx="44">
                  <c:v>4080.1101074219</c:v>
                </c:pt>
                <c:pt idx="45">
                  <c:v>4076.5700683594</c:v>
                </c:pt>
                <c:pt idx="46">
                  <c:v>4071.6999511719</c:v>
                </c:pt>
                <c:pt idx="47">
                  <c:v>3998.8400878906</c:v>
                </c:pt>
                <c:pt idx="48">
                  <c:v>3941.2600097656</c:v>
                </c:pt>
                <c:pt idx="49">
                  <c:v>3933.919921875</c:v>
                </c:pt>
                <c:pt idx="50">
                  <c:v>3963.5100097656</c:v>
                </c:pt>
                <c:pt idx="51">
                  <c:v>3934.3798828125</c:v>
                </c:pt>
                <c:pt idx="52">
                  <c:v>3990.5600585938</c:v>
                </c:pt>
                <c:pt idx="53">
                  <c:v>4019.6499023438</c:v>
                </c:pt>
                <c:pt idx="54">
                  <c:v>3995.3200683594</c:v>
                </c:pt>
                <c:pt idx="55">
                  <c:v>3895.75</c:v>
                </c:pt>
                <c:pt idx="56">
                  <c:v>3852.3601074219</c:v>
                </c:pt>
                <c:pt idx="57">
                  <c:v>3817.6599121094</c:v>
                </c:pt>
                <c:pt idx="58">
                  <c:v>3821.6201171875</c:v>
                </c:pt>
                <c:pt idx="59">
                  <c:v>3878.4399414062</c:v>
                </c:pt>
                <c:pt idx="60">
                  <c:v>3822.3898925781</c:v>
                </c:pt>
                <c:pt idx="61">
                  <c:v>3844.8200683594</c:v>
                </c:pt>
                <c:pt idx="62">
                  <c:v>3829.25</c:v>
                </c:pt>
                <c:pt idx="63">
                  <c:v>3783.2199707031</c:v>
                </c:pt>
                <c:pt idx="64">
                  <c:v>3849.2800292969</c:v>
                </c:pt>
                <c:pt idx="65">
                  <c:v>3839.5</c:v>
                </c:pt>
                <c:pt idx="66">
                  <c:v>3824.1398925781</c:v>
                </c:pt>
                <c:pt idx="67">
                  <c:v>3852.9699707031</c:v>
                </c:pt>
                <c:pt idx="68">
                  <c:v>3808.1000976562</c:v>
                </c:pt>
                <c:pt idx="69">
                  <c:v>3895.080078125</c:v>
                </c:pt>
                <c:pt idx="70">
                  <c:v>3892.0900878906</c:v>
                </c:pt>
                <c:pt idx="71">
                  <c:v>3919.25</c:v>
                </c:pt>
                <c:pt idx="72">
                  <c:v>3969.6101074219</c:v>
                </c:pt>
                <c:pt idx="73">
                  <c:v>3983.169921875</c:v>
                </c:pt>
                <c:pt idx="74">
                  <c:v>3999.0900878906</c:v>
                </c:pt>
                <c:pt idx="75">
                  <c:v>3990.9699707031</c:v>
                </c:pt>
                <c:pt idx="76">
                  <c:v>3928.8601074219</c:v>
                </c:pt>
                <c:pt idx="77">
                  <c:v>3898.8500976562</c:v>
                </c:pt>
                <c:pt idx="78">
                  <c:v>3972.6101074219</c:v>
                </c:pt>
                <c:pt idx="79">
                  <c:v>4019.8100585938</c:v>
                </c:pt>
                <c:pt idx="80">
                  <c:v>4016.9499511719</c:v>
                </c:pt>
                <c:pt idx="81">
                  <c:v>4016.2199707031</c:v>
                </c:pt>
                <c:pt idx="82">
                  <c:v>4060.4299316406</c:v>
                </c:pt>
                <c:pt idx="83">
                  <c:v>4070.5600585938</c:v>
                </c:pt>
                <c:pt idx="84">
                  <c:v>4017.7700195312</c:v>
                </c:pt>
                <c:pt idx="85">
                  <c:v>4076.6000976562</c:v>
                </c:pt>
                <c:pt idx="86">
                  <c:v>4119.2099609375</c:v>
                </c:pt>
                <c:pt idx="87">
                  <c:v>4179.759765625</c:v>
                </c:pt>
                <c:pt idx="88">
                  <c:v>4136.4799804688</c:v>
                </c:pt>
                <c:pt idx="89">
                  <c:v>4111.080078125</c:v>
                </c:pt>
                <c:pt idx="90">
                  <c:v>4164</c:v>
                </c:pt>
                <c:pt idx="91">
                  <c:v>4117.8598632812</c:v>
                </c:pt>
                <c:pt idx="92">
                  <c:v>4081.5</c:v>
                </c:pt>
                <c:pt idx="93">
                  <c:v>4090.4599609375</c:v>
                </c:pt>
                <c:pt idx="94">
                  <c:v>4137.2900390625</c:v>
                </c:pt>
                <c:pt idx="95">
                  <c:v>4136.1298828125</c:v>
                </c:pt>
                <c:pt idx="96">
                  <c:v>4147.6000976562</c:v>
                </c:pt>
                <c:pt idx="97">
                  <c:v>4090.4099121094</c:v>
                </c:pt>
                <c:pt idx="98">
                  <c:v>4079.0900878906</c:v>
                </c:pt>
                <c:pt idx="99">
                  <c:v>3997.3400878906</c:v>
                </c:pt>
                <c:pt idx="100">
                  <c:v>3991.0500488281</c:v>
                </c:pt>
                <c:pt idx="101">
                  <c:v>4012.3200683594</c:v>
                </c:pt>
                <c:pt idx="102">
                  <c:v>3970.0400390625</c:v>
                </c:pt>
                <c:pt idx="103">
                  <c:v>3982.2399902344</c:v>
                </c:pt>
                <c:pt idx="104">
                  <c:v>3970.1499023438</c:v>
                </c:pt>
                <c:pt idx="105">
                  <c:v>3951.3898925781</c:v>
                </c:pt>
                <c:pt idx="106">
                  <c:v>3981.3500976562</c:v>
                </c:pt>
                <c:pt idx="107">
                  <c:v>4045.6398925781</c:v>
                </c:pt>
                <c:pt idx="108">
                  <c:v>4048.419921875</c:v>
                </c:pt>
                <c:pt idx="109">
                  <c:v>3986.3701171875</c:v>
                </c:pt>
                <c:pt idx="110">
                  <c:v>3992.0100097656</c:v>
                </c:pt>
                <c:pt idx="111">
                  <c:v>3918.3200683594</c:v>
                </c:pt>
                <c:pt idx="112">
                  <c:v>3861.5900878906</c:v>
                </c:pt>
                <c:pt idx="113">
                  <c:v>3855.7600097656</c:v>
                </c:pt>
                <c:pt idx="114">
                  <c:v>3919.2900390625</c:v>
                </c:pt>
                <c:pt idx="115">
                  <c:v>3891.9299316406</c:v>
                </c:pt>
                <c:pt idx="116">
                  <c:v>3960.2800292969</c:v>
                </c:pt>
                <c:pt idx="117">
                  <c:v>3916.6398925781</c:v>
                </c:pt>
                <c:pt idx="118">
                  <c:v>3951.5700683594</c:v>
                </c:pt>
                <c:pt idx="119">
                  <c:v>4002.8701171875</c:v>
                </c:pt>
                <c:pt idx="120">
                  <c:v>3936.9699707031</c:v>
                </c:pt>
                <c:pt idx="121">
                  <c:v>3948.7199707031</c:v>
                </c:pt>
                <c:pt idx="122">
                  <c:v>3970.9899902344</c:v>
                </c:pt>
                <c:pt idx="123">
                  <c:v>3977.5300292969</c:v>
                </c:pt>
                <c:pt idx="124">
                  <c:v>3971.2700195312</c:v>
                </c:pt>
                <c:pt idx="125">
                  <c:v>4027.8100585938</c:v>
                </c:pt>
                <c:pt idx="126">
                  <c:v>4050.830078125</c:v>
                </c:pt>
                <c:pt idx="127">
                  <c:v>4109.3100585938</c:v>
                </c:pt>
                <c:pt idx="128">
                  <c:v>4124.509765625</c:v>
                </c:pt>
                <c:pt idx="129">
                  <c:v>4100.6000976562</c:v>
                </c:pt>
                <c:pt idx="130">
                  <c:v>4090.3798828125</c:v>
                </c:pt>
                <c:pt idx="131">
                  <c:v>4105.0200195312</c:v>
                </c:pt>
                <c:pt idx="132">
                  <c:v>4109.1098632812</c:v>
                </c:pt>
                <c:pt idx="133">
                  <c:v>4108.9399414062</c:v>
                </c:pt>
                <c:pt idx="134">
                  <c:v>4091.9499511719</c:v>
                </c:pt>
                <c:pt idx="135">
                  <c:v>4146.2202148438</c:v>
                </c:pt>
                <c:pt idx="136">
                  <c:v>4137.6401367188</c:v>
                </c:pt>
                <c:pt idx="137">
                  <c:v>4151.3198242188</c:v>
                </c:pt>
                <c:pt idx="138">
                  <c:v>4154.8701171875</c:v>
                </c:pt>
                <c:pt idx="139">
                  <c:v>4154.5200195312</c:v>
                </c:pt>
                <c:pt idx="140">
                  <c:v>4129.7900390625</c:v>
                </c:pt>
                <c:pt idx="141">
                  <c:v>4133.5200195312</c:v>
                </c:pt>
                <c:pt idx="142">
                  <c:v>4137.0400390625</c:v>
                </c:pt>
                <c:pt idx="143">
                  <c:v>4071.6298828125</c:v>
                </c:pt>
                <c:pt idx="144">
                  <c:v>4055.9899902344</c:v>
                </c:pt>
                <c:pt idx="145">
                  <c:v>4135.3500976562</c:v>
                </c:pt>
                <c:pt idx="146">
                  <c:v>4169.4799804688</c:v>
                </c:pt>
                <c:pt idx="147">
                  <c:v>4167.8701171875</c:v>
                </c:pt>
                <c:pt idx="148">
                  <c:v>4119.580078125</c:v>
                </c:pt>
                <c:pt idx="149">
                  <c:v>4090.75</c:v>
                </c:pt>
                <c:pt idx="150">
                  <c:v>4061.2199707031</c:v>
                </c:pt>
                <c:pt idx="151">
                  <c:v>4136.25</c:v>
                </c:pt>
                <c:pt idx="152">
                  <c:v>4138.1201171875</c:v>
                </c:pt>
                <c:pt idx="153">
                  <c:v>4119.169921875</c:v>
                </c:pt>
                <c:pt idx="154">
                  <c:v>4137.6401367188</c:v>
                </c:pt>
                <c:pt idx="155">
                  <c:v>4130.6201171875</c:v>
                </c:pt>
                <c:pt idx="156">
                  <c:v>4124.080078125</c:v>
                </c:pt>
                <c:pt idx="157">
                  <c:v>4136.2797851562</c:v>
                </c:pt>
                <c:pt idx="158">
                  <c:v>4109.8999023438</c:v>
                </c:pt>
                <c:pt idx="159">
                  <c:v>4158.7700195312</c:v>
                </c:pt>
                <c:pt idx="160">
                  <c:v>4198.0498046875</c:v>
                </c:pt>
                <c:pt idx="161">
                  <c:v>4191.9799804688</c:v>
                </c:pt>
                <c:pt idx="162">
                  <c:v>4192.6298828125</c:v>
                </c:pt>
                <c:pt idx="163">
                  <c:v>4145.580078125</c:v>
                </c:pt>
                <c:pt idx="164">
                  <c:v>4115.240234375</c:v>
                </c:pt>
                <c:pt idx="165">
                  <c:v>4151.2797851562</c:v>
                </c:pt>
                <c:pt idx="166">
                  <c:v>4205.4501953125</c:v>
                </c:pt>
                <c:pt idx="167">
                  <c:v>4205.5200195312</c:v>
                </c:pt>
                <c:pt idx="168">
                  <c:v>4179.830078125</c:v>
                </c:pt>
                <c:pt idx="169">
                  <c:v>4221.0200195312</c:v>
                </c:pt>
                <c:pt idx="170">
                  <c:v>4282.3701171875</c:v>
                </c:pt>
                <c:pt idx="171">
                  <c:v>4273.7900390625</c:v>
                </c:pt>
                <c:pt idx="172">
                  <c:v>4283.8500976562</c:v>
                </c:pt>
                <c:pt idx="173">
                  <c:v>4267.5200195312</c:v>
                </c:pt>
                <c:pt idx="174">
                  <c:v>4293.9301757812</c:v>
                </c:pt>
                <c:pt idx="175">
                  <c:v>4298.8598632812</c:v>
                </c:pt>
                <c:pt idx="176">
                  <c:v>4338.9301757812</c:v>
                </c:pt>
                <c:pt idx="177">
                  <c:v>4369.009765625</c:v>
                </c:pt>
                <c:pt idx="178">
                  <c:v>4372.58984375</c:v>
                </c:pt>
                <c:pt idx="179">
                  <c:v>4425.83984375</c:v>
                </c:pt>
                <c:pt idx="180">
                  <c:v>4409.58984375</c:v>
                </c:pt>
                <c:pt idx="181">
                  <c:v>4388.7099609375</c:v>
                </c:pt>
                <c:pt idx="182">
                  <c:v>4365.6899414062</c:v>
                </c:pt>
                <c:pt idx="183">
                  <c:v>4381.8901367188</c:v>
                </c:pt>
                <c:pt idx="184">
                  <c:v>4348.330078125</c:v>
                </c:pt>
                <c:pt idx="185">
                  <c:v>4328.8198242188</c:v>
                </c:pt>
                <c:pt idx="186">
                  <c:v>4378.41015625</c:v>
                </c:pt>
                <c:pt idx="187">
                  <c:v>4376.8598632812</c:v>
                </c:pt>
                <c:pt idx="188">
                  <c:v>4396.4399414062</c:v>
                </c:pt>
                <c:pt idx="189">
                  <c:v>4450.3798828125</c:v>
                </c:pt>
                <c:pt idx="190">
                  <c:v>4455.58984375</c:v>
                </c:pt>
                <c:pt idx="191">
                  <c:v>4446.8198242188</c:v>
                </c:pt>
                <c:pt idx="192">
                  <c:v>4411.58984375</c:v>
                </c:pt>
                <c:pt idx="193">
                  <c:v>4398.9501953125</c:v>
                </c:pt>
                <c:pt idx="194">
                  <c:v>4409.5297851562</c:v>
                </c:pt>
                <c:pt idx="195">
                  <c:v>4439.259765625</c:v>
                </c:pt>
                <c:pt idx="196">
                  <c:v>4472.16015625</c:v>
                </c:pt>
                <c:pt idx="197">
                  <c:v>4510.0400390625</c:v>
                </c:pt>
                <c:pt idx="198">
                  <c:v>4505.419921875</c:v>
                </c:pt>
                <c:pt idx="199">
                  <c:v>4522.7900390625</c:v>
                </c:pt>
                <c:pt idx="200">
                  <c:v>4554.9799804688</c:v>
                </c:pt>
                <c:pt idx="201">
                  <c:v>4565.7202148438</c:v>
                </c:pt>
                <c:pt idx="202">
                  <c:v>4534.8701171875</c:v>
                </c:pt>
                <c:pt idx="203">
                  <c:v>4536.33984375</c:v>
                </c:pt>
                <c:pt idx="204">
                  <c:v>4554.6401367188</c:v>
                </c:pt>
                <c:pt idx="205">
                  <c:v>4567.4599609375</c:v>
                </c:pt>
                <c:pt idx="206">
                  <c:v>4566.75</c:v>
                </c:pt>
                <c:pt idx="207">
                  <c:v>4537.41015625</c:v>
                </c:pt>
                <c:pt idx="208">
                  <c:v>4582.2299804688</c:v>
                </c:pt>
                <c:pt idx="209">
                  <c:v>4588.9599609375</c:v>
                </c:pt>
                <c:pt idx="210">
                  <c:v>4576.7299804688</c:v>
                </c:pt>
                <c:pt idx="211">
                  <c:v>4513.3901367188</c:v>
                </c:pt>
                <c:pt idx="212">
                  <c:v>4501.8901367188</c:v>
                </c:pt>
                <c:pt idx="213">
                  <c:v>4478.0297851562</c:v>
                </c:pt>
                <c:pt idx="214">
                  <c:v>4518.4399414062</c:v>
                </c:pt>
                <c:pt idx="215">
                  <c:v>4499.3798828125</c:v>
                </c:pt>
                <c:pt idx="216">
                  <c:v>4467.7099609375</c:v>
                </c:pt>
                <c:pt idx="217">
                  <c:v>4468.830078125</c:v>
                </c:pt>
                <c:pt idx="218">
                  <c:v>4464.0498046875</c:v>
                </c:pt>
                <c:pt idx="219">
                  <c:v>4489.7202148438</c:v>
                </c:pt>
                <c:pt idx="220">
                  <c:v>4437.8598632812</c:v>
                </c:pt>
                <c:pt idx="221">
                  <c:v>4404.330078125</c:v>
                </c:pt>
                <c:pt idx="222">
                  <c:v>4370.3598632812</c:v>
                </c:pt>
                <c:pt idx="223">
                  <c:v>4369.7099609375</c:v>
                </c:pt>
                <c:pt idx="224">
                  <c:v>4399.7700195312</c:v>
                </c:pt>
                <c:pt idx="225">
                  <c:v>4387.5498046875</c:v>
                </c:pt>
                <c:pt idx="226">
                  <c:v>4436.009765625</c:v>
                </c:pt>
                <c:pt idx="227">
                  <c:v>4376.3100585938</c:v>
                </c:pt>
                <c:pt idx="228">
                  <c:v>4405.7099609375</c:v>
                </c:pt>
                <c:pt idx="229">
                  <c:v>4433.3100585938</c:v>
                </c:pt>
                <c:pt idx="230">
                  <c:v>4497.6298828125</c:v>
                </c:pt>
                <c:pt idx="231">
                  <c:v>4514.8701171875</c:v>
                </c:pt>
                <c:pt idx="232">
                  <c:v>4507.66015625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D-46A4-8D22-6E94BA7A8DEE}"/>
            </c:ext>
          </c:extLst>
        </c:ser>
        <c:ser>
          <c:idx val="1"/>
          <c:order val="1"/>
          <c:tx>
            <c:strRef>
              <c:f>'pred_S&amp;P_500'!$C$1</c:f>
              <c:strCache>
                <c:ptCount val="1"/>
                <c:pt idx="0">
                  <c:v>Predictions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'pred_S&amp;P_500'!$A:$A</c15:sqref>
                  </c15:fullRef>
                </c:ext>
              </c:extLst>
              <c:f>'pred_S&amp;P_500'!$A$2:$A$1048576</c:f>
              <c:strCache>
                <c:ptCount val="234"/>
                <c:pt idx="0">
                  <c:v>27/09/2022</c:v>
                </c:pt>
                <c:pt idx="1">
                  <c:v>28/09/2022</c:v>
                </c:pt>
                <c:pt idx="2">
                  <c:v>29/09/2022</c:v>
                </c:pt>
                <c:pt idx="3">
                  <c:v>30/09/2022</c:v>
                </c:pt>
                <c:pt idx="4">
                  <c:v>03/10/2022</c:v>
                </c:pt>
                <c:pt idx="5">
                  <c:v>04/10/2022</c:v>
                </c:pt>
                <c:pt idx="6">
                  <c:v>05/10/2022</c:v>
                </c:pt>
                <c:pt idx="7">
                  <c:v>06/10/2022</c:v>
                </c:pt>
                <c:pt idx="8">
                  <c:v>07/10/2022</c:v>
                </c:pt>
                <c:pt idx="9">
                  <c:v>10/10/2022</c:v>
                </c:pt>
                <c:pt idx="10">
                  <c:v>11/10/2022</c:v>
                </c:pt>
                <c:pt idx="11">
                  <c:v>12/10/2022</c:v>
                </c:pt>
                <c:pt idx="12">
                  <c:v>13/10/2022</c:v>
                </c:pt>
                <c:pt idx="13">
                  <c:v>14/10/2022</c:v>
                </c:pt>
                <c:pt idx="14">
                  <c:v>17/10/2022</c:v>
                </c:pt>
                <c:pt idx="15">
                  <c:v>18/10/2022</c:v>
                </c:pt>
                <c:pt idx="16">
                  <c:v>19/10/2022</c:v>
                </c:pt>
                <c:pt idx="17">
                  <c:v>20/10/2022</c:v>
                </c:pt>
                <c:pt idx="18">
                  <c:v>21/10/2022</c:v>
                </c:pt>
                <c:pt idx="19">
                  <c:v>24/10/2022</c:v>
                </c:pt>
                <c:pt idx="20">
                  <c:v>25/10/2022</c:v>
                </c:pt>
                <c:pt idx="21">
                  <c:v>26/10/2022</c:v>
                </c:pt>
                <c:pt idx="22">
                  <c:v>27/10/2022</c:v>
                </c:pt>
                <c:pt idx="23">
                  <c:v>28/10/2022</c:v>
                </c:pt>
                <c:pt idx="24">
                  <c:v>31/10/2022</c:v>
                </c:pt>
                <c:pt idx="25">
                  <c:v>01/11/2022</c:v>
                </c:pt>
                <c:pt idx="26">
                  <c:v>02/11/2022</c:v>
                </c:pt>
                <c:pt idx="27">
                  <c:v>03/11/2022</c:v>
                </c:pt>
                <c:pt idx="28">
                  <c:v>04/11/2022</c:v>
                </c:pt>
                <c:pt idx="29">
                  <c:v>07/11/2022</c:v>
                </c:pt>
                <c:pt idx="30">
                  <c:v>08/11/2022</c:v>
                </c:pt>
                <c:pt idx="31">
                  <c:v>09/11/2022</c:v>
                </c:pt>
                <c:pt idx="32">
                  <c:v>10/11/2022</c:v>
                </c:pt>
                <c:pt idx="33">
                  <c:v>11/11/2022</c:v>
                </c:pt>
                <c:pt idx="34">
                  <c:v>14/11/2022</c:v>
                </c:pt>
                <c:pt idx="35">
                  <c:v>15/11/2022</c:v>
                </c:pt>
                <c:pt idx="36">
                  <c:v>16/11/2022</c:v>
                </c:pt>
                <c:pt idx="37">
                  <c:v>17/11/2022</c:v>
                </c:pt>
                <c:pt idx="38">
                  <c:v>18/11/2022</c:v>
                </c:pt>
                <c:pt idx="39">
                  <c:v>21/11/2022</c:v>
                </c:pt>
                <c:pt idx="40">
                  <c:v>22/11/2022</c:v>
                </c:pt>
                <c:pt idx="41">
                  <c:v>23/11/2022</c:v>
                </c:pt>
                <c:pt idx="42">
                  <c:v>25/11/2022</c:v>
                </c:pt>
                <c:pt idx="43">
                  <c:v>28/11/2022</c:v>
                </c:pt>
                <c:pt idx="44">
                  <c:v>29/11/2022</c:v>
                </c:pt>
                <c:pt idx="45">
                  <c:v>30/11/2022</c:v>
                </c:pt>
                <c:pt idx="46">
                  <c:v>01/12/2022</c:v>
                </c:pt>
                <c:pt idx="47">
                  <c:v>02/12/2022</c:v>
                </c:pt>
                <c:pt idx="48">
                  <c:v>05/12/2022</c:v>
                </c:pt>
                <c:pt idx="49">
                  <c:v>06/12/2022</c:v>
                </c:pt>
                <c:pt idx="50">
                  <c:v>07/12/2022</c:v>
                </c:pt>
                <c:pt idx="51">
                  <c:v>08/12/2022</c:v>
                </c:pt>
                <c:pt idx="52">
                  <c:v>09/12/2022</c:v>
                </c:pt>
                <c:pt idx="53">
                  <c:v>12/12/2022</c:v>
                </c:pt>
                <c:pt idx="54">
                  <c:v>13/12/2022</c:v>
                </c:pt>
                <c:pt idx="55">
                  <c:v>14/12/2022</c:v>
                </c:pt>
                <c:pt idx="56">
                  <c:v>15/12/2022</c:v>
                </c:pt>
                <c:pt idx="57">
                  <c:v>16/12/2022</c:v>
                </c:pt>
                <c:pt idx="58">
                  <c:v>19/12/2022</c:v>
                </c:pt>
                <c:pt idx="59">
                  <c:v>20/12/2022</c:v>
                </c:pt>
                <c:pt idx="60">
                  <c:v>21/12/2022</c:v>
                </c:pt>
                <c:pt idx="61">
                  <c:v>22/12/2022</c:v>
                </c:pt>
                <c:pt idx="62">
                  <c:v>23/12/2022</c:v>
                </c:pt>
                <c:pt idx="63">
                  <c:v>27/12/2022</c:v>
                </c:pt>
                <c:pt idx="64">
                  <c:v>28/12/2022</c:v>
                </c:pt>
                <c:pt idx="65">
                  <c:v>29/12/2022</c:v>
                </c:pt>
                <c:pt idx="66">
                  <c:v>30/12/2022</c:v>
                </c:pt>
                <c:pt idx="67">
                  <c:v>03/01/2023</c:v>
                </c:pt>
                <c:pt idx="68">
                  <c:v>04/01/2023</c:v>
                </c:pt>
                <c:pt idx="69">
                  <c:v>05/01/2023</c:v>
                </c:pt>
                <c:pt idx="70">
                  <c:v>06/01/2023</c:v>
                </c:pt>
                <c:pt idx="71">
                  <c:v>09/01/2023</c:v>
                </c:pt>
                <c:pt idx="72">
                  <c:v>10/01/2023</c:v>
                </c:pt>
                <c:pt idx="73">
                  <c:v>11/01/2023</c:v>
                </c:pt>
                <c:pt idx="74">
                  <c:v>12/01/2023</c:v>
                </c:pt>
                <c:pt idx="75">
                  <c:v>13/01/2023</c:v>
                </c:pt>
                <c:pt idx="76">
                  <c:v>17/01/2023</c:v>
                </c:pt>
                <c:pt idx="77">
                  <c:v>18/01/2023</c:v>
                </c:pt>
                <c:pt idx="78">
                  <c:v>19/01/2023</c:v>
                </c:pt>
                <c:pt idx="79">
                  <c:v>20/01/2023</c:v>
                </c:pt>
                <c:pt idx="80">
                  <c:v>23/01/2023</c:v>
                </c:pt>
                <c:pt idx="81">
                  <c:v>24/01/2023</c:v>
                </c:pt>
                <c:pt idx="82">
                  <c:v>25/01/2023</c:v>
                </c:pt>
                <c:pt idx="83">
                  <c:v>26/01/2023</c:v>
                </c:pt>
                <c:pt idx="84">
                  <c:v>27/01/2023</c:v>
                </c:pt>
                <c:pt idx="85">
                  <c:v>30/01/2023</c:v>
                </c:pt>
                <c:pt idx="86">
                  <c:v>31/01/2023</c:v>
                </c:pt>
                <c:pt idx="87">
                  <c:v>01/02/2023</c:v>
                </c:pt>
                <c:pt idx="88">
                  <c:v>02/02/2023</c:v>
                </c:pt>
                <c:pt idx="89">
                  <c:v>03/02/2023</c:v>
                </c:pt>
                <c:pt idx="90">
                  <c:v>06/02/2023</c:v>
                </c:pt>
                <c:pt idx="91">
                  <c:v>07/02/2023</c:v>
                </c:pt>
                <c:pt idx="92">
                  <c:v>08/02/2023</c:v>
                </c:pt>
                <c:pt idx="93">
                  <c:v>09/02/2023</c:v>
                </c:pt>
                <c:pt idx="94">
                  <c:v>10/02/2023</c:v>
                </c:pt>
                <c:pt idx="95">
                  <c:v>13/02/2023</c:v>
                </c:pt>
                <c:pt idx="96">
                  <c:v>14/02/2023</c:v>
                </c:pt>
                <c:pt idx="97">
                  <c:v>15/02/2023</c:v>
                </c:pt>
                <c:pt idx="98">
                  <c:v>16/02/2023</c:v>
                </c:pt>
                <c:pt idx="99">
                  <c:v>17/02/2023</c:v>
                </c:pt>
                <c:pt idx="100">
                  <c:v>21/02/2023</c:v>
                </c:pt>
                <c:pt idx="101">
                  <c:v>22/02/2023</c:v>
                </c:pt>
                <c:pt idx="102">
                  <c:v>23/02/2023</c:v>
                </c:pt>
                <c:pt idx="103">
                  <c:v>24/02/2023</c:v>
                </c:pt>
                <c:pt idx="104">
                  <c:v>27/02/2023</c:v>
                </c:pt>
                <c:pt idx="105">
                  <c:v>28/02/2023</c:v>
                </c:pt>
                <c:pt idx="106">
                  <c:v>01/03/2023</c:v>
                </c:pt>
                <c:pt idx="107">
                  <c:v>02/03/2023</c:v>
                </c:pt>
                <c:pt idx="108">
                  <c:v>03/03/2023</c:v>
                </c:pt>
                <c:pt idx="109">
                  <c:v>06/03/2023</c:v>
                </c:pt>
                <c:pt idx="110">
                  <c:v>07/03/2023</c:v>
                </c:pt>
                <c:pt idx="111">
                  <c:v>08/03/2023</c:v>
                </c:pt>
                <c:pt idx="112">
                  <c:v>09/03/2023</c:v>
                </c:pt>
                <c:pt idx="113">
                  <c:v>10/03/2023</c:v>
                </c:pt>
                <c:pt idx="114">
                  <c:v>13/03/2023</c:v>
                </c:pt>
                <c:pt idx="115">
                  <c:v>14/03/2023</c:v>
                </c:pt>
                <c:pt idx="116">
                  <c:v>15/03/2023</c:v>
                </c:pt>
                <c:pt idx="117">
                  <c:v>16/03/2023</c:v>
                </c:pt>
                <c:pt idx="118">
                  <c:v>17/03/2023</c:v>
                </c:pt>
                <c:pt idx="119">
                  <c:v>20/03/2023</c:v>
                </c:pt>
                <c:pt idx="120">
                  <c:v>21/03/2023</c:v>
                </c:pt>
                <c:pt idx="121">
                  <c:v>22/03/2023</c:v>
                </c:pt>
                <c:pt idx="122">
                  <c:v>23/03/2023</c:v>
                </c:pt>
                <c:pt idx="123">
                  <c:v>24/03/2023</c:v>
                </c:pt>
                <c:pt idx="124">
                  <c:v>27/03/2023</c:v>
                </c:pt>
                <c:pt idx="125">
                  <c:v>28/03/2023</c:v>
                </c:pt>
                <c:pt idx="126">
                  <c:v>29/03/2023</c:v>
                </c:pt>
                <c:pt idx="127">
                  <c:v>30/03/2023</c:v>
                </c:pt>
                <c:pt idx="128">
                  <c:v>31/03/2023</c:v>
                </c:pt>
                <c:pt idx="129">
                  <c:v>03/04/2023</c:v>
                </c:pt>
                <c:pt idx="130">
                  <c:v>04/04/2023</c:v>
                </c:pt>
                <c:pt idx="131">
                  <c:v>05/04/2023</c:v>
                </c:pt>
                <c:pt idx="132">
                  <c:v>06/04/2023</c:v>
                </c:pt>
                <c:pt idx="133">
                  <c:v>10/04/2023</c:v>
                </c:pt>
                <c:pt idx="134">
                  <c:v>11/04/2023</c:v>
                </c:pt>
                <c:pt idx="135">
                  <c:v>12/04/2023</c:v>
                </c:pt>
                <c:pt idx="136">
                  <c:v>13/04/2023</c:v>
                </c:pt>
                <c:pt idx="137">
                  <c:v>14/04/2023</c:v>
                </c:pt>
                <c:pt idx="138">
                  <c:v>17/04/2023</c:v>
                </c:pt>
                <c:pt idx="139">
                  <c:v>18/04/2023</c:v>
                </c:pt>
                <c:pt idx="140">
                  <c:v>19/04/2023</c:v>
                </c:pt>
                <c:pt idx="141">
                  <c:v>20/04/2023</c:v>
                </c:pt>
                <c:pt idx="142">
                  <c:v>21/04/2023</c:v>
                </c:pt>
                <c:pt idx="143">
                  <c:v>24/04/2023</c:v>
                </c:pt>
                <c:pt idx="144">
                  <c:v>25/04/2023</c:v>
                </c:pt>
                <c:pt idx="145">
                  <c:v>26/04/2023</c:v>
                </c:pt>
                <c:pt idx="146">
                  <c:v>27/04/2023</c:v>
                </c:pt>
                <c:pt idx="147">
                  <c:v>28/04/2023</c:v>
                </c:pt>
                <c:pt idx="148">
                  <c:v>01/05/2023</c:v>
                </c:pt>
                <c:pt idx="149">
                  <c:v>02/05/2023</c:v>
                </c:pt>
                <c:pt idx="150">
                  <c:v>03/05/2023</c:v>
                </c:pt>
                <c:pt idx="151">
                  <c:v>04/05/2023</c:v>
                </c:pt>
                <c:pt idx="152">
                  <c:v>05/05/2023</c:v>
                </c:pt>
                <c:pt idx="153">
                  <c:v>08/05/2023</c:v>
                </c:pt>
                <c:pt idx="154">
                  <c:v>09/05/2023</c:v>
                </c:pt>
                <c:pt idx="155">
                  <c:v>10/05/2023</c:v>
                </c:pt>
                <c:pt idx="156">
                  <c:v>11/05/2023</c:v>
                </c:pt>
                <c:pt idx="157">
                  <c:v>12/05/2023</c:v>
                </c:pt>
                <c:pt idx="158">
                  <c:v>15/05/2023</c:v>
                </c:pt>
                <c:pt idx="159">
                  <c:v>16/05/2023</c:v>
                </c:pt>
                <c:pt idx="160">
                  <c:v>17/05/2023</c:v>
                </c:pt>
                <c:pt idx="161">
                  <c:v>18/05/2023</c:v>
                </c:pt>
                <c:pt idx="162">
                  <c:v>19/05/2023</c:v>
                </c:pt>
                <c:pt idx="163">
                  <c:v>22/05/2023</c:v>
                </c:pt>
                <c:pt idx="164">
                  <c:v>23/05/2023</c:v>
                </c:pt>
                <c:pt idx="165">
                  <c:v>24/05/2023</c:v>
                </c:pt>
                <c:pt idx="166">
                  <c:v>25/05/2023</c:v>
                </c:pt>
                <c:pt idx="167">
                  <c:v>26/05/2023</c:v>
                </c:pt>
                <c:pt idx="168">
                  <c:v>30/05/2023</c:v>
                </c:pt>
                <c:pt idx="169">
                  <c:v>31/05/2023</c:v>
                </c:pt>
                <c:pt idx="170">
                  <c:v>01/06/2023</c:v>
                </c:pt>
                <c:pt idx="171">
                  <c:v>02/06/2023</c:v>
                </c:pt>
                <c:pt idx="172">
                  <c:v>05/06/2023</c:v>
                </c:pt>
                <c:pt idx="173">
                  <c:v>06/06/2023</c:v>
                </c:pt>
                <c:pt idx="174">
                  <c:v>07/06/2023</c:v>
                </c:pt>
                <c:pt idx="175">
                  <c:v>08/06/2023</c:v>
                </c:pt>
                <c:pt idx="176">
                  <c:v>09/06/2023</c:v>
                </c:pt>
                <c:pt idx="177">
                  <c:v>12/06/2023</c:v>
                </c:pt>
                <c:pt idx="178">
                  <c:v>13/06/2023</c:v>
                </c:pt>
                <c:pt idx="179">
                  <c:v>14/06/2023</c:v>
                </c:pt>
                <c:pt idx="180">
                  <c:v>15/06/2023</c:v>
                </c:pt>
                <c:pt idx="181">
                  <c:v>16/06/2023</c:v>
                </c:pt>
                <c:pt idx="182">
                  <c:v>20/06/2023</c:v>
                </c:pt>
                <c:pt idx="183">
                  <c:v>21/06/2023</c:v>
                </c:pt>
                <c:pt idx="184">
                  <c:v>22/06/2023</c:v>
                </c:pt>
                <c:pt idx="185">
                  <c:v>23/06/2023</c:v>
                </c:pt>
                <c:pt idx="186">
                  <c:v>26/06/2023</c:v>
                </c:pt>
                <c:pt idx="187">
                  <c:v>27/06/2023</c:v>
                </c:pt>
                <c:pt idx="188">
                  <c:v>28/06/2023</c:v>
                </c:pt>
                <c:pt idx="189">
                  <c:v>29/06/2023</c:v>
                </c:pt>
                <c:pt idx="190">
                  <c:v>30/06/2023</c:v>
                </c:pt>
                <c:pt idx="191">
                  <c:v>03/07/2023</c:v>
                </c:pt>
                <c:pt idx="192">
                  <c:v>05/07/2023</c:v>
                </c:pt>
                <c:pt idx="193">
                  <c:v>06/07/2023</c:v>
                </c:pt>
                <c:pt idx="194">
                  <c:v>07/07/2023</c:v>
                </c:pt>
                <c:pt idx="195">
                  <c:v>10/07/2023</c:v>
                </c:pt>
                <c:pt idx="196">
                  <c:v>11/07/2023</c:v>
                </c:pt>
                <c:pt idx="197">
                  <c:v>12/07/2023</c:v>
                </c:pt>
                <c:pt idx="198">
                  <c:v>13/07/2023</c:v>
                </c:pt>
                <c:pt idx="199">
                  <c:v>14/07/2023</c:v>
                </c:pt>
                <c:pt idx="200">
                  <c:v>17/07/2023</c:v>
                </c:pt>
                <c:pt idx="201">
                  <c:v>18/07/2023</c:v>
                </c:pt>
                <c:pt idx="202">
                  <c:v>19/07/2023</c:v>
                </c:pt>
                <c:pt idx="203">
                  <c:v>20/07/2023</c:v>
                </c:pt>
                <c:pt idx="204">
                  <c:v>21/07/2023</c:v>
                </c:pt>
                <c:pt idx="205">
                  <c:v>24/07/2023</c:v>
                </c:pt>
                <c:pt idx="206">
                  <c:v>25/07/2023</c:v>
                </c:pt>
                <c:pt idx="207">
                  <c:v>26/07/2023</c:v>
                </c:pt>
                <c:pt idx="208">
                  <c:v>27/07/2023</c:v>
                </c:pt>
                <c:pt idx="209">
                  <c:v>28/07/2023</c:v>
                </c:pt>
                <c:pt idx="210">
                  <c:v>31/07/2023</c:v>
                </c:pt>
                <c:pt idx="211">
                  <c:v>01/08/2023</c:v>
                </c:pt>
                <c:pt idx="212">
                  <c:v>02/08/2023</c:v>
                </c:pt>
                <c:pt idx="213">
                  <c:v>03/08/2023</c:v>
                </c:pt>
                <c:pt idx="214">
                  <c:v>04/08/2023</c:v>
                </c:pt>
                <c:pt idx="215">
                  <c:v>07/08/2023</c:v>
                </c:pt>
                <c:pt idx="216">
                  <c:v>08/08/2023</c:v>
                </c:pt>
                <c:pt idx="217">
                  <c:v>09/08/2023</c:v>
                </c:pt>
                <c:pt idx="218">
                  <c:v>10/08/2023</c:v>
                </c:pt>
                <c:pt idx="219">
                  <c:v>11/08/2023</c:v>
                </c:pt>
                <c:pt idx="220">
                  <c:v>14/08/2023</c:v>
                </c:pt>
                <c:pt idx="221">
                  <c:v>15/08/2023</c:v>
                </c:pt>
                <c:pt idx="222">
                  <c:v>16/08/2023</c:v>
                </c:pt>
                <c:pt idx="223">
                  <c:v>17/08/2023</c:v>
                </c:pt>
                <c:pt idx="224">
                  <c:v>18/08/2023</c:v>
                </c:pt>
                <c:pt idx="225">
                  <c:v>21/08/2023</c:v>
                </c:pt>
                <c:pt idx="226">
                  <c:v>22/08/2023</c:v>
                </c:pt>
                <c:pt idx="227">
                  <c:v>23/08/2023</c:v>
                </c:pt>
                <c:pt idx="228">
                  <c:v>24/08/2023</c:v>
                </c:pt>
                <c:pt idx="229">
                  <c:v>25/08/2023</c:v>
                </c:pt>
                <c:pt idx="230">
                  <c:v>28/08/2023</c:v>
                </c:pt>
                <c:pt idx="231">
                  <c:v>29/08/2023</c:v>
                </c:pt>
                <c:pt idx="232">
                  <c:v>30/08/2023</c:v>
                </c:pt>
                <c:pt idx="233">
                  <c:v>31/08/2023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'pred_S&amp;P_500'!$C$2:$C$235</c15:sqref>
                  </c15:fullRef>
                </c:ext>
              </c:extLst>
              <c:f>'pred_S&amp;P_500'!$C$3:$C$235</c:f>
              <c:numCache>
                <c:formatCode>General</c:formatCode>
                <c:ptCount val="233"/>
                <c:pt idx="0">
                  <c:v>3713.2620000000002</c:v>
                </c:pt>
                <c:pt idx="1">
                  <c:v>3692.0232000000001</c:v>
                </c:pt>
                <c:pt idx="2">
                  <c:v>3678.7860999999998</c:v>
                </c:pt>
                <c:pt idx="3">
                  <c:v>3660.2222000000002</c:v>
                </c:pt>
                <c:pt idx="4">
                  <c:v>3651.8188</c:v>
                </c:pt>
                <c:pt idx="5">
                  <c:v>3672.0623000000001</c:v>
                </c:pt>
                <c:pt idx="6">
                  <c:v>3708.712</c:v>
                </c:pt>
                <c:pt idx="7">
                  <c:v>3739.1383999999998</c:v>
                </c:pt>
                <c:pt idx="8">
                  <c:v>3739.3105</c:v>
                </c:pt>
                <c:pt idx="9">
                  <c:v>3711.6736000000001</c:v>
                </c:pt>
                <c:pt idx="10">
                  <c:v>3668.6545000000001</c:v>
                </c:pt>
                <c:pt idx="11">
                  <c:v>3624.2622000000001</c:v>
                </c:pt>
                <c:pt idx="12">
                  <c:v>3603.817</c:v>
                </c:pt>
                <c:pt idx="13">
                  <c:v>3594.3123000000001</c:v>
                </c:pt>
                <c:pt idx="14">
                  <c:v>3603.9998000000001</c:v>
                </c:pt>
                <c:pt idx="15">
                  <c:v>3632.3380999999999</c:v>
                </c:pt>
                <c:pt idx="16">
                  <c:v>3662.7253000000001</c:v>
                </c:pt>
                <c:pt idx="17">
                  <c:v>3680.5237000000002</c:v>
                </c:pt>
                <c:pt idx="18">
                  <c:v>3697.8739999999998</c:v>
                </c:pt>
                <c:pt idx="19">
                  <c:v>3722.0414999999998</c:v>
                </c:pt>
                <c:pt idx="20">
                  <c:v>3757.4872999999998</c:v>
                </c:pt>
                <c:pt idx="21">
                  <c:v>3790.1084000000001</c:v>
                </c:pt>
                <c:pt idx="22">
                  <c:v>3808.8137000000002</c:v>
                </c:pt>
                <c:pt idx="23">
                  <c:v>3828.3135000000002</c:v>
                </c:pt>
                <c:pt idx="24">
                  <c:v>3844.2606999999998</c:v>
                </c:pt>
                <c:pt idx="25">
                  <c:v>3852.2910000000002</c:v>
                </c:pt>
                <c:pt idx="26">
                  <c:v>3839.1682000000001</c:v>
                </c:pt>
                <c:pt idx="27">
                  <c:v>3806.9191999999998</c:v>
                </c:pt>
                <c:pt idx="28">
                  <c:v>3776.7220000000002</c:v>
                </c:pt>
                <c:pt idx="29">
                  <c:v>3763.6826000000001</c:v>
                </c:pt>
                <c:pt idx="30">
                  <c:v>3770.1709999999998</c:v>
                </c:pt>
                <c:pt idx="31">
                  <c:v>3775.4265</c:v>
                </c:pt>
                <c:pt idx="32">
                  <c:v>3806.2170000000001</c:v>
                </c:pt>
                <c:pt idx="33">
                  <c:v>3858.6995000000002</c:v>
                </c:pt>
                <c:pt idx="34">
                  <c:v>3907.7602999999999</c:v>
                </c:pt>
                <c:pt idx="35">
                  <c:v>3946.0646999999999</c:v>
                </c:pt>
                <c:pt idx="36">
                  <c:v>3965.2842000000001</c:v>
                </c:pt>
                <c:pt idx="37">
                  <c:v>3966.8872000000001</c:v>
                </c:pt>
                <c:pt idx="38">
                  <c:v>3961.4083999999998</c:v>
                </c:pt>
                <c:pt idx="39">
                  <c:v>3953.1718999999998</c:v>
                </c:pt>
                <c:pt idx="40">
                  <c:v>3954.1619999999998</c:v>
                </c:pt>
                <c:pt idx="41">
                  <c:v>3967.0405000000001</c:v>
                </c:pt>
                <c:pt idx="42">
                  <c:v>3985.2954</c:v>
                </c:pt>
                <c:pt idx="43">
                  <c:v>3993.0392999999999</c:v>
                </c:pt>
                <c:pt idx="44">
                  <c:v>3989.2159999999999</c:v>
                </c:pt>
                <c:pt idx="45">
                  <c:v>3997.5571</c:v>
                </c:pt>
                <c:pt idx="46">
                  <c:v>4016.4821999999999</c:v>
                </c:pt>
                <c:pt idx="47">
                  <c:v>4037.34</c:v>
                </c:pt>
                <c:pt idx="48">
                  <c:v>4043.2665999999999</c:v>
                </c:pt>
                <c:pt idx="49">
                  <c:v>4027.7642000000001</c:v>
                </c:pt>
                <c:pt idx="50">
                  <c:v>3999.9104000000002</c:v>
                </c:pt>
                <c:pt idx="51">
                  <c:v>3975.8964999999998</c:v>
                </c:pt>
                <c:pt idx="52">
                  <c:v>3957.7139999999999</c:v>
                </c:pt>
                <c:pt idx="53">
                  <c:v>3954.951</c:v>
                </c:pt>
                <c:pt idx="54">
                  <c:v>3968.1914000000002</c:v>
                </c:pt>
                <c:pt idx="55">
                  <c:v>3984.7067999999999</c:v>
                </c:pt>
                <c:pt idx="56">
                  <c:v>3982.5365999999999</c:v>
                </c:pt>
                <c:pt idx="57">
                  <c:v>3958.4792000000002</c:v>
                </c:pt>
                <c:pt idx="58">
                  <c:v>3919.3629999999998</c:v>
                </c:pt>
                <c:pt idx="59">
                  <c:v>3879.5376000000001</c:v>
                </c:pt>
                <c:pt idx="60">
                  <c:v>3857.5999000000002</c:v>
                </c:pt>
                <c:pt idx="61">
                  <c:v>3845.7220000000002</c:v>
                </c:pt>
                <c:pt idx="62">
                  <c:v>3842.922</c:v>
                </c:pt>
                <c:pt idx="63">
                  <c:v>3842.9854</c:v>
                </c:pt>
                <c:pt idx="64">
                  <c:v>3835.9115999999999</c:v>
                </c:pt>
                <c:pt idx="65">
                  <c:v>3833.09</c:v>
                </c:pt>
                <c:pt idx="66">
                  <c:v>3834.1752999999999</c:v>
                </c:pt>
                <c:pt idx="67">
                  <c:v>3834.6455000000001</c:v>
                </c:pt>
                <c:pt idx="68">
                  <c:v>3837.7501999999999</c:v>
                </c:pt>
                <c:pt idx="69">
                  <c:v>3835.6509999999998</c:v>
                </c:pt>
                <c:pt idx="70">
                  <c:v>3842.0781000000002</c:v>
                </c:pt>
                <c:pt idx="71">
                  <c:v>3855.1313</c:v>
                </c:pt>
                <c:pt idx="72">
                  <c:v>3873.4614000000001</c:v>
                </c:pt>
                <c:pt idx="73">
                  <c:v>3899.0963999999999</c:v>
                </c:pt>
                <c:pt idx="74">
                  <c:v>3927.1037999999999</c:v>
                </c:pt>
                <c:pt idx="75">
                  <c:v>3953.0608000000002</c:v>
                </c:pt>
                <c:pt idx="76">
                  <c:v>3971.3613</c:v>
                </c:pt>
                <c:pt idx="77">
                  <c:v>3971.9169999999999</c:v>
                </c:pt>
                <c:pt idx="78">
                  <c:v>3955.6821</c:v>
                </c:pt>
                <c:pt idx="79">
                  <c:v>3943.7422000000001</c:v>
                </c:pt>
                <c:pt idx="80">
                  <c:v>3948.6707000000001</c:v>
                </c:pt>
                <c:pt idx="81">
                  <c:v>3965.2988</c:v>
                </c:pt>
                <c:pt idx="82">
                  <c:v>3984.7156</c:v>
                </c:pt>
                <c:pt idx="83">
                  <c:v>4007.2075</c:v>
                </c:pt>
                <c:pt idx="84">
                  <c:v>4029.3056999999999</c:v>
                </c:pt>
                <c:pt idx="85">
                  <c:v>4039.0266000000001</c:v>
                </c:pt>
                <c:pt idx="86">
                  <c:v>4046.3254000000002</c:v>
                </c:pt>
                <c:pt idx="87">
                  <c:v>4059.6826000000001</c:v>
                </c:pt>
                <c:pt idx="88">
                  <c:v>4085.3240000000001</c:v>
                </c:pt>
                <c:pt idx="89">
                  <c:v>4108.6549999999997</c:v>
                </c:pt>
                <c:pt idx="90">
                  <c:v>4120.2484999999997</c:v>
                </c:pt>
                <c:pt idx="91">
                  <c:v>4129.1760000000004</c:v>
                </c:pt>
                <c:pt idx="92">
                  <c:v>4130.5825000000004</c:v>
                </c:pt>
                <c:pt idx="93">
                  <c:v>4121.6719999999996</c:v>
                </c:pt>
                <c:pt idx="94">
                  <c:v>4109.3609999999999</c:v>
                </c:pt>
                <c:pt idx="95">
                  <c:v>4105.7910000000002</c:v>
                </c:pt>
                <c:pt idx="96">
                  <c:v>4110.6229999999996</c:v>
                </c:pt>
                <c:pt idx="97">
                  <c:v>4121.2573000000002</c:v>
                </c:pt>
                <c:pt idx="98">
                  <c:v>4124.6084000000001</c:v>
                </c:pt>
                <c:pt idx="99">
                  <c:v>4118.9287000000004</c:v>
                </c:pt>
                <c:pt idx="100">
                  <c:v>4096.8842999999997</c:v>
                </c:pt>
                <c:pt idx="101">
                  <c:v>4066.4821999999999</c:v>
                </c:pt>
                <c:pt idx="102">
                  <c:v>4041.0131999999999</c:v>
                </c:pt>
                <c:pt idx="103">
                  <c:v>4019.4659999999999</c:v>
                </c:pt>
                <c:pt idx="104">
                  <c:v>4005.2556</c:v>
                </c:pt>
                <c:pt idx="105">
                  <c:v>3996.4119999999998</c:v>
                </c:pt>
                <c:pt idx="106">
                  <c:v>3988.6035000000002</c:v>
                </c:pt>
                <c:pt idx="107">
                  <c:v>3985.7795000000001</c:v>
                </c:pt>
                <c:pt idx="108">
                  <c:v>3996.4380000000001</c:v>
                </c:pt>
                <c:pt idx="109">
                  <c:v>4014.9634000000001</c:v>
                </c:pt>
                <c:pt idx="110">
                  <c:v>4024.0432000000001</c:v>
                </c:pt>
                <c:pt idx="111">
                  <c:v>4022.9517000000001</c:v>
                </c:pt>
                <c:pt idx="112">
                  <c:v>4004.9580000000001</c:v>
                </c:pt>
                <c:pt idx="113">
                  <c:v>3970.1037999999999</c:v>
                </c:pt>
                <c:pt idx="114">
                  <c:v>3929.8710000000001</c:v>
                </c:pt>
                <c:pt idx="115">
                  <c:v>3905.0324999999998</c:v>
                </c:pt>
                <c:pt idx="116">
                  <c:v>3894.1626000000001</c:v>
                </c:pt>
                <c:pt idx="117">
                  <c:v>3903.1233000000002</c:v>
                </c:pt>
                <c:pt idx="118">
                  <c:v>3916.5077999999999</c:v>
                </c:pt>
                <c:pt idx="119">
                  <c:v>3931.6052</c:v>
                </c:pt>
                <c:pt idx="120">
                  <c:v>3951.9920000000002</c:v>
                </c:pt>
                <c:pt idx="121">
                  <c:v>3962.6300999999999</c:v>
                </c:pt>
                <c:pt idx="122">
                  <c:v>3964.1356999999998</c:v>
                </c:pt>
                <c:pt idx="123">
                  <c:v>3963.4753000000001</c:v>
                </c:pt>
                <c:pt idx="124">
                  <c:v>3964.2420000000002</c:v>
                </c:pt>
                <c:pt idx="125">
                  <c:v>3965.6590000000001</c:v>
                </c:pt>
                <c:pt idx="126">
                  <c:v>3975.6277</c:v>
                </c:pt>
                <c:pt idx="127">
                  <c:v>3994.1594</c:v>
                </c:pt>
                <c:pt idx="128">
                  <c:v>4023.2979</c:v>
                </c:pt>
                <c:pt idx="129">
                  <c:v>4056.1750000000002</c:v>
                </c:pt>
                <c:pt idx="130">
                  <c:v>4080.6006000000002</c:v>
                </c:pt>
                <c:pt idx="131">
                  <c:v>4092.2296999999999</c:v>
                </c:pt>
                <c:pt idx="132">
                  <c:v>4096.0770000000002</c:v>
                </c:pt>
                <c:pt idx="133">
                  <c:v>4096.8429999999998</c:v>
                </c:pt>
                <c:pt idx="134">
                  <c:v>4097.1440000000002</c:v>
                </c:pt>
                <c:pt idx="135">
                  <c:v>4095.6428000000001</c:v>
                </c:pt>
                <c:pt idx="136">
                  <c:v>4101.3900000000003</c:v>
                </c:pt>
                <c:pt idx="137">
                  <c:v>4111.2650000000003</c:v>
                </c:pt>
                <c:pt idx="138">
                  <c:v>4123.4174999999996</c:v>
                </c:pt>
                <c:pt idx="139">
                  <c:v>4135.0815000000002</c:v>
                </c:pt>
                <c:pt idx="140">
                  <c:v>4144.0200000000004</c:v>
                </c:pt>
                <c:pt idx="141">
                  <c:v>4146.0454</c:v>
                </c:pt>
                <c:pt idx="142">
                  <c:v>4143.6587</c:v>
                </c:pt>
                <c:pt idx="143">
                  <c:v>4140.3725999999997</c:v>
                </c:pt>
                <c:pt idx="144">
                  <c:v>4128.6986999999999</c:v>
                </c:pt>
                <c:pt idx="145">
                  <c:v>4110.5063</c:v>
                </c:pt>
                <c:pt idx="146">
                  <c:v>4103.5690000000004</c:v>
                </c:pt>
                <c:pt idx="147">
                  <c:v>4113.2437</c:v>
                </c:pt>
                <c:pt idx="148">
                  <c:v>4131.6356999999998</c:v>
                </c:pt>
                <c:pt idx="149">
                  <c:v>4143.0219999999999</c:v>
                </c:pt>
                <c:pt idx="150">
                  <c:v>4140.9946</c:v>
                </c:pt>
                <c:pt idx="151">
                  <c:v>4125.9453000000003</c:v>
                </c:pt>
                <c:pt idx="152">
                  <c:v>4116.7725</c:v>
                </c:pt>
                <c:pt idx="153">
                  <c:v>4116.9486999999999</c:v>
                </c:pt>
                <c:pt idx="154">
                  <c:v>4120.5586000000003</c:v>
                </c:pt>
                <c:pt idx="155">
                  <c:v>4126.9022999999997</c:v>
                </c:pt>
                <c:pt idx="156">
                  <c:v>4132.4443000000001</c:v>
                </c:pt>
                <c:pt idx="157">
                  <c:v>4134.8559999999998</c:v>
                </c:pt>
                <c:pt idx="158">
                  <c:v>4136.299</c:v>
                </c:pt>
                <c:pt idx="159">
                  <c:v>4133.5910000000003</c:v>
                </c:pt>
                <c:pt idx="160">
                  <c:v>4135.4080000000004</c:v>
                </c:pt>
                <c:pt idx="161">
                  <c:v>4147.0240000000003</c:v>
                </c:pt>
                <c:pt idx="162">
                  <c:v>4162.4565000000002</c:v>
                </c:pt>
                <c:pt idx="163">
                  <c:v>4176.2659999999996</c:v>
                </c:pt>
                <c:pt idx="164">
                  <c:v>4178.9696999999996</c:v>
                </c:pt>
                <c:pt idx="165">
                  <c:v>4168.7489999999998</c:v>
                </c:pt>
                <c:pt idx="166">
                  <c:v>4157.6836000000003</c:v>
                </c:pt>
                <c:pt idx="167">
                  <c:v>4158.5370000000003</c:v>
                </c:pt>
                <c:pt idx="168">
                  <c:v>4168.9610000000002</c:v>
                </c:pt>
                <c:pt idx="169">
                  <c:v>4178.9489999999996</c:v>
                </c:pt>
                <c:pt idx="170">
                  <c:v>4190.8209999999999</c:v>
                </c:pt>
                <c:pt idx="171">
                  <c:v>4210.875</c:v>
                </c:pt>
                <c:pt idx="172">
                  <c:v>4232.0614999999998</c:v>
                </c:pt>
                <c:pt idx="173">
                  <c:v>4250.326</c:v>
                </c:pt>
                <c:pt idx="174">
                  <c:v>4260.7839999999997</c:v>
                </c:pt>
                <c:pt idx="175">
                  <c:v>4267.9960000000001</c:v>
                </c:pt>
                <c:pt idx="176">
                  <c:v>4273.9589999999998</c:v>
                </c:pt>
                <c:pt idx="177">
                  <c:v>4284.5293000000001</c:v>
                </c:pt>
                <c:pt idx="178">
                  <c:v>4301.43</c:v>
                </c:pt>
                <c:pt idx="179">
                  <c:v>4319.9766</c:v>
                </c:pt>
                <c:pt idx="180">
                  <c:v>4342.7924999999996</c:v>
                </c:pt>
                <c:pt idx="181">
                  <c:v>4362.3154000000004</c:v>
                </c:pt>
                <c:pt idx="182">
                  <c:v>4372.7449999999999</c:v>
                </c:pt>
                <c:pt idx="183">
                  <c:v>4372.4862999999996</c:v>
                </c:pt>
                <c:pt idx="184">
                  <c:v>4368.5645000000004</c:v>
                </c:pt>
                <c:pt idx="185">
                  <c:v>4360.5640000000003</c:v>
                </c:pt>
                <c:pt idx="186">
                  <c:v>4349.5460000000003</c:v>
                </c:pt>
                <c:pt idx="187">
                  <c:v>4346.0234</c:v>
                </c:pt>
                <c:pt idx="188">
                  <c:v>4349.3945000000003</c:v>
                </c:pt>
                <c:pt idx="189">
                  <c:v>4358.8076000000001</c:v>
                </c:pt>
                <c:pt idx="190">
                  <c:v>4376.9663</c:v>
                </c:pt>
                <c:pt idx="191">
                  <c:v>4397.7275</c:v>
                </c:pt>
                <c:pt idx="192">
                  <c:v>4413.9032999999999</c:v>
                </c:pt>
                <c:pt idx="193">
                  <c:v>4418.7629999999999</c:v>
                </c:pt>
                <c:pt idx="194">
                  <c:v>4413.7340000000004</c:v>
                </c:pt>
                <c:pt idx="195">
                  <c:v>4405.87</c:v>
                </c:pt>
                <c:pt idx="196">
                  <c:v>4403.3540000000003</c:v>
                </c:pt>
                <c:pt idx="197">
                  <c:v>4410.4549999999999</c:v>
                </c:pt>
                <c:pt idx="198">
                  <c:v>4427.53</c:v>
                </c:pt>
                <c:pt idx="199">
                  <c:v>4446.4009999999998</c:v>
                </c:pt>
                <c:pt idx="200">
                  <c:v>4463.625</c:v>
                </c:pt>
                <c:pt idx="201">
                  <c:v>4480.2456000000002</c:v>
                </c:pt>
                <c:pt idx="202">
                  <c:v>4495.0820000000003</c:v>
                </c:pt>
                <c:pt idx="203">
                  <c:v>4502.375</c:v>
                </c:pt>
                <c:pt idx="204">
                  <c:v>4503.7179999999998</c:v>
                </c:pt>
                <c:pt idx="205">
                  <c:v>4504.3459999999995</c:v>
                </c:pt>
                <c:pt idx="206">
                  <c:v>4507.3545000000004</c:v>
                </c:pt>
                <c:pt idx="207">
                  <c:v>4511.9539999999997</c:v>
                </c:pt>
                <c:pt idx="208">
                  <c:v>4513.1005999999998</c:v>
                </c:pt>
                <c:pt idx="209">
                  <c:v>4517.116</c:v>
                </c:pt>
                <c:pt idx="210">
                  <c:v>4523.9434000000001</c:v>
                </c:pt>
                <c:pt idx="211">
                  <c:v>4529.8013000000001</c:v>
                </c:pt>
                <c:pt idx="212">
                  <c:v>4525.7744000000002</c:v>
                </c:pt>
                <c:pt idx="213">
                  <c:v>4514.2397000000001</c:v>
                </c:pt>
                <c:pt idx="214">
                  <c:v>4498.0747000000001</c:v>
                </c:pt>
                <c:pt idx="215">
                  <c:v>4488.1143000000002</c:v>
                </c:pt>
                <c:pt idx="216">
                  <c:v>4483.0956999999999</c:v>
                </c:pt>
                <c:pt idx="217">
                  <c:v>4477.7084999999997</c:v>
                </c:pt>
                <c:pt idx="218">
                  <c:v>4472.2046</c:v>
                </c:pt>
                <c:pt idx="219">
                  <c:v>4466.8620000000001</c:v>
                </c:pt>
                <c:pt idx="220">
                  <c:v>4465.7875999999997</c:v>
                </c:pt>
                <c:pt idx="221">
                  <c:v>4461.2124000000003</c:v>
                </c:pt>
                <c:pt idx="222">
                  <c:v>4449.7870000000003</c:v>
                </c:pt>
                <c:pt idx="223">
                  <c:v>4431.3037000000004</c:v>
                </c:pt>
                <c:pt idx="224">
                  <c:v>4411.7939999999999</c:v>
                </c:pt>
                <c:pt idx="225">
                  <c:v>4400.0913</c:v>
                </c:pt>
                <c:pt idx="226">
                  <c:v>4394.7910000000002</c:v>
                </c:pt>
                <c:pt idx="227">
                  <c:v>4399.9759999999997</c:v>
                </c:pt>
                <c:pt idx="228">
                  <c:v>4402.4799999999996</c:v>
                </c:pt>
                <c:pt idx="229">
                  <c:v>4404.232</c:v>
                </c:pt>
                <c:pt idx="230">
                  <c:v>4408.6980000000003</c:v>
                </c:pt>
                <c:pt idx="231">
                  <c:v>4422.6980000000003</c:v>
                </c:pt>
                <c:pt idx="232">
                  <c:v>4442.5550000000003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D-46A4-8D22-6E94BA7A8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88895"/>
        <c:axId val="281835199"/>
      </c:lineChart>
      <c:dateAx>
        <c:axId val="15418889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835199"/>
        <c:crosses val="autoZero"/>
        <c:auto val="1"/>
        <c:lblOffset val="100"/>
        <c:baseTimeUnit val="days"/>
      </c:dateAx>
      <c:valAx>
        <c:axId val="2818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8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703017</xdr:colOff>
      <xdr:row>75</xdr:row>
      <xdr:rowOff>90418</xdr:rowOff>
    </xdr:from>
    <xdr:to>
      <xdr:col>13</xdr:col>
      <xdr:colOff>851316</xdr:colOff>
      <xdr:row>91</xdr:row>
      <xdr:rowOff>159246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E97E309-9201-6B73-9982-90D2CACC5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240846</xdr:colOff>
      <xdr:row>0</xdr:row>
      <xdr:rowOff>111579</xdr:rowOff>
    </xdr:from>
    <xdr:ext cx="5715000" cy="3028950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257175</xdr:colOff>
      <xdr:row>17</xdr:row>
      <xdr:rowOff>168729</xdr:rowOff>
    </xdr:from>
    <xdr:ext cx="5715000" cy="3533775"/>
    <xdr:graphicFrame macro="">
      <xdr:nvGraphicFramePr>
        <xdr:cNvPr id="3" name="Chart 2" title="Graphiqu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</xdr:colOff>
      <xdr:row>0</xdr:row>
      <xdr:rowOff>9525</xdr:rowOff>
    </xdr:from>
    <xdr:ext cx="5400675" cy="3343275"/>
    <xdr:graphicFrame macro="">
      <xdr:nvGraphicFramePr>
        <xdr:cNvPr id="3" name="Chart 3" title="Graphiqu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261257</xdr:colOff>
      <xdr:row>13</xdr:row>
      <xdr:rowOff>48985</xdr:rowOff>
    </xdr:from>
    <xdr:to>
      <xdr:col>16</xdr:col>
      <xdr:colOff>723900</xdr:colOff>
      <xdr:row>41</xdr:row>
      <xdr:rowOff>81643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6EB9EE9-84DB-E1F6-7731-C13C3FE91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4</xdr:row>
      <xdr:rowOff>0</xdr:rowOff>
    </xdr:from>
    <xdr:to>
      <xdr:col>18</xdr:col>
      <xdr:colOff>549727</xdr:colOff>
      <xdr:row>39</xdr:row>
      <xdr:rowOff>108858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545356E-FAE0-C86F-B095-82719B67C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5724588B-D404-4C41-A60B-E1FC2548FDD1}" autoFormatId="16" applyNumberFormats="0" applyBorderFormats="0" applyFontFormats="0" applyPatternFormats="0" applyAlignmentFormats="0" applyWidthHeightFormats="0">
  <queryTableRefresh nextId="5">
    <queryTableFields count="3">
      <queryTableField id="2" name="Date" tableColumnId="2"/>
      <queryTableField id="3" name="Close" tableColumnId="3"/>
      <queryTableField id="4" name="Predictions" tableColumnId="4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A0457C45-C1E5-461B-B8C2-B1DC95BA0779}" autoFormatId="16" applyNumberFormats="0" applyBorderFormats="0" applyFontFormats="0" applyPatternFormats="0" applyAlignmentFormats="0" applyWidthHeightFormats="0">
  <queryTableRefresh nextId="5">
    <queryTableFields count="3">
      <queryTableField id="2" name="Date" tableColumnId="2"/>
      <queryTableField id="3" name="Close" tableColumnId="3"/>
      <queryTableField id="4" name="Predictions" tableColumnId="4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C35294-C0C9-4C5D-943C-0E51460CF410}" name="pred_CAC_40" displayName="pred_CAC_40" ref="A1:C241" tableType="queryTable" totalsRowShown="0">
  <autoFilter ref="A1:C241" xr:uid="{B5C35294-C0C9-4C5D-943C-0E51460CF410}"/>
  <tableColumns count="3">
    <tableColumn id="2" xr3:uid="{AEA224A1-65FE-4667-8869-675F2F0E3F24}" uniqueName="2" name="Date" queryTableFieldId="2" dataDxfId="15"/>
    <tableColumn id="3" xr3:uid="{A0FE26E0-C20B-4A04-B2F5-15A405FC7ACE}" uniqueName="3" name="Close" queryTableFieldId="3" dataDxfId="14"/>
    <tableColumn id="4" xr3:uid="{87891B09-2065-4195-B337-2B9AF6C08D54}" uniqueName="4" name="Predictions" queryTableFieldId="4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E2B5FD-1C68-4813-B9AF-87B3B8D69487}" name="pred_S_P_500" displayName="pred_S_P_500" ref="A1:C235" tableType="queryTable" totalsRowShown="0">
  <autoFilter ref="A1:C235" xr:uid="{93E2B5FD-1C68-4813-B9AF-87B3B8D69487}"/>
  <tableColumns count="3">
    <tableColumn id="2" xr3:uid="{B5BE0829-018F-48A8-A5AE-A19571C26582}" uniqueName="2" name="Date" queryTableFieldId="2" dataDxfId="12"/>
    <tableColumn id="3" xr3:uid="{5050CC4A-518A-47EB-B94E-58AAF5239726}" uniqueName="3" name="Close" queryTableFieldId="3" dataDxfId="11"/>
    <tableColumn id="4" xr3:uid="{6B312308-6E1D-40AF-A3B3-CBE5DF367E47}" uniqueName="4" name="Predictions" queryTableFieldId="4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outlinePr summaryBelow="0" summaryRight="0"/>
  </sheetPr>
  <dimension ref="A1:J1000"/>
  <sheetViews>
    <sheetView workbookViewId="0">
      <selection activeCell="H2" sqref="H2"/>
    </sheetView>
  </sheetViews>
  <sheetFormatPr baseColWidth="10" defaultColWidth="12.61328125" defaultRowHeight="15.75" customHeight="1" x14ac:dyDescent="0.3"/>
  <cols>
    <col min="2" max="2" width="13.3828125" customWidth="1"/>
    <col min="6" max="6" width="14.4609375" customWidth="1"/>
    <col min="7" max="7" width="25.23046875" customWidth="1"/>
    <col min="8" max="8" width="24.4609375" customWidth="1"/>
  </cols>
  <sheetData>
    <row r="1" spans="1:10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3">
      <c r="A2" s="2" t="s">
        <v>10</v>
      </c>
      <c r="B2" s="2" t="s">
        <v>11</v>
      </c>
      <c r="C2" s="3">
        <v>44333</v>
      </c>
      <c r="D2" s="2">
        <v>10</v>
      </c>
      <c r="E2" s="2" t="s">
        <v>12</v>
      </c>
      <c r="F2" s="2">
        <v>0.99</v>
      </c>
      <c r="G2" s="2">
        <v>35.56</v>
      </c>
      <c r="H2" s="2">
        <f t="shared" ref="H2:H256" si="0">IF((D2*G2)+F2 = 0,"",(D2*G2)+F2)</f>
        <v>356.59000000000003</v>
      </c>
      <c r="I2" s="2">
        <f t="shared" ref="I2:I256" si="1">IF(C2 ="","",MONTH(C2))</f>
        <v>5</v>
      </c>
      <c r="J2" s="2">
        <f t="shared" ref="J2:J256" si="2">IF(C2 ="","",YEAR(C2))</f>
        <v>2021</v>
      </c>
    </row>
    <row r="3" spans="1:10" ht="15.75" customHeight="1" x14ac:dyDescent="0.3">
      <c r="A3" s="2" t="s">
        <v>13</v>
      </c>
      <c r="B3" s="2" t="s">
        <v>14</v>
      </c>
      <c r="C3" s="3">
        <v>44333</v>
      </c>
      <c r="D3" s="2">
        <v>10</v>
      </c>
      <c r="E3" s="2" t="s">
        <v>12</v>
      </c>
      <c r="F3" s="2">
        <v>0.99</v>
      </c>
      <c r="G3" s="2">
        <v>85.68</v>
      </c>
      <c r="H3" s="2">
        <f t="shared" si="0"/>
        <v>857.79000000000008</v>
      </c>
      <c r="I3" s="2">
        <f t="shared" si="1"/>
        <v>5</v>
      </c>
      <c r="J3" s="2">
        <f t="shared" si="2"/>
        <v>2021</v>
      </c>
    </row>
    <row r="4" spans="1:10" ht="15.75" customHeight="1" x14ac:dyDescent="0.3">
      <c r="A4" s="2" t="s">
        <v>15</v>
      </c>
      <c r="B4" s="2" t="s">
        <v>16</v>
      </c>
      <c r="C4" s="3">
        <v>44333</v>
      </c>
      <c r="D4" s="2">
        <v>10</v>
      </c>
      <c r="E4" s="2" t="s">
        <v>12</v>
      </c>
      <c r="F4" s="2">
        <v>0.99</v>
      </c>
      <c r="G4" s="2">
        <v>58.74</v>
      </c>
      <c r="H4" s="2">
        <f t="shared" si="0"/>
        <v>588.39</v>
      </c>
      <c r="I4" s="2">
        <f t="shared" si="1"/>
        <v>5</v>
      </c>
      <c r="J4" s="2">
        <f t="shared" si="2"/>
        <v>2021</v>
      </c>
    </row>
    <row r="5" spans="1:10" ht="15.75" customHeight="1" x14ac:dyDescent="0.3">
      <c r="A5" s="2" t="s">
        <v>10</v>
      </c>
      <c r="B5" s="2" t="s">
        <v>11</v>
      </c>
      <c r="C5" s="3">
        <v>44200</v>
      </c>
      <c r="D5" s="2">
        <v>10</v>
      </c>
      <c r="E5" s="2" t="s">
        <v>17</v>
      </c>
      <c r="F5" s="2"/>
      <c r="G5" s="2">
        <v>2.5</v>
      </c>
      <c r="H5" s="2">
        <f t="shared" si="0"/>
        <v>25</v>
      </c>
      <c r="I5" s="2">
        <f t="shared" si="1"/>
        <v>1</v>
      </c>
      <c r="J5" s="2">
        <f t="shared" si="2"/>
        <v>2021</v>
      </c>
    </row>
    <row r="6" spans="1:10" ht="15.75" customHeight="1" x14ac:dyDescent="0.3">
      <c r="A6" s="2" t="s">
        <v>13</v>
      </c>
      <c r="B6" s="2" t="s">
        <v>14</v>
      </c>
      <c r="C6" s="3">
        <v>44333</v>
      </c>
      <c r="D6" s="2">
        <v>10</v>
      </c>
      <c r="E6" s="2" t="s">
        <v>17</v>
      </c>
      <c r="F6" s="2"/>
      <c r="G6" s="2">
        <v>2.1</v>
      </c>
      <c r="H6" s="2">
        <f t="shared" si="0"/>
        <v>21</v>
      </c>
      <c r="I6" s="2">
        <f t="shared" si="1"/>
        <v>5</v>
      </c>
      <c r="J6" s="2">
        <f t="shared" si="2"/>
        <v>2021</v>
      </c>
    </row>
    <row r="7" spans="1:10" ht="15.75" customHeight="1" x14ac:dyDescent="0.3">
      <c r="A7" s="2" t="s">
        <v>15</v>
      </c>
      <c r="B7" s="2" t="s">
        <v>16</v>
      </c>
      <c r="C7" s="3">
        <v>44333</v>
      </c>
      <c r="D7" s="2">
        <v>10</v>
      </c>
      <c r="E7" s="2" t="s">
        <v>17</v>
      </c>
      <c r="F7" s="2"/>
      <c r="G7" s="2">
        <v>1.94</v>
      </c>
      <c r="H7" s="2">
        <f t="shared" si="0"/>
        <v>19.399999999999999</v>
      </c>
      <c r="I7" s="2">
        <f t="shared" si="1"/>
        <v>5</v>
      </c>
      <c r="J7" s="2">
        <f t="shared" si="2"/>
        <v>2021</v>
      </c>
    </row>
    <row r="8" spans="1:10" ht="15.75" customHeight="1" x14ac:dyDescent="0.3">
      <c r="A8" s="2" t="s">
        <v>10</v>
      </c>
      <c r="B8" s="2" t="s">
        <v>11</v>
      </c>
      <c r="C8" s="3">
        <v>44228</v>
      </c>
      <c r="D8" s="2">
        <v>10</v>
      </c>
      <c r="E8" s="2" t="s">
        <v>17</v>
      </c>
      <c r="F8" s="2"/>
      <c r="G8" s="2">
        <v>2.5</v>
      </c>
      <c r="H8" s="2">
        <f t="shared" si="0"/>
        <v>25</v>
      </c>
      <c r="I8" s="2">
        <f t="shared" si="1"/>
        <v>2</v>
      </c>
      <c r="J8" s="2">
        <f t="shared" si="2"/>
        <v>2021</v>
      </c>
    </row>
    <row r="9" spans="1:10" ht="15.75" customHeight="1" x14ac:dyDescent="0.3">
      <c r="A9" s="2" t="s">
        <v>13</v>
      </c>
      <c r="B9" s="2" t="s">
        <v>14</v>
      </c>
      <c r="C9" s="3">
        <v>44256</v>
      </c>
      <c r="D9" s="2">
        <v>10</v>
      </c>
      <c r="E9" s="2" t="s">
        <v>17</v>
      </c>
      <c r="F9" s="2"/>
      <c r="G9" s="2">
        <v>2.2999999999999998</v>
      </c>
      <c r="H9" s="2">
        <f t="shared" si="0"/>
        <v>23</v>
      </c>
      <c r="I9" s="2">
        <f t="shared" si="1"/>
        <v>3</v>
      </c>
      <c r="J9" s="2">
        <f t="shared" si="2"/>
        <v>2021</v>
      </c>
    </row>
    <row r="10" spans="1:10" ht="15.75" customHeight="1" x14ac:dyDescent="0.3">
      <c r="A10" s="2" t="s">
        <v>15</v>
      </c>
      <c r="B10" s="2" t="s">
        <v>16</v>
      </c>
      <c r="C10" s="3">
        <v>44287</v>
      </c>
      <c r="D10" s="2">
        <v>20</v>
      </c>
      <c r="E10" s="2" t="s">
        <v>17</v>
      </c>
      <c r="F10" s="2"/>
      <c r="G10" s="2">
        <v>1.94</v>
      </c>
      <c r="H10" s="2">
        <f t="shared" si="0"/>
        <v>38.799999999999997</v>
      </c>
      <c r="I10" s="2">
        <f t="shared" si="1"/>
        <v>4</v>
      </c>
      <c r="J10" s="2">
        <f t="shared" si="2"/>
        <v>2021</v>
      </c>
    </row>
    <row r="11" spans="1:10" ht="15.75" customHeight="1" x14ac:dyDescent="0.3">
      <c r="A11" s="2" t="s">
        <v>10</v>
      </c>
      <c r="B11" s="2" t="s">
        <v>11</v>
      </c>
      <c r="C11" s="3">
        <v>44348</v>
      </c>
      <c r="D11" s="2">
        <v>20</v>
      </c>
      <c r="E11" s="2" t="s">
        <v>17</v>
      </c>
      <c r="F11" s="2"/>
      <c r="G11" s="2">
        <v>2.5</v>
      </c>
      <c r="H11" s="2">
        <f t="shared" si="0"/>
        <v>50</v>
      </c>
      <c r="I11" s="2">
        <f t="shared" si="1"/>
        <v>6</v>
      </c>
      <c r="J11" s="2">
        <f t="shared" si="2"/>
        <v>2021</v>
      </c>
    </row>
    <row r="12" spans="1:10" ht="15.75" customHeight="1" x14ac:dyDescent="0.3">
      <c r="A12" s="2" t="s">
        <v>13</v>
      </c>
      <c r="B12" s="2" t="s">
        <v>14</v>
      </c>
      <c r="C12" s="3">
        <v>44378</v>
      </c>
      <c r="D12" s="2">
        <v>16</v>
      </c>
      <c r="E12" s="2" t="s">
        <v>17</v>
      </c>
      <c r="F12" s="2"/>
      <c r="G12" s="2">
        <v>2.2999999999999998</v>
      </c>
      <c r="H12" s="2">
        <f t="shared" si="0"/>
        <v>36.799999999999997</v>
      </c>
      <c r="I12" s="2">
        <f t="shared" si="1"/>
        <v>7</v>
      </c>
      <c r="J12" s="2">
        <f t="shared" si="2"/>
        <v>2021</v>
      </c>
    </row>
    <row r="13" spans="1:10" ht="15.75" customHeight="1" x14ac:dyDescent="0.3">
      <c r="A13" s="2" t="s">
        <v>15</v>
      </c>
      <c r="B13" s="2" t="s">
        <v>16</v>
      </c>
      <c r="C13" s="3">
        <v>44409</v>
      </c>
      <c r="D13" s="2">
        <v>25</v>
      </c>
      <c r="E13" s="2" t="s">
        <v>17</v>
      </c>
      <c r="F13" s="4"/>
      <c r="G13" s="2">
        <v>1.94</v>
      </c>
      <c r="H13" s="5">
        <f t="shared" si="0"/>
        <v>48.5</v>
      </c>
      <c r="I13" s="2">
        <f t="shared" si="1"/>
        <v>8</v>
      </c>
      <c r="J13" s="2">
        <f t="shared" si="2"/>
        <v>2021</v>
      </c>
    </row>
    <row r="14" spans="1:10" ht="15.75" customHeight="1" x14ac:dyDescent="0.3">
      <c r="A14" s="2" t="s">
        <v>10</v>
      </c>
      <c r="B14" s="2" t="s">
        <v>11</v>
      </c>
      <c r="C14" s="3">
        <v>44440</v>
      </c>
      <c r="D14" s="2">
        <v>14</v>
      </c>
      <c r="E14" s="2" t="s">
        <v>17</v>
      </c>
      <c r="F14" s="2"/>
      <c r="G14" s="2">
        <v>2.5</v>
      </c>
      <c r="H14" s="5">
        <f t="shared" si="0"/>
        <v>35</v>
      </c>
      <c r="I14" s="2">
        <f t="shared" si="1"/>
        <v>9</v>
      </c>
      <c r="J14" s="2">
        <f t="shared" si="2"/>
        <v>2021</v>
      </c>
    </row>
    <row r="15" spans="1:10" ht="15.75" customHeight="1" x14ac:dyDescent="0.3">
      <c r="A15" s="2" t="s">
        <v>13</v>
      </c>
      <c r="B15" s="2" t="s">
        <v>14</v>
      </c>
      <c r="C15" s="3">
        <v>44470</v>
      </c>
      <c r="D15" s="2">
        <v>12</v>
      </c>
      <c r="E15" s="2" t="s">
        <v>17</v>
      </c>
      <c r="F15" s="4"/>
      <c r="G15" s="2">
        <v>2.2999999999999998</v>
      </c>
      <c r="H15" s="5">
        <f t="shared" si="0"/>
        <v>27.599999999999998</v>
      </c>
      <c r="I15" s="2">
        <f t="shared" si="1"/>
        <v>10</v>
      </c>
      <c r="J15" s="2">
        <f t="shared" si="2"/>
        <v>2021</v>
      </c>
    </row>
    <row r="16" spans="1:10" ht="15.75" customHeight="1" x14ac:dyDescent="0.3">
      <c r="A16" s="2" t="s">
        <v>10</v>
      </c>
      <c r="B16" s="2" t="s">
        <v>11</v>
      </c>
      <c r="C16" s="3">
        <v>44501</v>
      </c>
      <c r="D16" s="2">
        <v>25</v>
      </c>
      <c r="E16" s="2" t="s">
        <v>17</v>
      </c>
      <c r="F16" s="2"/>
      <c r="G16" s="2">
        <v>2.5</v>
      </c>
      <c r="H16" s="5">
        <f t="shared" si="0"/>
        <v>62.5</v>
      </c>
      <c r="I16" s="2">
        <f t="shared" si="1"/>
        <v>11</v>
      </c>
      <c r="J16" s="2">
        <f t="shared" si="2"/>
        <v>2021</v>
      </c>
    </row>
    <row r="17" spans="1:10" ht="15.75" customHeight="1" x14ac:dyDescent="0.3">
      <c r="A17" s="2" t="s">
        <v>13</v>
      </c>
      <c r="B17" s="2" t="s">
        <v>14</v>
      </c>
      <c r="C17" s="3">
        <v>44531</v>
      </c>
      <c r="D17" s="2">
        <v>30</v>
      </c>
      <c r="E17" s="2" t="s">
        <v>17</v>
      </c>
      <c r="F17" s="4"/>
      <c r="G17" s="2">
        <v>2.2999999999999998</v>
      </c>
      <c r="H17" s="5">
        <f t="shared" si="0"/>
        <v>69</v>
      </c>
      <c r="I17" s="2">
        <f t="shared" si="1"/>
        <v>12</v>
      </c>
      <c r="J17" s="2">
        <f t="shared" si="2"/>
        <v>2021</v>
      </c>
    </row>
    <row r="18" spans="1:10" ht="15.75" customHeight="1" x14ac:dyDescent="0.3">
      <c r="A18" s="2"/>
      <c r="B18" s="2"/>
      <c r="C18" s="2"/>
      <c r="D18" s="2"/>
      <c r="E18" s="2"/>
      <c r="F18" s="2"/>
      <c r="G18" s="2"/>
      <c r="H18" s="2" t="str">
        <f t="shared" si="0"/>
        <v/>
      </c>
      <c r="I18" s="2" t="str">
        <f t="shared" si="1"/>
        <v/>
      </c>
      <c r="J18" s="2" t="str">
        <f t="shared" si="2"/>
        <v/>
      </c>
    </row>
    <row r="19" spans="1:10" ht="15.75" customHeight="1" x14ac:dyDescent="0.3">
      <c r="A19" s="6"/>
      <c r="B19" s="6"/>
      <c r="C19" s="6"/>
      <c r="D19" s="6"/>
      <c r="E19" s="6"/>
      <c r="F19" s="6"/>
      <c r="G19" s="6"/>
      <c r="H19" s="6" t="str">
        <f t="shared" si="0"/>
        <v/>
      </c>
      <c r="I19" s="2" t="str">
        <f t="shared" si="1"/>
        <v/>
      </c>
      <c r="J19" s="2" t="str">
        <f t="shared" si="2"/>
        <v/>
      </c>
    </row>
    <row r="20" spans="1:10" ht="15.75" customHeight="1" x14ac:dyDescent="0.3">
      <c r="A20" s="6"/>
      <c r="B20" s="6"/>
      <c r="C20" s="6"/>
      <c r="D20" s="6"/>
      <c r="E20" s="6"/>
      <c r="F20" s="6"/>
      <c r="G20" s="6"/>
      <c r="H20" s="6" t="str">
        <f t="shared" si="0"/>
        <v/>
      </c>
      <c r="I20" s="2" t="str">
        <f t="shared" si="1"/>
        <v/>
      </c>
      <c r="J20" s="2" t="str">
        <f t="shared" si="2"/>
        <v/>
      </c>
    </row>
    <row r="21" spans="1:10" ht="15.75" customHeight="1" x14ac:dyDescent="0.3">
      <c r="A21" s="6"/>
      <c r="B21" s="6"/>
      <c r="C21" s="6"/>
      <c r="D21" s="6"/>
      <c r="E21" s="6"/>
      <c r="F21" s="6"/>
      <c r="G21" s="6"/>
      <c r="H21" s="6" t="str">
        <f t="shared" si="0"/>
        <v/>
      </c>
      <c r="I21" s="2" t="str">
        <f t="shared" si="1"/>
        <v/>
      </c>
      <c r="J21" s="2" t="str">
        <f t="shared" si="2"/>
        <v/>
      </c>
    </row>
    <row r="22" spans="1:10" ht="15.75" customHeight="1" x14ac:dyDescent="0.3">
      <c r="A22" s="6"/>
      <c r="B22" s="6"/>
      <c r="C22" s="6"/>
      <c r="D22" s="6"/>
      <c r="E22" s="6"/>
      <c r="F22" s="6"/>
      <c r="G22" s="6"/>
      <c r="H22" s="6" t="str">
        <f t="shared" si="0"/>
        <v/>
      </c>
      <c r="I22" s="2" t="str">
        <f t="shared" si="1"/>
        <v/>
      </c>
      <c r="J22" s="2" t="str">
        <f t="shared" si="2"/>
        <v/>
      </c>
    </row>
    <row r="23" spans="1:10" ht="15.75" customHeight="1" x14ac:dyDescent="0.3">
      <c r="A23" s="6"/>
      <c r="B23" s="6"/>
      <c r="C23" s="6"/>
      <c r="D23" s="6"/>
      <c r="E23" s="6"/>
      <c r="F23" s="6"/>
      <c r="G23" s="6"/>
      <c r="H23" s="6" t="str">
        <f t="shared" si="0"/>
        <v/>
      </c>
      <c r="I23" s="2" t="str">
        <f t="shared" si="1"/>
        <v/>
      </c>
      <c r="J23" s="2" t="str">
        <f t="shared" si="2"/>
        <v/>
      </c>
    </row>
    <row r="24" spans="1:10" ht="15.75" customHeight="1" x14ac:dyDescent="0.3">
      <c r="A24" s="6"/>
      <c r="B24" s="6"/>
      <c r="C24" s="6"/>
      <c r="D24" s="6"/>
      <c r="E24" s="6"/>
      <c r="F24" s="6"/>
      <c r="G24" s="6"/>
      <c r="H24" s="6" t="str">
        <f t="shared" si="0"/>
        <v/>
      </c>
      <c r="I24" s="2" t="str">
        <f t="shared" si="1"/>
        <v/>
      </c>
      <c r="J24" s="2" t="str">
        <f t="shared" si="2"/>
        <v/>
      </c>
    </row>
    <row r="25" spans="1:10" ht="15.75" customHeight="1" x14ac:dyDescent="0.3">
      <c r="A25" s="6"/>
      <c r="B25" s="6"/>
      <c r="C25" s="6"/>
      <c r="D25" s="6"/>
      <c r="E25" s="6"/>
      <c r="F25" s="6"/>
      <c r="G25" s="6"/>
      <c r="H25" s="6" t="str">
        <f t="shared" si="0"/>
        <v/>
      </c>
      <c r="I25" s="2" t="str">
        <f t="shared" si="1"/>
        <v/>
      </c>
      <c r="J25" s="2" t="str">
        <f t="shared" si="2"/>
        <v/>
      </c>
    </row>
    <row r="26" spans="1:10" ht="15.75" customHeight="1" x14ac:dyDescent="0.3">
      <c r="A26" s="6"/>
      <c r="B26" s="6"/>
      <c r="C26" s="6"/>
      <c r="D26" s="6"/>
      <c r="E26" s="6"/>
      <c r="F26" s="6"/>
      <c r="G26" s="6"/>
      <c r="H26" s="6" t="str">
        <f t="shared" si="0"/>
        <v/>
      </c>
      <c r="I26" s="2" t="str">
        <f t="shared" si="1"/>
        <v/>
      </c>
      <c r="J26" s="2" t="str">
        <f t="shared" si="2"/>
        <v/>
      </c>
    </row>
    <row r="27" spans="1:10" ht="15.75" customHeight="1" x14ac:dyDescent="0.3">
      <c r="A27" s="6"/>
      <c r="B27" s="6"/>
      <c r="C27" s="6"/>
      <c r="D27" s="6"/>
      <c r="E27" s="6"/>
      <c r="F27" s="6"/>
      <c r="G27" s="6"/>
      <c r="H27" s="6" t="str">
        <f t="shared" si="0"/>
        <v/>
      </c>
      <c r="I27" s="2" t="str">
        <f t="shared" si="1"/>
        <v/>
      </c>
      <c r="J27" s="2" t="str">
        <f t="shared" si="2"/>
        <v/>
      </c>
    </row>
    <row r="28" spans="1:10" ht="15.75" customHeight="1" x14ac:dyDescent="0.3">
      <c r="A28" s="6"/>
      <c r="B28" s="6"/>
      <c r="C28" s="6"/>
      <c r="D28" s="6"/>
      <c r="E28" s="6"/>
      <c r="F28" s="6"/>
      <c r="G28" s="6"/>
      <c r="H28" s="6" t="str">
        <f t="shared" si="0"/>
        <v/>
      </c>
      <c r="I28" s="2" t="str">
        <f t="shared" si="1"/>
        <v/>
      </c>
      <c r="J28" s="2" t="str">
        <f t="shared" si="2"/>
        <v/>
      </c>
    </row>
    <row r="29" spans="1:10" ht="15.75" customHeight="1" x14ac:dyDescent="0.3">
      <c r="A29" s="6"/>
      <c r="B29" s="6"/>
      <c r="C29" s="6"/>
      <c r="D29" s="6"/>
      <c r="E29" s="6"/>
      <c r="F29" s="6"/>
      <c r="G29" s="6"/>
      <c r="H29" s="6" t="str">
        <f t="shared" si="0"/>
        <v/>
      </c>
      <c r="I29" s="2" t="str">
        <f t="shared" si="1"/>
        <v/>
      </c>
      <c r="J29" s="2" t="str">
        <f t="shared" si="2"/>
        <v/>
      </c>
    </row>
    <row r="30" spans="1:10" ht="15.75" customHeight="1" x14ac:dyDescent="0.3">
      <c r="A30" s="6"/>
      <c r="B30" s="6"/>
      <c r="C30" s="6"/>
      <c r="D30" s="6"/>
      <c r="E30" s="6"/>
      <c r="F30" s="6"/>
      <c r="G30" s="6"/>
      <c r="H30" s="6" t="str">
        <f t="shared" si="0"/>
        <v/>
      </c>
      <c r="I30" s="2" t="str">
        <f t="shared" si="1"/>
        <v/>
      </c>
      <c r="J30" s="2" t="str">
        <f t="shared" si="2"/>
        <v/>
      </c>
    </row>
    <row r="31" spans="1:10" ht="15.75" customHeight="1" x14ac:dyDescent="0.3">
      <c r="A31" s="6"/>
      <c r="B31" s="6"/>
      <c r="C31" s="6"/>
      <c r="D31" s="6"/>
      <c r="E31" s="6"/>
      <c r="F31" s="6"/>
      <c r="G31" s="6"/>
      <c r="H31" s="6" t="str">
        <f t="shared" si="0"/>
        <v/>
      </c>
      <c r="I31" s="2" t="str">
        <f t="shared" si="1"/>
        <v/>
      </c>
      <c r="J31" s="2" t="str">
        <f t="shared" si="2"/>
        <v/>
      </c>
    </row>
    <row r="32" spans="1:10" ht="15.75" customHeight="1" x14ac:dyDescent="0.3">
      <c r="A32" s="6"/>
      <c r="B32" s="6"/>
      <c r="C32" s="6"/>
      <c r="D32" s="6"/>
      <c r="E32" s="6"/>
      <c r="F32" s="6"/>
      <c r="G32" s="6"/>
      <c r="H32" s="6" t="str">
        <f t="shared" si="0"/>
        <v/>
      </c>
      <c r="I32" s="2" t="str">
        <f t="shared" si="1"/>
        <v/>
      </c>
      <c r="J32" s="2" t="str">
        <f t="shared" si="2"/>
        <v/>
      </c>
    </row>
    <row r="33" spans="1:10" ht="15.75" customHeight="1" x14ac:dyDescent="0.3">
      <c r="A33" s="6"/>
      <c r="B33" s="6"/>
      <c r="C33" s="6"/>
      <c r="D33" s="6"/>
      <c r="E33" s="6"/>
      <c r="F33" s="6"/>
      <c r="G33" s="6"/>
      <c r="H33" s="6" t="str">
        <f t="shared" si="0"/>
        <v/>
      </c>
      <c r="I33" s="2" t="str">
        <f t="shared" si="1"/>
        <v/>
      </c>
      <c r="J33" s="2" t="str">
        <f t="shared" si="2"/>
        <v/>
      </c>
    </row>
    <row r="34" spans="1:10" ht="15.75" customHeight="1" x14ac:dyDescent="0.3">
      <c r="A34" s="6"/>
      <c r="B34" s="6"/>
      <c r="C34" s="6"/>
      <c r="D34" s="6"/>
      <c r="E34" s="6"/>
      <c r="F34" s="6"/>
      <c r="G34" s="6"/>
      <c r="H34" s="6" t="str">
        <f t="shared" si="0"/>
        <v/>
      </c>
      <c r="I34" s="2" t="str">
        <f t="shared" si="1"/>
        <v/>
      </c>
      <c r="J34" s="2" t="str">
        <f t="shared" si="2"/>
        <v/>
      </c>
    </row>
    <row r="35" spans="1:10" ht="15.75" customHeight="1" x14ac:dyDescent="0.3">
      <c r="A35" s="6"/>
      <c r="B35" s="6"/>
      <c r="C35" s="6"/>
      <c r="D35" s="6"/>
      <c r="E35" s="6"/>
      <c r="F35" s="6"/>
      <c r="G35" s="6"/>
      <c r="H35" s="6" t="str">
        <f t="shared" si="0"/>
        <v/>
      </c>
      <c r="I35" s="2" t="str">
        <f t="shared" si="1"/>
        <v/>
      </c>
      <c r="J35" s="2" t="str">
        <f t="shared" si="2"/>
        <v/>
      </c>
    </row>
    <row r="36" spans="1:10" ht="15.75" customHeight="1" x14ac:dyDescent="0.3">
      <c r="A36" s="6"/>
      <c r="B36" s="6"/>
      <c r="C36" s="6"/>
      <c r="D36" s="6"/>
      <c r="E36" s="6"/>
      <c r="F36" s="6"/>
      <c r="G36" s="6"/>
      <c r="H36" s="6" t="str">
        <f t="shared" si="0"/>
        <v/>
      </c>
      <c r="I36" s="2" t="str">
        <f t="shared" si="1"/>
        <v/>
      </c>
      <c r="J36" s="2" t="str">
        <f t="shared" si="2"/>
        <v/>
      </c>
    </row>
    <row r="37" spans="1:10" ht="15.75" customHeight="1" x14ac:dyDescent="0.3">
      <c r="A37" s="6"/>
      <c r="B37" s="6"/>
      <c r="C37" s="6"/>
      <c r="D37" s="6"/>
      <c r="E37" s="6"/>
      <c r="F37" s="6"/>
      <c r="G37" s="6"/>
      <c r="H37" s="6" t="str">
        <f t="shared" si="0"/>
        <v/>
      </c>
      <c r="I37" s="2" t="str">
        <f t="shared" si="1"/>
        <v/>
      </c>
      <c r="J37" s="2" t="str">
        <f t="shared" si="2"/>
        <v/>
      </c>
    </row>
    <row r="38" spans="1:10" ht="15.75" customHeight="1" x14ac:dyDescent="0.3">
      <c r="A38" s="6"/>
      <c r="B38" s="6"/>
      <c r="C38" s="6"/>
      <c r="D38" s="6"/>
      <c r="E38" s="6"/>
      <c r="F38" s="6"/>
      <c r="G38" s="6"/>
      <c r="H38" s="6" t="str">
        <f t="shared" si="0"/>
        <v/>
      </c>
      <c r="I38" s="2" t="str">
        <f t="shared" si="1"/>
        <v/>
      </c>
      <c r="J38" s="2" t="str">
        <f t="shared" si="2"/>
        <v/>
      </c>
    </row>
    <row r="39" spans="1:10" ht="15.75" customHeight="1" x14ac:dyDescent="0.3">
      <c r="A39" s="6"/>
      <c r="B39" s="6"/>
      <c r="C39" s="6"/>
      <c r="D39" s="6"/>
      <c r="E39" s="6"/>
      <c r="F39" s="6"/>
      <c r="G39" s="6"/>
      <c r="H39" s="6" t="str">
        <f t="shared" si="0"/>
        <v/>
      </c>
      <c r="I39" s="2" t="str">
        <f t="shared" si="1"/>
        <v/>
      </c>
      <c r="J39" s="2" t="str">
        <f t="shared" si="2"/>
        <v/>
      </c>
    </row>
    <row r="40" spans="1:10" ht="15.75" customHeight="1" x14ac:dyDescent="0.3">
      <c r="A40" s="6"/>
      <c r="B40" s="6"/>
      <c r="C40" s="6"/>
      <c r="D40" s="6"/>
      <c r="E40" s="6"/>
      <c r="F40" s="6"/>
      <c r="G40" s="6"/>
      <c r="H40" s="6" t="str">
        <f t="shared" si="0"/>
        <v/>
      </c>
      <c r="I40" s="2" t="str">
        <f t="shared" si="1"/>
        <v/>
      </c>
      <c r="J40" s="2" t="str">
        <f t="shared" si="2"/>
        <v/>
      </c>
    </row>
    <row r="41" spans="1:10" ht="15.75" customHeight="1" x14ac:dyDescent="0.3">
      <c r="A41" s="6"/>
      <c r="B41" s="6"/>
      <c r="C41" s="6"/>
      <c r="D41" s="6"/>
      <c r="E41" s="6"/>
      <c r="F41" s="6"/>
      <c r="G41" s="6"/>
      <c r="H41" s="6" t="str">
        <f t="shared" si="0"/>
        <v/>
      </c>
      <c r="I41" s="2" t="str">
        <f t="shared" si="1"/>
        <v/>
      </c>
      <c r="J41" s="2" t="str">
        <f t="shared" si="2"/>
        <v/>
      </c>
    </row>
    <row r="42" spans="1:10" ht="12.45" x14ac:dyDescent="0.3">
      <c r="A42" s="6"/>
      <c r="B42" s="6"/>
      <c r="C42" s="6"/>
      <c r="D42" s="6"/>
      <c r="E42" s="6"/>
      <c r="F42" s="6"/>
      <c r="G42" s="6"/>
      <c r="H42" s="6" t="str">
        <f t="shared" si="0"/>
        <v/>
      </c>
      <c r="I42" s="2" t="str">
        <f t="shared" si="1"/>
        <v/>
      </c>
      <c r="J42" s="2" t="str">
        <f t="shared" si="2"/>
        <v/>
      </c>
    </row>
    <row r="43" spans="1:10" ht="12.45" x14ac:dyDescent="0.3">
      <c r="A43" s="6"/>
      <c r="B43" s="6"/>
      <c r="C43" s="6"/>
      <c r="D43" s="6"/>
      <c r="E43" s="6"/>
      <c r="F43" s="6"/>
      <c r="G43" s="6"/>
      <c r="H43" s="6" t="str">
        <f t="shared" si="0"/>
        <v/>
      </c>
      <c r="I43" s="2" t="str">
        <f t="shared" si="1"/>
        <v/>
      </c>
      <c r="J43" s="2" t="str">
        <f t="shared" si="2"/>
        <v/>
      </c>
    </row>
    <row r="44" spans="1:10" ht="12.45" x14ac:dyDescent="0.3">
      <c r="A44" s="6"/>
      <c r="B44" s="6"/>
      <c r="C44" s="6"/>
      <c r="D44" s="6"/>
      <c r="E44" s="6"/>
      <c r="F44" s="6"/>
      <c r="G44" s="6"/>
      <c r="H44" s="6" t="str">
        <f t="shared" si="0"/>
        <v/>
      </c>
      <c r="I44" s="2" t="str">
        <f t="shared" si="1"/>
        <v/>
      </c>
      <c r="J44" s="2" t="str">
        <f t="shared" si="2"/>
        <v/>
      </c>
    </row>
    <row r="45" spans="1:10" ht="12.45" x14ac:dyDescent="0.3">
      <c r="A45" s="6"/>
      <c r="B45" s="6"/>
      <c r="C45" s="6"/>
      <c r="D45" s="6"/>
      <c r="E45" s="6"/>
      <c r="F45" s="6"/>
      <c r="G45" s="6"/>
      <c r="H45" s="6" t="str">
        <f t="shared" si="0"/>
        <v/>
      </c>
      <c r="I45" s="2" t="str">
        <f t="shared" si="1"/>
        <v/>
      </c>
      <c r="J45" s="2" t="str">
        <f t="shared" si="2"/>
        <v/>
      </c>
    </row>
    <row r="46" spans="1:10" ht="12.45" x14ac:dyDescent="0.3">
      <c r="A46" s="6"/>
      <c r="B46" s="6"/>
      <c r="C46" s="6"/>
      <c r="D46" s="6"/>
      <c r="E46" s="6"/>
      <c r="F46" s="6"/>
      <c r="G46" s="6"/>
      <c r="H46" s="6" t="str">
        <f t="shared" si="0"/>
        <v/>
      </c>
      <c r="I46" s="2" t="str">
        <f t="shared" si="1"/>
        <v/>
      </c>
      <c r="J46" s="2" t="str">
        <f t="shared" si="2"/>
        <v/>
      </c>
    </row>
    <row r="47" spans="1:10" ht="12.45" x14ac:dyDescent="0.3">
      <c r="A47" s="6"/>
      <c r="B47" s="6"/>
      <c r="C47" s="6"/>
      <c r="D47" s="6"/>
      <c r="E47" s="6"/>
      <c r="F47" s="6"/>
      <c r="G47" s="6"/>
      <c r="H47" s="6" t="str">
        <f t="shared" si="0"/>
        <v/>
      </c>
      <c r="I47" s="2" t="str">
        <f t="shared" si="1"/>
        <v/>
      </c>
      <c r="J47" s="2" t="str">
        <f t="shared" si="2"/>
        <v/>
      </c>
    </row>
    <row r="48" spans="1:10" ht="12.45" x14ac:dyDescent="0.3">
      <c r="A48" s="6"/>
      <c r="B48" s="6"/>
      <c r="C48" s="6"/>
      <c r="D48" s="6"/>
      <c r="E48" s="6"/>
      <c r="F48" s="6"/>
      <c r="G48" s="6"/>
      <c r="H48" s="6" t="str">
        <f t="shared" si="0"/>
        <v/>
      </c>
      <c r="I48" s="2" t="str">
        <f t="shared" si="1"/>
        <v/>
      </c>
      <c r="J48" s="2" t="str">
        <f t="shared" si="2"/>
        <v/>
      </c>
    </row>
    <row r="49" spans="1:10" ht="12.45" x14ac:dyDescent="0.3">
      <c r="A49" s="6"/>
      <c r="B49" s="6"/>
      <c r="C49" s="6"/>
      <c r="D49" s="6"/>
      <c r="E49" s="6"/>
      <c r="F49" s="6"/>
      <c r="G49" s="6"/>
      <c r="H49" s="6" t="str">
        <f t="shared" si="0"/>
        <v/>
      </c>
      <c r="I49" s="2" t="str">
        <f t="shared" si="1"/>
        <v/>
      </c>
      <c r="J49" s="2" t="str">
        <f t="shared" si="2"/>
        <v/>
      </c>
    </row>
    <row r="50" spans="1:10" ht="12.45" x14ac:dyDescent="0.3">
      <c r="A50" s="6"/>
      <c r="B50" s="6"/>
      <c r="C50" s="6"/>
      <c r="D50" s="6"/>
      <c r="E50" s="6"/>
      <c r="F50" s="6"/>
      <c r="G50" s="6"/>
      <c r="H50" s="6" t="str">
        <f t="shared" si="0"/>
        <v/>
      </c>
      <c r="I50" s="2" t="str">
        <f t="shared" si="1"/>
        <v/>
      </c>
      <c r="J50" s="2" t="str">
        <f t="shared" si="2"/>
        <v/>
      </c>
    </row>
    <row r="51" spans="1:10" ht="12.45" x14ac:dyDescent="0.3">
      <c r="A51" s="6"/>
      <c r="B51" s="6"/>
      <c r="C51" s="6"/>
      <c r="D51" s="6"/>
      <c r="E51" s="6"/>
      <c r="F51" s="6"/>
      <c r="G51" s="6"/>
      <c r="H51" s="6" t="str">
        <f t="shared" si="0"/>
        <v/>
      </c>
      <c r="I51" s="2" t="str">
        <f t="shared" si="1"/>
        <v/>
      </c>
      <c r="J51" s="2" t="str">
        <f t="shared" si="2"/>
        <v/>
      </c>
    </row>
    <row r="52" spans="1:10" ht="12.45" x14ac:dyDescent="0.3">
      <c r="A52" s="6"/>
      <c r="B52" s="6"/>
      <c r="C52" s="6"/>
      <c r="D52" s="6"/>
      <c r="E52" s="6"/>
      <c r="F52" s="6"/>
      <c r="G52" s="6"/>
      <c r="H52" s="6" t="str">
        <f t="shared" si="0"/>
        <v/>
      </c>
      <c r="I52" s="2" t="str">
        <f t="shared" si="1"/>
        <v/>
      </c>
      <c r="J52" s="2" t="str">
        <f t="shared" si="2"/>
        <v/>
      </c>
    </row>
    <row r="53" spans="1:10" ht="12.45" x14ac:dyDescent="0.3">
      <c r="A53" s="6"/>
      <c r="B53" s="6"/>
      <c r="C53" s="6"/>
      <c r="D53" s="6"/>
      <c r="E53" s="6"/>
      <c r="F53" s="6"/>
      <c r="G53" s="6"/>
      <c r="H53" s="6" t="str">
        <f t="shared" si="0"/>
        <v/>
      </c>
      <c r="I53" s="2" t="str">
        <f t="shared" si="1"/>
        <v/>
      </c>
      <c r="J53" s="2" t="str">
        <f t="shared" si="2"/>
        <v/>
      </c>
    </row>
    <row r="54" spans="1:10" ht="12.45" x14ac:dyDescent="0.3">
      <c r="A54" s="6"/>
      <c r="B54" s="6"/>
      <c r="C54" s="6"/>
      <c r="D54" s="6"/>
      <c r="E54" s="6"/>
      <c r="F54" s="6"/>
      <c r="G54" s="6"/>
      <c r="H54" s="6" t="str">
        <f t="shared" si="0"/>
        <v/>
      </c>
      <c r="I54" s="2" t="str">
        <f t="shared" si="1"/>
        <v/>
      </c>
      <c r="J54" s="2" t="str">
        <f t="shared" si="2"/>
        <v/>
      </c>
    </row>
    <row r="55" spans="1:10" ht="12.45" x14ac:dyDescent="0.3">
      <c r="A55" s="6"/>
      <c r="B55" s="6"/>
      <c r="C55" s="6"/>
      <c r="D55" s="6"/>
      <c r="E55" s="6"/>
      <c r="F55" s="6"/>
      <c r="G55" s="6"/>
      <c r="H55" s="6" t="str">
        <f t="shared" si="0"/>
        <v/>
      </c>
      <c r="I55" s="2" t="str">
        <f t="shared" si="1"/>
        <v/>
      </c>
      <c r="J55" s="2" t="str">
        <f t="shared" si="2"/>
        <v/>
      </c>
    </row>
    <row r="56" spans="1:10" ht="12.45" x14ac:dyDescent="0.3">
      <c r="A56" s="6"/>
      <c r="B56" s="6"/>
      <c r="C56" s="6"/>
      <c r="D56" s="6"/>
      <c r="E56" s="6"/>
      <c r="F56" s="6"/>
      <c r="G56" s="6"/>
      <c r="H56" s="6" t="str">
        <f t="shared" si="0"/>
        <v/>
      </c>
      <c r="I56" s="2" t="str">
        <f t="shared" si="1"/>
        <v/>
      </c>
      <c r="J56" s="2" t="str">
        <f t="shared" si="2"/>
        <v/>
      </c>
    </row>
    <row r="57" spans="1:10" ht="12.45" x14ac:dyDescent="0.3">
      <c r="A57" s="6"/>
      <c r="B57" s="6"/>
      <c r="C57" s="6"/>
      <c r="D57" s="6"/>
      <c r="E57" s="6"/>
      <c r="F57" s="6"/>
      <c r="G57" s="6"/>
      <c r="H57" s="6" t="str">
        <f t="shared" si="0"/>
        <v/>
      </c>
      <c r="I57" s="2" t="str">
        <f t="shared" si="1"/>
        <v/>
      </c>
      <c r="J57" s="2" t="str">
        <f t="shared" si="2"/>
        <v/>
      </c>
    </row>
    <row r="58" spans="1:10" ht="12.45" x14ac:dyDescent="0.3">
      <c r="A58" s="6"/>
      <c r="B58" s="6"/>
      <c r="C58" s="6"/>
      <c r="D58" s="6"/>
      <c r="E58" s="6"/>
      <c r="F58" s="6"/>
      <c r="G58" s="6"/>
      <c r="H58" s="6" t="str">
        <f t="shared" si="0"/>
        <v/>
      </c>
      <c r="I58" s="2" t="str">
        <f t="shared" si="1"/>
        <v/>
      </c>
      <c r="J58" s="2" t="str">
        <f t="shared" si="2"/>
        <v/>
      </c>
    </row>
    <row r="59" spans="1:10" ht="12.45" x14ac:dyDescent="0.3">
      <c r="A59" s="6"/>
      <c r="B59" s="6"/>
      <c r="C59" s="6"/>
      <c r="D59" s="6"/>
      <c r="E59" s="6"/>
      <c r="F59" s="6"/>
      <c r="G59" s="6"/>
      <c r="H59" s="6" t="str">
        <f t="shared" si="0"/>
        <v/>
      </c>
      <c r="I59" s="2" t="str">
        <f t="shared" si="1"/>
        <v/>
      </c>
      <c r="J59" s="2" t="str">
        <f t="shared" si="2"/>
        <v/>
      </c>
    </row>
    <row r="60" spans="1:10" ht="12.45" x14ac:dyDescent="0.3">
      <c r="A60" s="6"/>
      <c r="B60" s="6"/>
      <c r="C60" s="6"/>
      <c r="D60" s="6"/>
      <c r="E60" s="6"/>
      <c r="F60" s="6"/>
      <c r="G60" s="6"/>
      <c r="H60" s="6" t="str">
        <f t="shared" si="0"/>
        <v/>
      </c>
      <c r="I60" s="2" t="str">
        <f t="shared" si="1"/>
        <v/>
      </c>
      <c r="J60" s="2" t="str">
        <f t="shared" si="2"/>
        <v/>
      </c>
    </row>
    <row r="61" spans="1:10" ht="12.45" x14ac:dyDescent="0.3">
      <c r="A61" s="6"/>
      <c r="B61" s="6"/>
      <c r="C61" s="6"/>
      <c r="D61" s="6"/>
      <c r="E61" s="6"/>
      <c r="F61" s="6"/>
      <c r="G61" s="6"/>
      <c r="H61" s="6" t="str">
        <f t="shared" si="0"/>
        <v/>
      </c>
      <c r="I61" s="2" t="str">
        <f t="shared" si="1"/>
        <v/>
      </c>
      <c r="J61" s="2" t="str">
        <f t="shared" si="2"/>
        <v/>
      </c>
    </row>
    <row r="62" spans="1:10" ht="12.45" x14ac:dyDescent="0.3">
      <c r="A62" s="6"/>
      <c r="B62" s="6"/>
      <c r="C62" s="6"/>
      <c r="D62" s="6"/>
      <c r="E62" s="6"/>
      <c r="F62" s="6"/>
      <c r="G62" s="6"/>
      <c r="H62" s="6" t="str">
        <f t="shared" si="0"/>
        <v/>
      </c>
      <c r="I62" s="2" t="str">
        <f t="shared" si="1"/>
        <v/>
      </c>
      <c r="J62" s="2" t="str">
        <f t="shared" si="2"/>
        <v/>
      </c>
    </row>
    <row r="63" spans="1:10" ht="12.45" x14ac:dyDescent="0.3">
      <c r="A63" s="6"/>
      <c r="B63" s="6"/>
      <c r="C63" s="6"/>
      <c r="D63" s="6"/>
      <c r="E63" s="6"/>
      <c r="F63" s="6"/>
      <c r="G63" s="6"/>
      <c r="H63" s="6" t="str">
        <f t="shared" si="0"/>
        <v/>
      </c>
      <c r="I63" s="2" t="str">
        <f t="shared" si="1"/>
        <v/>
      </c>
      <c r="J63" s="2" t="str">
        <f t="shared" si="2"/>
        <v/>
      </c>
    </row>
    <row r="64" spans="1:10" ht="12.45" x14ac:dyDescent="0.3">
      <c r="A64" s="6"/>
      <c r="B64" s="6"/>
      <c r="C64" s="6"/>
      <c r="D64" s="6"/>
      <c r="E64" s="6"/>
      <c r="F64" s="6"/>
      <c r="G64" s="6"/>
      <c r="H64" s="6" t="str">
        <f t="shared" si="0"/>
        <v/>
      </c>
      <c r="I64" s="2" t="str">
        <f t="shared" si="1"/>
        <v/>
      </c>
      <c r="J64" s="2" t="str">
        <f t="shared" si="2"/>
        <v/>
      </c>
    </row>
    <row r="65" spans="1:10" ht="12.45" x14ac:dyDescent="0.3">
      <c r="A65" s="6"/>
      <c r="B65" s="6"/>
      <c r="C65" s="6"/>
      <c r="D65" s="6"/>
      <c r="E65" s="6"/>
      <c r="F65" s="6"/>
      <c r="G65" s="6"/>
      <c r="H65" s="6" t="str">
        <f t="shared" si="0"/>
        <v/>
      </c>
      <c r="I65" s="2" t="str">
        <f t="shared" si="1"/>
        <v/>
      </c>
      <c r="J65" s="2" t="str">
        <f t="shared" si="2"/>
        <v/>
      </c>
    </row>
    <row r="66" spans="1:10" ht="12.45" x14ac:dyDescent="0.3">
      <c r="A66" s="6"/>
      <c r="B66" s="6"/>
      <c r="C66" s="6"/>
      <c r="D66" s="6"/>
      <c r="E66" s="6"/>
      <c r="F66" s="6"/>
      <c r="G66" s="6"/>
      <c r="H66" s="6" t="str">
        <f t="shared" si="0"/>
        <v/>
      </c>
      <c r="I66" s="2" t="str">
        <f t="shared" si="1"/>
        <v/>
      </c>
      <c r="J66" s="2" t="str">
        <f t="shared" si="2"/>
        <v/>
      </c>
    </row>
    <row r="67" spans="1:10" ht="12.45" x14ac:dyDescent="0.3">
      <c r="A67" s="6"/>
      <c r="B67" s="6"/>
      <c r="C67" s="6"/>
      <c r="D67" s="6"/>
      <c r="E67" s="6"/>
      <c r="F67" s="6"/>
      <c r="G67" s="6"/>
      <c r="H67" s="6" t="str">
        <f t="shared" si="0"/>
        <v/>
      </c>
      <c r="I67" s="2" t="str">
        <f t="shared" si="1"/>
        <v/>
      </c>
      <c r="J67" s="2" t="str">
        <f t="shared" si="2"/>
        <v/>
      </c>
    </row>
    <row r="68" spans="1:10" ht="12.45" x14ac:dyDescent="0.3">
      <c r="A68" s="6"/>
      <c r="B68" s="6"/>
      <c r="C68" s="6"/>
      <c r="D68" s="6"/>
      <c r="E68" s="6"/>
      <c r="F68" s="6"/>
      <c r="G68" s="6"/>
      <c r="H68" s="6" t="str">
        <f t="shared" si="0"/>
        <v/>
      </c>
      <c r="I68" s="2" t="str">
        <f t="shared" si="1"/>
        <v/>
      </c>
      <c r="J68" s="2" t="str">
        <f t="shared" si="2"/>
        <v/>
      </c>
    </row>
    <row r="69" spans="1:10" ht="12.45" x14ac:dyDescent="0.3">
      <c r="A69" s="6"/>
      <c r="B69" s="6"/>
      <c r="C69" s="6"/>
      <c r="D69" s="6"/>
      <c r="E69" s="6"/>
      <c r="F69" s="6"/>
      <c r="G69" s="6"/>
      <c r="H69" s="6" t="str">
        <f t="shared" si="0"/>
        <v/>
      </c>
      <c r="I69" s="2" t="str">
        <f t="shared" si="1"/>
        <v/>
      </c>
      <c r="J69" s="2" t="str">
        <f t="shared" si="2"/>
        <v/>
      </c>
    </row>
    <row r="70" spans="1:10" ht="12.45" x14ac:dyDescent="0.3">
      <c r="A70" s="6"/>
      <c r="B70" s="6"/>
      <c r="C70" s="6"/>
      <c r="D70" s="6"/>
      <c r="E70" s="6"/>
      <c r="F70" s="6"/>
      <c r="G70" s="6"/>
      <c r="H70" s="6" t="str">
        <f t="shared" si="0"/>
        <v/>
      </c>
      <c r="I70" s="2" t="str">
        <f t="shared" si="1"/>
        <v/>
      </c>
      <c r="J70" s="2" t="str">
        <f t="shared" si="2"/>
        <v/>
      </c>
    </row>
    <row r="71" spans="1:10" ht="12.45" x14ac:dyDescent="0.3">
      <c r="A71" s="6"/>
      <c r="B71" s="6"/>
      <c r="C71" s="6"/>
      <c r="D71" s="6"/>
      <c r="E71" s="6"/>
      <c r="F71" s="6"/>
      <c r="G71" s="6"/>
      <c r="H71" s="6" t="str">
        <f t="shared" si="0"/>
        <v/>
      </c>
      <c r="I71" s="2" t="str">
        <f t="shared" si="1"/>
        <v/>
      </c>
      <c r="J71" s="2" t="str">
        <f t="shared" si="2"/>
        <v/>
      </c>
    </row>
    <row r="72" spans="1:10" ht="12.45" x14ac:dyDescent="0.3">
      <c r="A72" s="6"/>
      <c r="B72" s="6"/>
      <c r="C72" s="6"/>
      <c r="D72" s="6"/>
      <c r="E72" s="6"/>
      <c r="F72" s="6"/>
      <c r="G72" s="6"/>
      <c r="H72" s="6" t="str">
        <f t="shared" si="0"/>
        <v/>
      </c>
      <c r="I72" s="2" t="str">
        <f t="shared" si="1"/>
        <v/>
      </c>
      <c r="J72" s="2" t="str">
        <f t="shared" si="2"/>
        <v/>
      </c>
    </row>
    <row r="73" spans="1:10" ht="12.45" x14ac:dyDescent="0.3">
      <c r="A73" s="6"/>
      <c r="B73" s="6"/>
      <c r="C73" s="6"/>
      <c r="D73" s="6"/>
      <c r="E73" s="6"/>
      <c r="F73" s="6"/>
      <c r="G73" s="6"/>
      <c r="H73" s="6" t="str">
        <f t="shared" si="0"/>
        <v/>
      </c>
      <c r="I73" s="2" t="str">
        <f t="shared" si="1"/>
        <v/>
      </c>
      <c r="J73" s="2" t="str">
        <f t="shared" si="2"/>
        <v/>
      </c>
    </row>
    <row r="74" spans="1:10" ht="12.45" x14ac:dyDescent="0.3">
      <c r="A74" s="6"/>
      <c r="B74" s="6"/>
      <c r="C74" s="6"/>
      <c r="D74" s="6"/>
      <c r="E74" s="6"/>
      <c r="F74" s="6"/>
      <c r="G74" s="6"/>
      <c r="H74" s="6" t="str">
        <f t="shared" si="0"/>
        <v/>
      </c>
      <c r="I74" s="2" t="str">
        <f t="shared" si="1"/>
        <v/>
      </c>
      <c r="J74" s="2" t="str">
        <f t="shared" si="2"/>
        <v/>
      </c>
    </row>
    <row r="75" spans="1:10" ht="12.45" x14ac:dyDescent="0.3">
      <c r="A75" s="6"/>
      <c r="B75" s="6"/>
      <c r="C75" s="6"/>
      <c r="D75" s="6"/>
      <c r="E75" s="6"/>
      <c r="F75" s="6"/>
      <c r="G75" s="6"/>
      <c r="H75" s="6" t="str">
        <f t="shared" si="0"/>
        <v/>
      </c>
      <c r="I75" s="2" t="str">
        <f t="shared" si="1"/>
        <v/>
      </c>
      <c r="J75" s="2" t="str">
        <f t="shared" si="2"/>
        <v/>
      </c>
    </row>
    <row r="76" spans="1:10" ht="12.45" x14ac:dyDescent="0.3">
      <c r="A76" s="6"/>
      <c r="B76" s="6"/>
      <c r="C76" s="6"/>
      <c r="D76" s="6"/>
      <c r="E76" s="6"/>
      <c r="F76" s="6"/>
      <c r="G76" s="6"/>
      <c r="H76" s="6" t="str">
        <f t="shared" si="0"/>
        <v/>
      </c>
      <c r="I76" s="2" t="str">
        <f t="shared" si="1"/>
        <v/>
      </c>
      <c r="J76" s="2" t="str">
        <f t="shared" si="2"/>
        <v/>
      </c>
    </row>
    <row r="77" spans="1:10" ht="12.45" x14ac:dyDescent="0.3">
      <c r="A77" s="6"/>
      <c r="B77" s="6"/>
      <c r="C77" s="6"/>
      <c r="D77" s="6"/>
      <c r="E77" s="6"/>
      <c r="F77" s="6"/>
      <c r="G77" s="6"/>
      <c r="H77" s="6" t="str">
        <f t="shared" si="0"/>
        <v/>
      </c>
      <c r="I77" s="2" t="str">
        <f t="shared" si="1"/>
        <v/>
      </c>
      <c r="J77" s="2" t="str">
        <f t="shared" si="2"/>
        <v/>
      </c>
    </row>
    <row r="78" spans="1:10" ht="12.45" x14ac:dyDescent="0.3">
      <c r="A78" s="6"/>
      <c r="B78" s="6"/>
      <c r="C78" s="6"/>
      <c r="D78" s="6"/>
      <c r="E78" s="6"/>
      <c r="F78" s="6"/>
      <c r="G78" s="6"/>
      <c r="H78" s="6" t="str">
        <f t="shared" si="0"/>
        <v/>
      </c>
      <c r="I78" s="2" t="str">
        <f t="shared" si="1"/>
        <v/>
      </c>
      <c r="J78" s="2" t="str">
        <f t="shared" si="2"/>
        <v/>
      </c>
    </row>
    <row r="79" spans="1:10" ht="12.45" x14ac:dyDescent="0.3">
      <c r="A79" s="6"/>
      <c r="B79" s="6"/>
      <c r="C79" s="6"/>
      <c r="D79" s="6"/>
      <c r="E79" s="6"/>
      <c r="F79" s="6"/>
      <c r="G79" s="6"/>
      <c r="H79" s="6" t="str">
        <f t="shared" si="0"/>
        <v/>
      </c>
      <c r="I79" s="2" t="str">
        <f t="shared" si="1"/>
        <v/>
      </c>
      <c r="J79" s="2" t="str">
        <f t="shared" si="2"/>
        <v/>
      </c>
    </row>
    <row r="80" spans="1:10" ht="12.45" x14ac:dyDescent="0.3">
      <c r="A80" s="6"/>
      <c r="B80" s="6"/>
      <c r="C80" s="6"/>
      <c r="D80" s="6"/>
      <c r="E80" s="6"/>
      <c r="F80" s="6"/>
      <c r="G80" s="6"/>
      <c r="H80" s="6" t="str">
        <f t="shared" si="0"/>
        <v/>
      </c>
      <c r="I80" s="2" t="str">
        <f t="shared" si="1"/>
        <v/>
      </c>
      <c r="J80" s="2" t="str">
        <f t="shared" si="2"/>
        <v/>
      </c>
    </row>
    <row r="81" spans="1:10" ht="12.45" x14ac:dyDescent="0.3">
      <c r="A81" s="6"/>
      <c r="B81" s="6"/>
      <c r="C81" s="6"/>
      <c r="D81" s="6"/>
      <c r="E81" s="6"/>
      <c r="F81" s="6"/>
      <c r="G81" s="6"/>
      <c r="H81" s="6" t="str">
        <f t="shared" si="0"/>
        <v/>
      </c>
      <c r="I81" s="2" t="str">
        <f t="shared" si="1"/>
        <v/>
      </c>
      <c r="J81" s="2" t="str">
        <f t="shared" si="2"/>
        <v/>
      </c>
    </row>
    <row r="82" spans="1:10" ht="12.45" x14ac:dyDescent="0.3">
      <c r="A82" s="6"/>
      <c r="B82" s="6"/>
      <c r="C82" s="6"/>
      <c r="D82" s="6"/>
      <c r="E82" s="6"/>
      <c r="F82" s="6"/>
      <c r="G82" s="6"/>
      <c r="H82" s="6" t="str">
        <f t="shared" si="0"/>
        <v/>
      </c>
      <c r="I82" s="2" t="str">
        <f t="shared" si="1"/>
        <v/>
      </c>
      <c r="J82" s="2" t="str">
        <f t="shared" si="2"/>
        <v/>
      </c>
    </row>
    <row r="83" spans="1:10" ht="12.45" x14ac:dyDescent="0.3">
      <c r="A83" s="6"/>
      <c r="B83" s="6"/>
      <c r="C83" s="6"/>
      <c r="D83" s="6"/>
      <c r="E83" s="6"/>
      <c r="F83" s="6"/>
      <c r="G83" s="6"/>
      <c r="H83" s="6" t="str">
        <f t="shared" si="0"/>
        <v/>
      </c>
      <c r="I83" s="2" t="str">
        <f t="shared" si="1"/>
        <v/>
      </c>
      <c r="J83" s="2" t="str">
        <f t="shared" si="2"/>
        <v/>
      </c>
    </row>
    <row r="84" spans="1:10" ht="12.45" x14ac:dyDescent="0.3">
      <c r="A84" s="6"/>
      <c r="B84" s="6"/>
      <c r="C84" s="6"/>
      <c r="D84" s="6"/>
      <c r="E84" s="6"/>
      <c r="F84" s="6"/>
      <c r="G84" s="6"/>
      <c r="H84" s="6" t="str">
        <f t="shared" si="0"/>
        <v/>
      </c>
      <c r="I84" s="2" t="str">
        <f t="shared" si="1"/>
        <v/>
      </c>
      <c r="J84" s="2" t="str">
        <f t="shared" si="2"/>
        <v/>
      </c>
    </row>
    <row r="85" spans="1:10" ht="12.45" x14ac:dyDescent="0.3">
      <c r="A85" s="6"/>
      <c r="B85" s="6"/>
      <c r="C85" s="6"/>
      <c r="D85" s="6"/>
      <c r="E85" s="6"/>
      <c r="F85" s="6"/>
      <c r="G85" s="6"/>
      <c r="H85" s="6" t="str">
        <f t="shared" si="0"/>
        <v/>
      </c>
      <c r="I85" s="2" t="str">
        <f t="shared" si="1"/>
        <v/>
      </c>
      <c r="J85" s="2" t="str">
        <f t="shared" si="2"/>
        <v/>
      </c>
    </row>
    <row r="86" spans="1:10" ht="12.45" x14ac:dyDescent="0.3">
      <c r="A86" s="6"/>
      <c r="B86" s="6"/>
      <c r="C86" s="6"/>
      <c r="D86" s="6"/>
      <c r="E86" s="6"/>
      <c r="F86" s="6"/>
      <c r="G86" s="6"/>
      <c r="H86" s="6" t="str">
        <f t="shared" si="0"/>
        <v/>
      </c>
      <c r="I86" s="2" t="str">
        <f t="shared" si="1"/>
        <v/>
      </c>
      <c r="J86" s="2" t="str">
        <f t="shared" si="2"/>
        <v/>
      </c>
    </row>
    <row r="87" spans="1:10" ht="12.45" x14ac:dyDescent="0.3">
      <c r="A87" s="6"/>
      <c r="B87" s="6"/>
      <c r="C87" s="6"/>
      <c r="D87" s="6"/>
      <c r="E87" s="6"/>
      <c r="F87" s="6"/>
      <c r="G87" s="6"/>
      <c r="H87" s="6" t="str">
        <f t="shared" si="0"/>
        <v/>
      </c>
      <c r="I87" s="2" t="str">
        <f t="shared" si="1"/>
        <v/>
      </c>
      <c r="J87" s="2" t="str">
        <f t="shared" si="2"/>
        <v/>
      </c>
    </row>
    <row r="88" spans="1:10" ht="12.45" x14ac:dyDescent="0.3">
      <c r="A88" s="6"/>
      <c r="B88" s="6"/>
      <c r="C88" s="6"/>
      <c r="D88" s="6"/>
      <c r="E88" s="6"/>
      <c r="F88" s="6"/>
      <c r="G88" s="6"/>
      <c r="H88" s="6" t="str">
        <f t="shared" si="0"/>
        <v/>
      </c>
      <c r="I88" s="2" t="str">
        <f t="shared" si="1"/>
        <v/>
      </c>
      <c r="J88" s="2" t="str">
        <f t="shared" si="2"/>
        <v/>
      </c>
    </row>
    <row r="89" spans="1:10" ht="12.45" x14ac:dyDescent="0.3">
      <c r="A89" s="6"/>
      <c r="B89" s="6"/>
      <c r="C89" s="6"/>
      <c r="D89" s="6"/>
      <c r="E89" s="6"/>
      <c r="F89" s="6"/>
      <c r="G89" s="6"/>
      <c r="H89" s="6" t="str">
        <f t="shared" si="0"/>
        <v/>
      </c>
      <c r="I89" s="2" t="str">
        <f t="shared" si="1"/>
        <v/>
      </c>
      <c r="J89" s="2" t="str">
        <f t="shared" si="2"/>
        <v/>
      </c>
    </row>
    <row r="90" spans="1:10" ht="12.45" x14ac:dyDescent="0.3">
      <c r="A90" s="6"/>
      <c r="B90" s="6"/>
      <c r="C90" s="6"/>
      <c r="D90" s="6"/>
      <c r="E90" s="6"/>
      <c r="F90" s="6"/>
      <c r="G90" s="6"/>
      <c r="H90" s="6" t="str">
        <f t="shared" si="0"/>
        <v/>
      </c>
      <c r="I90" s="2" t="str">
        <f t="shared" si="1"/>
        <v/>
      </c>
      <c r="J90" s="2" t="str">
        <f t="shared" si="2"/>
        <v/>
      </c>
    </row>
    <row r="91" spans="1:10" ht="12.45" x14ac:dyDescent="0.3">
      <c r="A91" s="6"/>
      <c r="B91" s="6"/>
      <c r="C91" s="6"/>
      <c r="D91" s="6"/>
      <c r="E91" s="6"/>
      <c r="F91" s="6"/>
      <c r="G91" s="6"/>
      <c r="H91" s="6" t="str">
        <f t="shared" si="0"/>
        <v/>
      </c>
      <c r="I91" s="2" t="str">
        <f t="shared" si="1"/>
        <v/>
      </c>
      <c r="J91" s="2" t="str">
        <f t="shared" si="2"/>
        <v/>
      </c>
    </row>
    <row r="92" spans="1:10" ht="12.45" x14ac:dyDescent="0.3">
      <c r="A92" s="6"/>
      <c r="B92" s="6"/>
      <c r="C92" s="6"/>
      <c r="D92" s="6"/>
      <c r="E92" s="6"/>
      <c r="F92" s="6"/>
      <c r="G92" s="6"/>
      <c r="H92" s="6" t="str">
        <f t="shared" si="0"/>
        <v/>
      </c>
      <c r="I92" s="2" t="str">
        <f t="shared" si="1"/>
        <v/>
      </c>
      <c r="J92" s="2" t="str">
        <f t="shared" si="2"/>
        <v/>
      </c>
    </row>
    <row r="93" spans="1:10" ht="12.45" x14ac:dyDescent="0.3">
      <c r="A93" s="6"/>
      <c r="B93" s="6"/>
      <c r="C93" s="6"/>
      <c r="D93" s="6"/>
      <c r="E93" s="6"/>
      <c r="F93" s="6"/>
      <c r="G93" s="6"/>
      <c r="H93" s="6" t="str">
        <f t="shared" si="0"/>
        <v/>
      </c>
      <c r="I93" s="2" t="str">
        <f t="shared" si="1"/>
        <v/>
      </c>
      <c r="J93" s="2" t="str">
        <f t="shared" si="2"/>
        <v/>
      </c>
    </row>
    <row r="94" spans="1:10" ht="12.45" x14ac:dyDescent="0.3">
      <c r="A94" s="6"/>
      <c r="B94" s="6"/>
      <c r="C94" s="6"/>
      <c r="D94" s="6"/>
      <c r="E94" s="6"/>
      <c r="F94" s="6"/>
      <c r="G94" s="6"/>
      <c r="H94" s="6" t="str">
        <f t="shared" si="0"/>
        <v/>
      </c>
      <c r="I94" s="2" t="str">
        <f t="shared" si="1"/>
        <v/>
      </c>
      <c r="J94" s="2" t="str">
        <f t="shared" si="2"/>
        <v/>
      </c>
    </row>
    <row r="95" spans="1:10" ht="12.45" x14ac:dyDescent="0.3">
      <c r="A95" s="6"/>
      <c r="B95" s="6"/>
      <c r="C95" s="6"/>
      <c r="D95" s="6"/>
      <c r="E95" s="6"/>
      <c r="F95" s="6"/>
      <c r="G95" s="6"/>
      <c r="H95" s="6" t="str">
        <f t="shared" si="0"/>
        <v/>
      </c>
      <c r="I95" s="2" t="str">
        <f t="shared" si="1"/>
        <v/>
      </c>
      <c r="J95" s="2" t="str">
        <f t="shared" si="2"/>
        <v/>
      </c>
    </row>
    <row r="96" spans="1:10" ht="12.45" x14ac:dyDescent="0.3">
      <c r="A96" s="6"/>
      <c r="B96" s="6"/>
      <c r="C96" s="6"/>
      <c r="D96" s="6"/>
      <c r="E96" s="6"/>
      <c r="F96" s="6"/>
      <c r="G96" s="6"/>
      <c r="H96" s="6" t="str">
        <f t="shared" si="0"/>
        <v/>
      </c>
      <c r="I96" s="2" t="str">
        <f t="shared" si="1"/>
        <v/>
      </c>
      <c r="J96" s="2" t="str">
        <f t="shared" si="2"/>
        <v/>
      </c>
    </row>
    <row r="97" spans="1:10" ht="12.45" x14ac:dyDescent="0.3">
      <c r="A97" s="6"/>
      <c r="B97" s="6"/>
      <c r="C97" s="6"/>
      <c r="D97" s="6"/>
      <c r="E97" s="6"/>
      <c r="F97" s="6"/>
      <c r="G97" s="6"/>
      <c r="H97" s="6" t="str">
        <f t="shared" si="0"/>
        <v/>
      </c>
      <c r="I97" s="2" t="str">
        <f t="shared" si="1"/>
        <v/>
      </c>
      <c r="J97" s="2" t="str">
        <f t="shared" si="2"/>
        <v/>
      </c>
    </row>
    <row r="98" spans="1:10" ht="12.45" x14ac:dyDescent="0.3">
      <c r="A98" s="6"/>
      <c r="B98" s="6"/>
      <c r="C98" s="6"/>
      <c r="D98" s="6"/>
      <c r="E98" s="6"/>
      <c r="F98" s="6"/>
      <c r="G98" s="6"/>
      <c r="H98" s="6" t="str">
        <f t="shared" si="0"/>
        <v/>
      </c>
      <c r="I98" s="2" t="str">
        <f t="shared" si="1"/>
        <v/>
      </c>
      <c r="J98" s="2" t="str">
        <f t="shared" si="2"/>
        <v/>
      </c>
    </row>
    <row r="99" spans="1:10" ht="12.45" x14ac:dyDescent="0.3">
      <c r="A99" s="6"/>
      <c r="B99" s="6"/>
      <c r="C99" s="6"/>
      <c r="D99" s="6"/>
      <c r="E99" s="6"/>
      <c r="F99" s="6"/>
      <c r="G99" s="6"/>
      <c r="H99" s="6" t="str">
        <f t="shared" si="0"/>
        <v/>
      </c>
      <c r="I99" s="2" t="str">
        <f t="shared" si="1"/>
        <v/>
      </c>
      <c r="J99" s="2" t="str">
        <f t="shared" si="2"/>
        <v/>
      </c>
    </row>
    <row r="100" spans="1:10" ht="12.45" x14ac:dyDescent="0.3">
      <c r="A100" s="6"/>
      <c r="B100" s="6"/>
      <c r="C100" s="6"/>
      <c r="D100" s="6"/>
      <c r="E100" s="6"/>
      <c r="F100" s="6"/>
      <c r="G100" s="6"/>
      <c r="H100" s="6" t="str">
        <f t="shared" si="0"/>
        <v/>
      </c>
      <c r="I100" s="2" t="str">
        <f t="shared" si="1"/>
        <v/>
      </c>
      <c r="J100" s="2" t="str">
        <f t="shared" si="2"/>
        <v/>
      </c>
    </row>
    <row r="101" spans="1:10" ht="12.45" x14ac:dyDescent="0.3">
      <c r="A101" s="6"/>
      <c r="B101" s="6"/>
      <c r="C101" s="6"/>
      <c r="D101" s="6"/>
      <c r="E101" s="6"/>
      <c r="F101" s="6"/>
      <c r="G101" s="6"/>
      <c r="H101" s="6" t="str">
        <f t="shared" si="0"/>
        <v/>
      </c>
      <c r="I101" s="2" t="str">
        <f t="shared" si="1"/>
        <v/>
      </c>
      <c r="J101" s="2" t="str">
        <f t="shared" si="2"/>
        <v/>
      </c>
    </row>
    <row r="102" spans="1:10" ht="12.45" x14ac:dyDescent="0.3">
      <c r="A102" s="6"/>
      <c r="B102" s="6"/>
      <c r="C102" s="6"/>
      <c r="D102" s="6"/>
      <c r="E102" s="6"/>
      <c r="F102" s="6"/>
      <c r="G102" s="6"/>
      <c r="H102" s="6" t="str">
        <f t="shared" si="0"/>
        <v/>
      </c>
      <c r="I102" s="2" t="str">
        <f t="shared" si="1"/>
        <v/>
      </c>
      <c r="J102" s="2" t="str">
        <f t="shared" si="2"/>
        <v/>
      </c>
    </row>
    <row r="103" spans="1:10" ht="12.45" x14ac:dyDescent="0.3">
      <c r="A103" s="6"/>
      <c r="B103" s="6"/>
      <c r="C103" s="6"/>
      <c r="D103" s="6"/>
      <c r="E103" s="6"/>
      <c r="F103" s="6"/>
      <c r="G103" s="6"/>
      <c r="H103" s="6" t="str">
        <f t="shared" si="0"/>
        <v/>
      </c>
      <c r="I103" s="2" t="str">
        <f t="shared" si="1"/>
        <v/>
      </c>
      <c r="J103" s="2" t="str">
        <f t="shared" si="2"/>
        <v/>
      </c>
    </row>
    <row r="104" spans="1:10" ht="12.45" x14ac:dyDescent="0.3">
      <c r="A104" s="6"/>
      <c r="B104" s="6"/>
      <c r="C104" s="6"/>
      <c r="D104" s="6"/>
      <c r="E104" s="6"/>
      <c r="F104" s="6"/>
      <c r="G104" s="6"/>
      <c r="H104" s="6" t="str">
        <f t="shared" si="0"/>
        <v/>
      </c>
      <c r="I104" s="2" t="str">
        <f t="shared" si="1"/>
        <v/>
      </c>
      <c r="J104" s="2" t="str">
        <f t="shared" si="2"/>
        <v/>
      </c>
    </row>
    <row r="105" spans="1:10" ht="12.45" x14ac:dyDescent="0.3">
      <c r="A105" s="6"/>
      <c r="B105" s="6"/>
      <c r="C105" s="6"/>
      <c r="D105" s="6"/>
      <c r="E105" s="6"/>
      <c r="F105" s="6"/>
      <c r="G105" s="6"/>
      <c r="H105" s="6" t="str">
        <f t="shared" si="0"/>
        <v/>
      </c>
      <c r="I105" s="2" t="str">
        <f t="shared" si="1"/>
        <v/>
      </c>
      <c r="J105" s="2" t="str">
        <f t="shared" si="2"/>
        <v/>
      </c>
    </row>
    <row r="106" spans="1:10" ht="12.45" x14ac:dyDescent="0.3">
      <c r="A106" s="6"/>
      <c r="B106" s="6"/>
      <c r="C106" s="6"/>
      <c r="D106" s="6"/>
      <c r="E106" s="6"/>
      <c r="F106" s="6"/>
      <c r="G106" s="6"/>
      <c r="H106" s="6" t="str">
        <f t="shared" si="0"/>
        <v/>
      </c>
      <c r="I106" s="2" t="str">
        <f t="shared" si="1"/>
        <v/>
      </c>
      <c r="J106" s="2" t="str">
        <f t="shared" si="2"/>
        <v/>
      </c>
    </row>
    <row r="107" spans="1:10" ht="12.45" x14ac:dyDescent="0.3">
      <c r="A107" s="6"/>
      <c r="B107" s="6"/>
      <c r="C107" s="6"/>
      <c r="D107" s="6"/>
      <c r="E107" s="6"/>
      <c r="F107" s="6"/>
      <c r="G107" s="6"/>
      <c r="H107" s="6" t="str">
        <f t="shared" si="0"/>
        <v/>
      </c>
      <c r="I107" s="2" t="str">
        <f t="shared" si="1"/>
        <v/>
      </c>
      <c r="J107" s="2" t="str">
        <f t="shared" si="2"/>
        <v/>
      </c>
    </row>
    <row r="108" spans="1:10" ht="12.45" x14ac:dyDescent="0.3">
      <c r="A108" s="6"/>
      <c r="B108" s="6"/>
      <c r="C108" s="6"/>
      <c r="D108" s="6"/>
      <c r="E108" s="6"/>
      <c r="F108" s="6"/>
      <c r="G108" s="6"/>
      <c r="H108" s="6" t="str">
        <f t="shared" si="0"/>
        <v/>
      </c>
      <c r="I108" s="2" t="str">
        <f t="shared" si="1"/>
        <v/>
      </c>
      <c r="J108" s="2" t="str">
        <f t="shared" si="2"/>
        <v/>
      </c>
    </row>
    <row r="109" spans="1:10" ht="12.45" x14ac:dyDescent="0.3">
      <c r="A109" s="6"/>
      <c r="B109" s="6"/>
      <c r="C109" s="6"/>
      <c r="D109" s="6"/>
      <c r="E109" s="6"/>
      <c r="F109" s="6"/>
      <c r="G109" s="6"/>
      <c r="H109" s="6" t="str">
        <f t="shared" si="0"/>
        <v/>
      </c>
      <c r="I109" s="2" t="str">
        <f t="shared" si="1"/>
        <v/>
      </c>
      <c r="J109" s="2" t="str">
        <f t="shared" si="2"/>
        <v/>
      </c>
    </row>
    <row r="110" spans="1:10" ht="12.45" x14ac:dyDescent="0.3">
      <c r="A110" s="6"/>
      <c r="B110" s="6"/>
      <c r="C110" s="6"/>
      <c r="D110" s="6"/>
      <c r="E110" s="6"/>
      <c r="F110" s="6"/>
      <c r="G110" s="6"/>
      <c r="H110" s="6" t="str">
        <f t="shared" si="0"/>
        <v/>
      </c>
      <c r="I110" s="2" t="str">
        <f t="shared" si="1"/>
        <v/>
      </c>
      <c r="J110" s="2" t="str">
        <f t="shared" si="2"/>
        <v/>
      </c>
    </row>
    <row r="111" spans="1:10" ht="12.45" x14ac:dyDescent="0.3">
      <c r="A111" s="6"/>
      <c r="B111" s="6"/>
      <c r="C111" s="6"/>
      <c r="D111" s="6"/>
      <c r="E111" s="6"/>
      <c r="F111" s="6"/>
      <c r="G111" s="6"/>
      <c r="H111" s="6" t="str">
        <f t="shared" si="0"/>
        <v/>
      </c>
      <c r="I111" s="2" t="str">
        <f t="shared" si="1"/>
        <v/>
      </c>
      <c r="J111" s="2" t="str">
        <f t="shared" si="2"/>
        <v/>
      </c>
    </row>
    <row r="112" spans="1:10" ht="12.45" x14ac:dyDescent="0.3">
      <c r="A112" s="6"/>
      <c r="B112" s="6"/>
      <c r="C112" s="6"/>
      <c r="D112" s="6"/>
      <c r="E112" s="6"/>
      <c r="F112" s="6"/>
      <c r="G112" s="6"/>
      <c r="H112" s="6" t="str">
        <f t="shared" si="0"/>
        <v/>
      </c>
      <c r="I112" s="2" t="str">
        <f t="shared" si="1"/>
        <v/>
      </c>
      <c r="J112" s="2" t="str">
        <f t="shared" si="2"/>
        <v/>
      </c>
    </row>
    <row r="113" spans="1:10" ht="12.45" x14ac:dyDescent="0.3">
      <c r="A113" s="6"/>
      <c r="B113" s="6"/>
      <c r="C113" s="6"/>
      <c r="D113" s="6"/>
      <c r="E113" s="6"/>
      <c r="F113" s="6"/>
      <c r="G113" s="6"/>
      <c r="H113" s="6" t="str">
        <f t="shared" si="0"/>
        <v/>
      </c>
      <c r="I113" s="2" t="str">
        <f t="shared" si="1"/>
        <v/>
      </c>
      <c r="J113" s="2" t="str">
        <f t="shared" si="2"/>
        <v/>
      </c>
    </row>
    <row r="114" spans="1:10" ht="12.45" x14ac:dyDescent="0.3">
      <c r="A114" s="6"/>
      <c r="B114" s="6"/>
      <c r="C114" s="6"/>
      <c r="D114" s="6"/>
      <c r="E114" s="6"/>
      <c r="F114" s="6"/>
      <c r="G114" s="6"/>
      <c r="H114" s="6" t="str">
        <f t="shared" si="0"/>
        <v/>
      </c>
      <c r="I114" s="2" t="str">
        <f t="shared" si="1"/>
        <v/>
      </c>
      <c r="J114" s="2" t="str">
        <f t="shared" si="2"/>
        <v/>
      </c>
    </row>
    <row r="115" spans="1:10" ht="12.45" x14ac:dyDescent="0.3">
      <c r="A115" s="6"/>
      <c r="B115" s="6"/>
      <c r="C115" s="6"/>
      <c r="D115" s="6"/>
      <c r="E115" s="6"/>
      <c r="F115" s="6"/>
      <c r="G115" s="6"/>
      <c r="H115" s="6" t="str">
        <f t="shared" si="0"/>
        <v/>
      </c>
      <c r="I115" s="2" t="str">
        <f t="shared" si="1"/>
        <v/>
      </c>
      <c r="J115" s="2" t="str">
        <f t="shared" si="2"/>
        <v/>
      </c>
    </row>
    <row r="116" spans="1:10" ht="12.45" x14ac:dyDescent="0.3">
      <c r="A116" s="6"/>
      <c r="B116" s="6"/>
      <c r="C116" s="6"/>
      <c r="D116" s="6"/>
      <c r="E116" s="6"/>
      <c r="F116" s="6"/>
      <c r="G116" s="6"/>
      <c r="H116" s="6" t="str">
        <f t="shared" si="0"/>
        <v/>
      </c>
      <c r="I116" s="2" t="str">
        <f t="shared" si="1"/>
        <v/>
      </c>
      <c r="J116" s="2" t="str">
        <f t="shared" si="2"/>
        <v/>
      </c>
    </row>
    <row r="117" spans="1:10" ht="12.45" x14ac:dyDescent="0.3">
      <c r="A117" s="6"/>
      <c r="B117" s="6"/>
      <c r="C117" s="6"/>
      <c r="D117" s="6"/>
      <c r="E117" s="6"/>
      <c r="F117" s="6"/>
      <c r="G117" s="6"/>
      <c r="H117" s="6" t="str">
        <f t="shared" si="0"/>
        <v/>
      </c>
      <c r="I117" s="2" t="str">
        <f t="shared" si="1"/>
        <v/>
      </c>
      <c r="J117" s="2" t="str">
        <f t="shared" si="2"/>
        <v/>
      </c>
    </row>
    <row r="118" spans="1:10" ht="12.45" x14ac:dyDescent="0.3">
      <c r="A118" s="6"/>
      <c r="B118" s="6"/>
      <c r="C118" s="6"/>
      <c r="D118" s="6"/>
      <c r="E118" s="6"/>
      <c r="F118" s="6"/>
      <c r="G118" s="6"/>
      <c r="H118" s="6" t="str">
        <f t="shared" si="0"/>
        <v/>
      </c>
      <c r="I118" s="2" t="str">
        <f t="shared" si="1"/>
        <v/>
      </c>
      <c r="J118" s="2" t="str">
        <f t="shared" si="2"/>
        <v/>
      </c>
    </row>
    <row r="119" spans="1:10" ht="12.45" x14ac:dyDescent="0.3">
      <c r="A119" s="6"/>
      <c r="B119" s="6"/>
      <c r="C119" s="6"/>
      <c r="D119" s="6"/>
      <c r="E119" s="6"/>
      <c r="F119" s="6"/>
      <c r="G119" s="6"/>
      <c r="H119" s="6" t="str">
        <f t="shared" si="0"/>
        <v/>
      </c>
      <c r="I119" s="2" t="str">
        <f t="shared" si="1"/>
        <v/>
      </c>
      <c r="J119" s="2" t="str">
        <f t="shared" si="2"/>
        <v/>
      </c>
    </row>
    <row r="120" spans="1:10" ht="12.45" x14ac:dyDescent="0.3">
      <c r="A120" s="6"/>
      <c r="B120" s="6"/>
      <c r="C120" s="6"/>
      <c r="D120" s="6"/>
      <c r="E120" s="6"/>
      <c r="F120" s="6"/>
      <c r="G120" s="6"/>
      <c r="H120" s="6" t="str">
        <f t="shared" si="0"/>
        <v/>
      </c>
      <c r="I120" s="2" t="str">
        <f t="shared" si="1"/>
        <v/>
      </c>
      <c r="J120" s="2" t="str">
        <f t="shared" si="2"/>
        <v/>
      </c>
    </row>
    <row r="121" spans="1:10" ht="12.45" x14ac:dyDescent="0.3">
      <c r="A121" s="6"/>
      <c r="B121" s="6"/>
      <c r="C121" s="6"/>
      <c r="D121" s="6"/>
      <c r="E121" s="6"/>
      <c r="F121" s="6"/>
      <c r="G121" s="6"/>
      <c r="H121" s="6" t="str">
        <f t="shared" si="0"/>
        <v/>
      </c>
      <c r="I121" s="2" t="str">
        <f t="shared" si="1"/>
        <v/>
      </c>
      <c r="J121" s="2" t="str">
        <f t="shared" si="2"/>
        <v/>
      </c>
    </row>
    <row r="122" spans="1:10" ht="12.45" x14ac:dyDescent="0.3">
      <c r="A122" s="6"/>
      <c r="B122" s="6"/>
      <c r="C122" s="6"/>
      <c r="D122" s="6"/>
      <c r="E122" s="6"/>
      <c r="F122" s="6"/>
      <c r="G122" s="6"/>
      <c r="H122" s="6" t="str">
        <f t="shared" si="0"/>
        <v/>
      </c>
      <c r="I122" s="2" t="str">
        <f t="shared" si="1"/>
        <v/>
      </c>
      <c r="J122" s="2" t="str">
        <f t="shared" si="2"/>
        <v/>
      </c>
    </row>
    <row r="123" spans="1:10" ht="12.45" x14ac:dyDescent="0.3">
      <c r="A123" s="6"/>
      <c r="B123" s="6"/>
      <c r="C123" s="6"/>
      <c r="D123" s="6"/>
      <c r="E123" s="6"/>
      <c r="F123" s="6"/>
      <c r="G123" s="6"/>
      <c r="H123" s="6" t="str">
        <f t="shared" si="0"/>
        <v/>
      </c>
      <c r="I123" s="2" t="str">
        <f t="shared" si="1"/>
        <v/>
      </c>
      <c r="J123" s="2" t="str">
        <f t="shared" si="2"/>
        <v/>
      </c>
    </row>
    <row r="124" spans="1:10" ht="12.45" x14ac:dyDescent="0.3">
      <c r="A124" s="6"/>
      <c r="B124" s="6"/>
      <c r="C124" s="6"/>
      <c r="D124" s="6"/>
      <c r="E124" s="6"/>
      <c r="F124" s="6"/>
      <c r="G124" s="6"/>
      <c r="H124" s="6" t="str">
        <f t="shared" si="0"/>
        <v/>
      </c>
      <c r="I124" s="2" t="str">
        <f t="shared" si="1"/>
        <v/>
      </c>
      <c r="J124" s="2" t="str">
        <f t="shared" si="2"/>
        <v/>
      </c>
    </row>
    <row r="125" spans="1:10" ht="12.45" x14ac:dyDescent="0.3">
      <c r="A125" s="6"/>
      <c r="B125" s="6"/>
      <c r="C125" s="6"/>
      <c r="D125" s="6"/>
      <c r="E125" s="6"/>
      <c r="F125" s="6"/>
      <c r="G125" s="6"/>
      <c r="H125" s="6" t="str">
        <f t="shared" si="0"/>
        <v/>
      </c>
      <c r="I125" s="2" t="str">
        <f t="shared" si="1"/>
        <v/>
      </c>
      <c r="J125" s="2" t="str">
        <f t="shared" si="2"/>
        <v/>
      </c>
    </row>
    <row r="126" spans="1:10" ht="12.45" x14ac:dyDescent="0.3">
      <c r="A126" s="6"/>
      <c r="B126" s="6"/>
      <c r="C126" s="6"/>
      <c r="D126" s="6"/>
      <c r="E126" s="6"/>
      <c r="F126" s="6"/>
      <c r="G126" s="6"/>
      <c r="H126" s="6" t="str">
        <f t="shared" si="0"/>
        <v/>
      </c>
      <c r="I126" s="2" t="str">
        <f t="shared" si="1"/>
        <v/>
      </c>
      <c r="J126" s="2" t="str">
        <f t="shared" si="2"/>
        <v/>
      </c>
    </row>
    <row r="127" spans="1:10" ht="12.45" x14ac:dyDescent="0.3">
      <c r="A127" s="6"/>
      <c r="B127" s="6"/>
      <c r="C127" s="6"/>
      <c r="D127" s="6"/>
      <c r="E127" s="6"/>
      <c r="F127" s="6"/>
      <c r="G127" s="6"/>
      <c r="H127" s="6" t="str">
        <f t="shared" si="0"/>
        <v/>
      </c>
      <c r="I127" s="2" t="str">
        <f t="shared" si="1"/>
        <v/>
      </c>
      <c r="J127" s="2" t="str">
        <f t="shared" si="2"/>
        <v/>
      </c>
    </row>
    <row r="128" spans="1:10" ht="12.45" x14ac:dyDescent="0.3">
      <c r="A128" s="6"/>
      <c r="B128" s="6"/>
      <c r="C128" s="6"/>
      <c r="D128" s="6"/>
      <c r="E128" s="6"/>
      <c r="F128" s="6"/>
      <c r="G128" s="6"/>
      <c r="H128" s="6" t="str">
        <f t="shared" si="0"/>
        <v/>
      </c>
      <c r="I128" s="2" t="str">
        <f t="shared" si="1"/>
        <v/>
      </c>
      <c r="J128" s="2" t="str">
        <f t="shared" si="2"/>
        <v/>
      </c>
    </row>
    <row r="129" spans="1:10" ht="12.45" x14ac:dyDescent="0.3">
      <c r="A129" s="6"/>
      <c r="B129" s="6"/>
      <c r="C129" s="6"/>
      <c r="D129" s="6"/>
      <c r="E129" s="6"/>
      <c r="F129" s="6"/>
      <c r="G129" s="6"/>
      <c r="H129" s="6" t="str">
        <f t="shared" si="0"/>
        <v/>
      </c>
      <c r="I129" s="2" t="str">
        <f t="shared" si="1"/>
        <v/>
      </c>
      <c r="J129" s="2" t="str">
        <f t="shared" si="2"/>
        <v/>
      </c>
    </row>
    <row r="130" spans="1:10" ht="12.45" x14ac:dyDescent="0.3">
      <c r="A130" s="6"/>
      <c r="B130" s="6"/>
      <c r="C130" s="6"/>
      <c r="D130" s="6"/>
      <c r="E130" s="6"/>
      <c r="F130" s="6"/>
      <c r="G130" s="6"/>
      <c r="H130" s="6" t="str">
        <f t="shared" si="0"/>
        <v/>
      </c>
      <c r="I130" s="2" t="str">
        <f t="shared" si="1"/>
        <v/>
      </c>
      <c r="J130" s="2" t="str">
        <f t="shared" si="2"/>
        <v/>
      </c>
    </row>
    <row r="131" spans="1:10" ht="12.45" x14ac:dyDescent="0.3">
      <c r="A131" s="6"/>
      <c r="B131" s="6"/>
      <c r="C131" s="6"/>
      <c r="D131" s="6"/>
      <c r="E131" s="6"/>
      <c r="F131" s="6"/>
      <c r="G131" s="6"/>
      <c r="H131" s="6" t="str">
        <f t="shared" si="0"/>
        <v/>
      </c>
      <c r="I131" s="2" t="str">
        <f t="shared" si="1"/>
        <v/>
      </c>
      <c r="J131" s="2" t="str">
        <f t="shared" si="2"/>
        <v/>
      </c>
    </row>
    <row r="132" spans="1:10" ht="12.45" x14ac:dyDescent="0.3">
      <c r="A132" s="6"/>
      <c r="B132" s="6"/>
      <c r="C132" s="6"/>
      <c r="D132" s="6"/>
      <c r="E132" s="6"/>
      <c r="F132" s="6"/>
      <c r="G132" s="6"/>
      <c r="H132" s="6" t="str">
        <f t="shared" si="0"/>
        <v/>
      </c>
      <c r="I132" s="2" t="str">
        <f t="shared" si="1"/>
        <v/>
      </c>
      <c r="J132" s="2" t="str">
        <f t="shared" si="2"/>
        <v/>
      </c>
    </row>
    <row r="133" spans="1:10" ht="12.45" x14ac:dyDescent="0.3">
      <c r="A133" s="6"/>
      <c r="B133" s="6"/>
      <c r="C133" s="6"/>
      <c r="D133" s="6"/>
      <c r="E133" s="6"/>
      <c r="F133" s="6"/>
      <c r="G133" s="6"/>
      <c r="H133" s="6" t="str">
        <f t="shared" si="0"/>
        <v/>
      </c>
      <c r="I133" s="2" t="str">
        <f t="shared" si="1"/>
        <v/>
      </c>
      <c r="J133" s="2" t="str">
        <f t="shared" si="2"/>
        <v/>
      </c>
    </row>
    <row r="134" spans="1:10" ht="12.45" x14ac:dyDescent="0.3">
      <c r="A134" s="6"/>
      <c r="B134" s="6"/>
      <c r="C134" s="6"/>
      <c r="D134" s="6"/>
      <c r="E134" s="6"/>
      <c r="F134" s="6"/>
      <c r="G134" s="6"/>
      <c r="H134" s="6" t="str">
        <f t="shared" si="0"/>
        <v/>
      </c>
      <c r="I134" s="2" t="str">
        <f t="shared" si="1"/>
        <v/>
      </c>
      <c r="J134" s="2" t="str">
        <f t="shared" si="2"/>
        <v/>
      </c>
    </row>
    <row r="135" spans="1:10" ht="12.45" x14ac:dyDescent="0.3">
      <c r="A135" s="6"/>
      <c r="B135" s="6"/>
      <c r="C135" s="6"/>
      <c r="D135" s="6"/>
      <c r="E135" s="6"/>
      <c r="F135" s="6"/>
      <c r="G135" s="6"/>
      <c r="H135" s="6" t="str">
        <f t="shared" si="0"/>
        <v/>
      </c>
      <c r="I135" s="2" t="str">
        <f t="shared" si="1"/>
        <v/>
      </c>
      <c r="J135" s="2" t="str">
        <f t="shared" si="2"/>
        <v/>
      </c>
    </row>
    <row r="136" spans="1:10" ht="12.45" x14ac:dyDescent="0.3">
      <c r="A136" s="6"/>
      <c r="B136" s="6"/>
      <c r="C136" s="6"/>
      <c r="D136" s="6"/>
      <c r="E136" s="6"/>
      <c r="F136" s="6"/>
      <c r="G136" s="6"/>
      <c r="H136" s="6" t="str">
        <f t="shared" si="0"/>
        <v/>
      </c>
      <c r="I136" s="2" t="str">
        <f t="shared" si="1"/>
        <v/>
      </c>
      <c r="J136" s="2" t="str">
        <f t="shared" si="2"/>
        <v/>
      </c>
    </row>
    <row r="137" spans="1:10" ht="12.45" x14ac:dyDescent="0.3">
      <c r="A137" s="6"/>
      <c r="B137" s="6"/>
      <c r="C137" s="6"/>
      <c r="D137" s="6"/>
      <c r="E137" s="6"/>
      <c r="F137" s="6"/>
      <c r="G137" s="6"/>
      <c r="H137" s="6" t="str">
        <f t="shared" si="0"/>
        <v/>
      </c>
      <c r="I137" s="2" t="str">
        <f t="shared" si="1"/>
        <v/>
      </c>
      <c r="J137" s="2" t="str">
        <f t="shared" si="2"/>
        <v/>
      </c>
    </row>
    <row r="138" spans="1:10" ht="12.45" x14ac:dyDescent="0.3">
      <c r="A138" s="6"/>
      <c r="B138" s="6"/>
      <c r="C138" s="6"/>
      <c r="D138" s="6"/>
      <c r="E138" s="6"/>
      <c r="F138" s="6"/>
      <c r="G138" s="6"/>
      <c r="H138" s="6" t="str">
        <f t="shared" si="0"/>
        <v/>
      </c>
      <c r="I138" s="2" t="str">
        <f t="shared" si="1"/>
        <v/>
      </c>
      <c r="J138" s="2" t="str">
        <f t="shared" si="2"/>
        <v/>
      </c>
    </row>
    <row r="139" spans="1:10" ht="12.45" x14ac:dyDescent="0.3">
      <c r="A139" s="6"/>
      <c r="B139" s="6"/>
      <c r="C139" s="6"/>
      <c r="D139" s="6"/>
      <c r="E139" s="6"/>
      <c r="F139" s="6"/>
      <c r="G139" s="6"/>
      <c r="H139" s="6" t="str">
        <f t="shared" si="0"/>
        <v/>
      </c>
      <c r="I139" s="2" t="str">
        <f t="shared" si="1"/>
        <v/>
      </c>
      <c r="J139" s="2" t="str">
        <f t="shared" si="2"/>
        <v/>
      </c>
    </row>
    <row r="140" spans="1:10" ht="12.45" x14ac:dyDescent="0.3">
      <c r="A140" s="6"/>
      <c r="B140" s="6"/>
      <c r="C140" s="6"/>
      <c r="D140" s="6"/>
      <c r="E140" s="6"/>
      <c r="F140" s="6"/>
      <c r="G140" s="6"/>
      <c r="H140" s="6" t="str">
        <f t="shared" si="0"/>
        <v/>
      </c>
      <c r="I140" s="2" t="str">
        <f t="shared" si="1"/>
        <v/>
      </c>
      <c r="J140" s="2" t="str">
        <f t="shared" si="2"/>
        <v/>
      </c>
    </row>
    <row r="141" spans="1:10" ht="12.45" x14ac:dyDescent="0.3">
      <c r="A141" s="6"/>
      <c r="B141" s="6"/>
      <c r="C141" s="6"/>
      <c r="D141" s="6"/>
      <c r="E141" s="6"/>
      <c r="F141" s="6"/>
      <c r="G141" s="6"/>
      <c r="H141" s="6" t="str">
        <f t="shared" si="0"/>
        <v/>
      </c>
      <c r="I141" s="2" t="str">
        <f t="shared" si="1"/>
        <v/>
      </c>
      <c r="J141" s="2" t="str">
        <f t="shared" si="2"/>
        <v/>
      </c>
    </row>
    <row r="142" spans="1:10" ht="12.45" x14ac:dyDescent="0.3">
      <c r="A142" s="6"/>
      <c r="B142" s="6"/>
      <c r="C142" s="6"/>
      <c r="D142" s="6"/>
      <c r="E142" s="6"/>
      <c r="F142" s="6"/>
      <c r="G142" s="6"/>
      <c r="H142" s="6" t="str">
        <f t="shared" si="0"/>
        <v/>
      </c>
      <c r="I142" s="2" t="str">
        <f t="shared" si="1"/>
        <v/>
      </c>
      <c r="J142" s="2" t="str">
        <f t="shared" si="2"/>
        <v/>
      </c>
    </row>
    <row r="143" spans="1:10" ht="12.45" x14ac:dyDescent="0.3">
      <c r="A143" s="6"/>
      <c r="B143" s="6"/>
      <c r="C143" s="6"/>
      <c r="D143" s="6"/>
      <c r="E143" s="6"/>
      <c r="F143" s="6"/>
      <c r="G143" s="6"/>
      <c r="H143" s="6" t="str">
        <f t="shared" si="0"/>
        <v/>
      </c>
      <c r="I143" s="2" t="str">
        <f t="shared" si="1"/>
        <v/>
      </c>
      <c r="J143" s="2" t="str">
        <f t="shared" si="2"/>
        <v/>
      </c>
    </row>
    <row r="144" spans="1:10" ht="12.45" x14ac:dyDescent="0.3">
      <c r="A144" s="6"/>
      <c r="B144" s="6"/>
      <c r="C144" s="6"/>
      <c r="D144" s="6"/>
      <c r="E144" s="6"/>
      <c r="F144" s="6"/>
      <c r="G144" s="6"/>
      <c r="H144" s="6" t="str">
        <f t="shared" si="0"/>
        <v/>
      </c>
      <c r="I144" s="2" t="str">
        <f t="shared" si="1"/>
        <v/>
      </c>
      <c r="J144" s="2" t="str">
        <f t="shared" si="2"/>
        <v/>
      </c>
    </row>
    <row r="145" spans="1:10" ht="12.45" x14ac:dyDescent="0.3">
      <c r="A145" s="6"/>
      <c r="B145" s="6"/>
      <c r="C145" s="6"/>
      <c r="D145" s="6"/>
      <c r="E145" s="6"/>
      <c r="F145" s="6"/>
      <c r="G145" s="6"/>
      <c r="H145" s="6" t="str">
        <f t="shared" si="0"/>
        <v/>
      </c>
      <c r="I145" s="2" t="str">
        <f t="shared" si="1"/>
        <v/>
      </c>
      <c r="J145" s="2" t="str">
        <f t="shared" si="2"/>
        <v/>
      </c>
    </row>
    <row r="146" spans="1:10" ht="12.45" x14ac:dyDescent="0.3">
      <c r="A146" s="6"/>
      <c r="B146" s="6"/>
      <c r="C146" s="6"/>
      <c r="D146" s="6"/>
      <c r="E146" s="6"/>
      <c r="F146" s="6"/>
      <c r="G146" s="6"/>
      <c r="H146" s="6" t="str">
        <f t="shared" si="0"/>
        <v/>
      </c>
      <c r="I146" s="2" t="str">
        <f t="shared" si="1"/>
        <v/>
      </c>
      <c r="J146" s="2" t="str">
        <f t="shared" si="2"/>
        <v/>
      </c>
    </row>
    <row r="147" spans="1:10" ht="12.45" x14ac:dyDescent="0.3">
      <c r="A147" s="6"/>
      <c r="B147" s="6"/>
      <c r="C147" s="6"/>
      <c r="D147" s="6"/>
      <c r="E147" s="6"/>
      <c r="F147" s="6"/>
      <c r="G147" s="6"/>
      <c r="H147" s="6" t="str">
        <f t="shared" si="0"/>
        <v/>
      </c>
      <c r="I147" s="2" t="str">
        <f t="shared" si="1"/>
        <v/>
      </c>
      <c r="J147" s="2" t="str">
        <f t="shared" si="2"/>
        <v/>
      </c>
    </row>
    <row r="148" spans="1:10" ht="12.45" x14ac:dyDescent="0.3">
      <c r="A148" s="6"/>
      <c r="B148" s="6"/>
      <c r="C148" s="6"/>
      <c r="D148" s="6"/>
      <c r="E148" s="6"/>
      <c r="F148" s="6"/>
      <c r="G148" s="6"/>
      <c r="H148" s="6" t="str">
        <f t="shared" si="0"/>
        <v/>
      </c>
      <c r="I148" s="2" t="str">
        <f t="shared" si="1"/>
        <v/>
      </c>
      <c r="J148" s="2" t="str">
        <f t="shared" si="2"/>
        <v/>
      </c>
    </row>
    <row r="149" spans="1:10" ht="12.45" x14ac:dyDescent="0.3">
      <c r="A149" s="6"/>
      <c r="B149" s="6"/>
      <c r="C149" s="6"/>
      <c r="D149" s="6"/>
      <c r="E149" s="6"/>
      <c r="F149" s="6"/>
      <c r="G149" s="6"/>
      <c r="H149" s="6" t="str">
        <f t="shared" si="0"/>
        <v/>
      </c>
      <c r="I149" s="2" t="str">
        <f t="shared" si="1"/>
        <v/>
      </c>
      <c r="J149" s="2" t="str">
        <f t="shared" si="2"/>
        <v/>
      </c>
    </row>
    <row r="150" spans="1:10" ht="12.45" x14ac:dyDescent="0.3">
      <c r="A150" s="6"/>
      <c r="B150" s="6"/>
      <c r="C150" s="6"/>
      <c r="D150" s="6"/>
      <c r="E150" s="6"/>
      <c r="F150" s="6"/>
      <c r="G150" s="6"/>
      <c r="H150" s="6" t="str">
        <f t="shared" si="0"/>
        <v/>
      </c>
      <c r="I150" s="2" t="str">
        <f t="shared" si="1"/>
        <v/>
      </c>
      <c r="J150" s="2" t="str">
        <f t="shared" si="2"/>
        <v/>
      </c>
    </row>
    <row r="151" spans="1:10" ht="12.45" x14ac:dyDescent="0.3">
      <c r="A151" s="6"/>
      <c r="B151" s="6"/>
      <c r="C151" s="6"/>
      <c r="D151" s="6"/>
      <c r="E151" s="6"/>
      <c r="F151" s="6"/>
      <c r="G151" s="6"/>
      <c r="H151" s="6" t="str">
        <f t="shared" si="0"/>
        <v/>
      </c>
      <c r="I151" s="2" t="str">
        <f t="shared" si="1"/>
        <v/>
      </c>
      <c r="J151" s="2" t="str">
        <f t="shared" si="2"/>
        <v/>
      </c>
    </row>
    <row r="152" spans="1:10" ht="12.45" x14ac:dyDescent="0.3">
      <c r="A152" s="6"/>
      <c r="B152" s="6"/>
      <c r="C152" s="6"/>
      <c r="D152" s="6"/>
      <c r="E152" s="6"/>
      <c r="F152" s="6"/>
      <c r="G152" s="6"/>
      <c r="H152" s="6" t="str">
        <f t="shared" si="0"/>
        <v/>
      </c>
      <c r="I152" s="2" t="str">
        <f t="shared" si="1"/>
        <v/>
      </c>
      <c r="J152" s="2" t="str">
        <f t="shared" si="2"/>
        <v/>
      </c>
    </row>
    <row r="153" spans="1:10" ht="12.45" x14ac:dyDescent="0.3">
      <c r="A153" s="6"/>
      <c r="B153" s="6"/>
      <c r="C153" s="6"/>
      <c r="D153" s="6"/>
      <c r="E153" s="6"/>
      <c r="F153" s="6"/>
      <c r="G153" s="6"/>
      <c r="H153" s="6" t="str">
        <f t="shared" si="0"/>
        <v/>
      </c>
      <c r="I153" s="2" t="str">
        <f t="shared" si="1"/>
        <v/>
      </c>
      <c r="J153" s="2" t="str">
        <f t="shared" si="2"/>
        <v/>
      </c>
    </row>
    <row r="154" spans="1:10" ht="12.45" x14ac:dyDescent="0.3">
      <c r="A154" s="6"/>
      <c r="B154" s="6"/>
      <c r="C154" s="6"/>
      <c r="D154" s="6"/>
      <c r="E154" s="6"/>
      <c r="F154" s="6"/>
      <c r="G154" s="6"/>
      <c r="H154" s="6" t="str">
        <f t="shared" si="0"/>
        <v/>
      </c>
      <c r="I154" s="2" t="str">
        <f t="shared" si="1"/>
        <v/>
      </c>
      <c r="J154" s="2" t="str">
        <f t="shared" si="2"/>
        <v/>
      </c>
    </row>
    <row r="155" spans="1:10" ht="12.45" x14ac:dyDescent="0.3">
      <c r="A155" s="6"/>
      <c r="B155" s="6"/>
      <c r="C155" s="6"/>
      <c r="D155" s="6"/>
      <c r="E155" s="6"/>
      <c r="F155" s="6"/>
      <c r="G155" s="6"/>
      <c r="H155" s="6" t="str">
        <f t="shared" si="0"/>
        <v/>
      </c>
      <c r="I155" s="2" t="str">
        <f t="shared" si="1"/>
        <v/>
      </c>
      <c r="J155" s="2" t="str">
        <f t="shared" si="2"/>
        <v/>
      </c>
    </row>
    <row r="156" spans="1:10" ht="12.45" x14ac:dyDescent="0.3">
      <c r="A156" s="6"/>
      <c r="B156" s="6"/>
      <c r="C156" s="6"/>
      <c r="D156" s="6"/>
      <c r="E156" s="6"/>
      <c r="F156" s="6"/>
      <c r="G156" s="6"/>
      <c r="H156" s="6" t="str">
        <f t="shared" si="0"/>
        <v/>
      </c>
      <c r="I156" s="2" t="str">
        <f t="shared" si="1"/>
        <v/>
      </c>
      <c r="J156" s="2" t="str">
        <f t="shared" si="2"/>
        <v/>
      </c>
    </row>
    <row r="157" spans="1:10" ht="12.45" x14ac:dyDescent="0.3">
      <c r="A157" s="6"/>
      <c r="B157" s="6"/>
      <c r="C157" s="6"/>
      <c r="D157" s="6"/>
      <c r="E157" s="6"/>
      <c r="F157" s="6"/>
      <c r="G157" s="6"/>
      <c r="H157" s="6" t="str">
        <f t="shared" si="0"/>
        <v/>
      </c>
      <c r="I157" s="2" t="str">
        <f t="shared" si="1"/>
        <v/>
      </c>
      <c r="J157" s="2" t="str">
        <f t="shared" si="2"/>
        <v/>
      </c>
    </row>
    <row r="158" spans="1:10" ht="12.45" x14ac:dyDescent="0.3">
      <c r="A158" s="6"/>
      <c r="B158" s="6"/>
      <c r="C158" s="6"/>
      <c r="D158" s="6"/>
      <c r="E158" s="6"/>
      <c r="F158" s="6"/>
      <c r="G158" s="6"/>
      <c r="H158" s="6" t="str">
        <f t="shared" si="0"/>
        <v/>
      </c>
      <c r="I158" s="2" t="str">
        <f t="shared" si="1"/>
        <v/>
      </c>
      <c r="J158" s="2" t="str">
        <f t="shared" si="2"/>
        <v/>
      </c>
    </row>
    <row r="159" spans="1:10" ht="12.45" x14ac:dyDescent="0.3">
      <c r="A159" s="6"/>
      <c r="B159" s="6"/>
      <c r="C159" s="6"/>
      <c r="D159" s="6"/>
      <c r="E159" s="6"/>
      <c r="F159" s="6"/>
      <c r="G159" s="6"/>
      <c r="H159" s="6" t="str">
        <f t="shared" si="0"/>
        <v/>
      </c>
      <c r="I159" s="2" t="str">
        <f t="shared" si="1"/>
        <v/>
      </c>
      <c r="J159" s="2" t="str">
        <f t="shared" si="2"/>
        <v/>
      </c>
    </row>
    <row r="160" spans="1:10" ht="12.45" x14ac:dyDescent="0.3">
      <c r="A160" s="6"/>
      <c r="B160" s="6"/>
      <c r="C160" s="6"/>
      <c r="D160" s="6"/>
      <c r="E160" s="6"/>
      <c r="F160" s="6"/>
      <c r="G160" s="6"/>
      <c r="H160" s="6" t="str">
        <f t="shared" si="0"/>
        <v/>
      </c>
      <c r="I160" s="2" t="str">
        <f t="shared" si="1"/>
        <v/>
      </c>
      <c r="J160" s="2" t="str">
        <f t="shared" si="2"/>
        <v/>
      </c>
    </row>
    <row r="161" spans="1:10" ht="12.45" x14ac:dyDescent="0.3">
      <c r="A161" s="6"/>
      <c r="B161" s="6"/>
      <c r="C161" s="6"/>
      <c r="D161" s="6"/>
      <c r="E161" s="6"/>
      <c r="F161" s="6"/>
      <c r="G161" s="6"/>
      <c r="H161" s="6" t="str">
        <f t="shared" si="0"/>
        <v/>
      </c>
      <c r="I161" s="2" t="str">
        <f t="shared" si="1"/>
        <v/>
      </c>
      <c r="J161" s="2" t="str">
        <f t="shared" si="2"/>
        <v/>
      </c>
    </row>
    <row r="162" spans="1:10" ht="12.45" x14ac:dyDescent="0.3">
      <c r="A162" s="6"/>
      <c r="B162" s="6"/>
      <c r="C162" s="6"/>
      <c r="D162" s="6"/>
      <c r="E162" s="6"/>
      <c r="F162" s="6"/>
      <c r="G162" s="6"/>
      <c r="H162" s="6" t="str">
        <f t="shared" si="0"/>
        <v/>
      </c>
      <c r="I162" s="2" t="str">
        <f t="shared" si="1"/>
        <v/>
      </c>
      <c r="J162" s="2" t="str">
        <f t="shared" si="2"/>
        <v/>
      </c>
    </row>
    <row r="163" spans="1:10" ht="12.45" x14ac:dyDescent="0.3">
      <c r="A163" s="6"/>
      <c r="B163" s="6"/>
      <c r="C163" s="6"/>
      <c r="D163" s="6"/>
      <c r="E163" s="6"/>
      <c r="F163" s="6"/>
      <c r="G163" s="6"/>
      <c r="H163" s="6" t="str">
        <f t="shared" si="0"/>
        <v/>
      </c>
      <c r="I163" s="2" t="str">
        <f t="shared" si="1"/>
        <v/>
      </c>
      <c r="J163" s="2" t="str">
        <f t="shared" si="2"/>
        <v/>
      </c>
    </row>
    <row r="164" spans="1:10" ht="12.45" x14ac:dyDescent="0.3">
      <c r="A164" s="6"/>
      <c r="B164" s="6"/>
      <c r="C164" s="6"/>
      <c r="D164" s="6"/>
      <c r="E164" s="6"/>
      <c r="F164" s="6"/>
      <c r="G164" s="6"/>
      <c r="H164" s="6" t="str">
        <f t="shared" si="0"/>
        <v/>
      </c>
      <c r="I164" s="2" t="str">
        <f t="shared" si="1"/>
        <v/>
      </c>
      <c r="J164" s="2" t="str">
        <f t="shared" si="2"/>
        <v/>
      </c>
    </row>
    <row r="165" spans="1:10" ht="12.45" x14ac:dyDescent="0.3">
      <c r="A165" s="6"/>
      <c r="B165" s="6"/>
      <c r="C165" s="6"/>
      <c r="D165" s="6"/>
      <c r="E165" s="6"/>
      <c r="F165" s="6"/>
      <c r="G165" s="6"/>
      <c r="H165" s="6" t="str">
        <f t="shared" si="0"/>
        <v/>
      </c>
      <c r="I165" s="2" t="str">
        <f t="shared" si="1"/>
        <v/>
      </c>
      <c r="J165" s="2" t="str">
        <f t="shared" si="2"/>
        <v/>
      </c>
    </row>
    <row r="166" spans="1:10" ht="12.45" x14ac:dyDescent="0.3">
      <c r="A166" s="6"/>
      <c r="B166" s="6"/>
      <c r="C166" s="6"/>
      <c r="D166" s="6"/>
      <c r="E166" s="6"/>
      <c r="F166" s="6"/>
      <c r="G166" s="6"/>
      <c r="H166" s="6" t="str">
        <f t="shared" si="0"/>
        <v/>
      </c>
      <c r="I166" s="2" t="str">
        <f t="shared" si="1"/>
        <v/>
      </c>
      <c r="J166" s="2" t="str">
        <f t="shared" si="2"/>
        <v/>
      </c>
    </row>
    <row r="167" spans="1:10" ht="12.45" x14ac:dyDescent="0.3">
      <c r="A167" s="6"/>
      <c r="B167" s="6"/>
      <c r="C167" s="6"/>
      <c r="D167" s="6"/>
      <c r="E167" s="6"/>
      <c r="F167" s="6"/>
      <c r="G167" s="6"/>
      <c r="H167" s="6" t="str">
        <f t="shared" si="0"/>
        <v/>
      </c>
      <c r="I167" s="2" t="str">
        <f t="shared" si="1"/>
        <v/>
      </c>
      <c r="J167" s="2" t="str">
        <f t="shared" si="2"/>
        <v/>
      </c>
    </row>
    <row r="168" spans="1:10" ht="12.45" x14ac:dyDescent="0.3">
      <c r="A168" s="6"/>
      <c r="B168" s="6"/>
      <c r="C168" s="6"/>
      <c r="D168" s="6"/>
      <c r="E168" s="6"/>
      <c r="F168" s="6"/>
      <c r="G168" s="6"/>
      <c r="H168" s="6" t="str">
        <f t="shared" si="0"/>
        <v/>
      </c>
      <c r="I168" s="2" t="str">
        <f t="shared" si="1"/>
        <v/>
      </c>
      <c r="J168" s="2" t="str">
        <f t="shared" si="2"/>
        <v/>
      </c>
    </row>
    <row r="169" spans="1:10" ht="12.45" x14ac:dyDescent="0.3">
      <c r="A169" s="6"/>
      <c r="B169" s="6"/>
      <c r="C169" s="6"/>
      <c r="D169" s="6"/>
      <c r="E169" s="6"/>
      <c r="F169" s="6"/>
      <c r="G169" s="6"/>
      <c r="H169" s="6" t="str">
        <f t="shared" si="0"/>
        <v/>
      </c>
      <c r="I169" s="2" t="str">
        <f t="shared" si="1"/>
        <v/>
      </c>
      <c r="J169" s="2" t="str">
        <f t="shared" si="2"/>
        <v/>
      </c>
    </row>
    <row r="170" spans="1:10" ht="12.45" x14ac:dyDescent="0.3">
      <c r="A170" s="6"/>
      <c r="B170" s="6"/>
      <c r="C170" s="6"/>
      <c r="D170" s="6"/>
      <c r="E170" s="6"/>
      <c r="F170" s="6"/>
      <c r="G170" s="6"/>
      <c r="H170" s="6" t="str">
        <f t="shared" si="0"/>
        <v/>
      </c>
      <c r="I170" s="2" t="str">
        <f t="shared" si="1"/>
        <v/>
      </c>
      <c r="J170" s="2" t="str">
        <f t="shared" si="2"/>
        <v/>
      </c>
    </row>
    <row r="171" spans="1:10" ht="12.45" x14ac:dyDescent="0.3">
      <c r="A171" s="6"/>
      <c r="B171" s="6"/>
      <c r="C171" s="6"/>
      <c r="D171" s="6"/>
      <c r="E171" s="6"/>
      <c r="F171" s="6"/>
      <c r="G171" s="6"/>
      <c r="H171" s="6" t="str">
        <f t="shared" si="0"/>
        <v/>
      </c>
      <c r="I171" s="2" t="str">
        <f t="shared" si="1"/>
        <v/>
      </c>
      <c r="J171" s="2" t="str">
        <f t="shared" si="2"/>
        <v/>
      </c>
    </row>
    <row r="172" spans="1:10" ht="12.45" x14ac:dyDescent="0.3">
      <c r="A172" s="6"/>
      <c r="B172" s="6"/>
      <c r="C172" s="6"/>
      <c r="D172" s="6"/>
      <c r="E172" s="6"/>
      <c r="F172" s="6"/>
      <c r="G172" s="6"/>
      <c r="H172" s="6" t="str">
        <f t="shared" si="0"/>
        <v/>
      </c>
      <c r="I172" s="2" t="str">
        <f t="shared" si="1"/>
        <v/>
      </c>
      <c r="J172" s="2" t="str">
        <f t="shared" si="2"/>
        <v/>
      </c>
    </row>
    <row r="173" spans="1:10" ht="12.45" x14ac:dyDescent="0.3">
      <c r="A173" s="6"/>
      <c r="B173" s="6"/>
      <c r="C173" s="6"/>
      <c r="D173" s="6"/>
      <c r="E173" s="6"/>
      <c r="F173" s="6"/>
      <c r="G173" s="6"/>
      <c r="H173" s="6" t="str">
        <f t="shared" si="0"/>
        <v/>
      </c>
      <c r="I173" s="2" t="str">
        <f t="shared" si="1"/>
        <v/>
      </c>
      <c r="J173" s="2" t="str">
        <f t="shared" si="2"/>
        <v/>
      </c>
    </row>
    <row r="174" spans="1:10" ht="12.45" x14ac:dyDescent="0.3">
      <c r="A174" s="6"/>
      <c r="B174" s="6"/>
      <c r="C174" s="6"/>
      <c r="D174" s="6"/>
      <c r="E174" s="6"/>
      <c r="F174" s="6"/>
      <c r="G174" s="6"/>
      <c r="H174" s="6" t="str">
        <f t="shared" si="0"/>
        <v/>
      </c>
      <c r="I174" s="2" t="str">
        <f t="shared" si="1"/>
        <v/>
      </c>
      <c r="J174" s="2" t="str">
        <f t="shared" si="2"/>
        <v/>
      </c>
    </row>
    <row r="175" spans="1:10" ht="12.45" x14ac:dyDescent="0.3">
      <c r="A175" s="6"/>
      <c r="B175" s="6"/>
      <c r="C175" s="6"/>
      <c r="D175" s="6"/>
      <c r="E175" s="6"/>
      <c r="F175" s="6"/>
      <c r="G175" s="6"/>
      <c r="H175" s="6" t="str">
        <f t="shared" si="0"/>
        <v/>
      </c>
      <c r="I175" s="2" t="str">
        <f t="shared" si="1"/>
        <v/>
      </c>
      <c r="J175" s="2" t="str">
        <f t="shared" si="2"/>
        <v/>
      </c>
    </row>
    <row r="176" spans="1:10" ht="12.45" x14ac:dyDescent="0.3">
      <c r="A176" s="6"/>
      <c r="B176" s="6"/>
      <c r="C176" s="6"/>
      <c r="D176" s="6"/>
      <c r="E176" s="6"/>
      <c r="F176" s="6"/>
      <c r="G176" s="6"/>
      <c r="H176" s="6" t="str">
        <f t="shared" si="0"/>
        <v/>
      </c>
      <c r="I176" s="2" t="str">
        <f t="shared" si="1"/>
        <v/>
      </c>
      <c r="J176" s="2" t="str">
        <f t="shared" si="2"/>
        <v/>
      </c>
    </row>
    <row r="177" spans="1:10" ht="12.45" x14ac:dyDescent="0.3">
      <c r="A177" s="6"/>
      <c r="B177" s="6"/>
      <c r="C177" s="6"/>
      <c r="D177" s="6"/>
      <c r="E177" s="6"/>
      <c r="F177" s="6"/>
      <c r="G177" s="6"/>
      <c r="H177" s="6" t="str">
        <f t="shared" si="0"/>
        <v/>
      </c>
      <c r="I177" s="2" t="str">
        <f t="shared" si="1"/>
        <v/>
      </c>
      <c r="J177" s="2" t="str">
        <f t="shared" si="2"/>
        <v/>
      </c>
    </row>
    <row r="178" spans="1:10" ht="12.45" x14ac:dyDescent="0.3">
      <c r="A178" s="6"/>
      <c r="B178" s="6"/>
      <c r="C178" s="6"/>
      <c r="D178" s="6"/>
      <c r="E178" s="6"/>
      <c r="F178" s="6"/>
      <c r="G178" s="6"/>
      <c r="H178" s="6" t="str">
        <f t="shared" si="0"/>
        <v/>
      </c>
      <c r="I178" s="2" t="str">
        <f t="shared" si="1"/>
        <v/>
      </c>
      <c r="J178" s="2" t="str">
        <f t="shared" si="2"/>
        <v/>
      </c>
    </row>
    <row r="179" spans="1:10" ht="12.45" x14ac:dyDescent="0.3">
      <c r="A179" s="6"/>
      <c r="B179" s="6"/>
      <c r="C179" s="6"/>
      <c r="D179" s="6"/>
      <c r="E179" s="6"/>
      <c r="F179" s="6"/>
      <c r="G179" s="6"/>
      <c r="H179" s="6" t="str">
        <f t="shared" si="0"/>
        <v/>
      </c>
      <c r="I179" s="2" t="str">
        <f t="shared" si="1"/>
        <v/>
      </c>
      <c r="J179" s="2" t="str">
        <f t="shared" si="2"/>
        <v/>
      </c>
    </row>
    <row r="180" spans="1:10" ht="12.45" x14ac:dyDescent="0.3">
      <c r="A180" s="6"/>
      <c r="B180" s="6"/>
      <c r="C180" s="6"/>
      <c r="D180" s="6"/>
      <c r="E180" s="6"/>
      <c r="F180" s="6"/>
      <c r="G180" s="6"/>
      <c r="H180" s="6" t="str">
        <f t="shared" si="0"/>
        <v/>
      </c>
      <c r="I180" s="2" t="str">
        <f t="shared" si="1"/>
        <v/>
      </c>
      <c r="J180" s="2" t="str">
        <f t="shared" si="2"/>
        <v/>
      </c>
    </row>
    <row r="181" spans="1:10" ht="12.45" x14ac:dyDescent="0.3">
      <c r="A181" s="6"/>
      <c r="B181" s="6"/>
      <c r="C181" s="6"/>
      <c r="D181" s="6"/>
      <c r="E181" s="6"/>
      <c r="F181" s="6"/>
      <c r="G181" s="6"/>
      <c r="H181" s="6" t="str">
        <f t="shared" si="0"/>
        <v/>
      </c>
      <c r="I181" s="2" t="str">
        <f t="shared" si="1"/>
        <v/>
      </c>
      <c r="J181" s="2" t="str">
        <f t="shared" si="2"/>
        <v/>
      </c>
    </row>
    <row r="182" spans="1:10" ht="12.45" x14ac:dyDescent="0.3">
      <c r="A182" s="6"/>
      <c r="B182" s="6"/>
      <c r="C182" s="6"/>
      <c r="D182" s="6"/>
      <c r="E182" s="6"/>
      <c r="F182" s="6"/>
      <c r="G182" s="6"/>
      <c r="H182" s="6" t="str">
        <f t="shared" si="0"/>
        <v/>
      </c>
      <c r="I182" s="2" t="str">
        <f t="shared" si="1"/>
        <v/>
      </c>
      <c r="J182" s="2" t="str">
        <f t="shared" si="2"/>
        <v/>
      </c>
    </row>
    <row r="183" spans="1:10" ht="12.45" x14ac:dyDescent="0.3">
      <c r="A183" s="6"/>
      <c r="B183" s="6"/>
      <c r="C183" s="6"/>
      <c r="D183" s="6"/>
      <c r="E183" s="6"/>
      <c r="F183" s="6"/>
      <c r="G183" s="6"/>
      <c r="H183" s="6" t="str">
        <f t="shared" si="0"/>
        <v/>
      </c>
      <c r="I183" s="2" t="str">
        <f t="shared" si="1"/>
        <v/>
      </c>
      <c r="J183" s="2" t="str">
        <f t="shared" si="2"/>
        <v/>
      </c>
    </row>
    <row r="184" spans="1:10" ht="12.45" x14ac:dyDescent="0.3">
      <c r="A184" s="6"/>
      <c r="B184" s="6"/>
      <c r="C184" s="6"/>
      <c r="D184" s="6"/>
      <c r="E184" s="6"/>
      <c r="F184" s="6"/>
      <c r="G184" s="6"/>
      <c r="H184" s="6" t="str">
        <f t="shared" si="0"/>
        <v/>
      </c>
      <c r="I184" s="2" t="str">
        <f t="shared" si="1"/>
        <v/>
      </c>
      <c r="J184" s="2" t="str">
        <f t="shared" si="2"/>
        <v/>
      </c>
    </row>
    <row r="185" spans="1:10" ht="12.45" x14ac:dyDescent="0.3">
      <c r="A185" s="6"/>
      <c r="B185" s="6"/>
      <c r="C185" s="6"/>
      <c r="D185" s="6"/>
      <c r="E185" s="6"/>
      <c r="F185" s="6"/>
      <c r="G185" s="6"/>
      <c r="H185" s="6" t="str">
        <f t="shared" si="0"/>
        <v/>
      </c>
      <c r="I185" s="2" t="str">
        <f t="shared" si="1"/>
        <v/>
      </c>
      <c r="J185" s="2" t="str">
        <f t="shared" si="2"/>
        <v/>
      </c>
    </row>
    <row r="186" spans="1:10" ht="12.45" x14ac:dyDescent="0.3">
      <c r="A186" s="6"/>
      <c r="B186" s="6"/>
      <c r="C186" s="6"/>
      <c r="D186" s="6"/>
      <c r="E186" s="6"/>
      <c r="F186" s="6"/>
      <c r="G186" s="6"/>
      <c r="H186" s="6" t="str">
        <f t="shared" si="0"/>
        <v/>
      </c>
      <c r="I186" s="2" t="str">
        <f t="shared" si="1"/>
        <v/>
      </c>
      <c r="J186" s="2" t="str">
        <f t="shared" si="2"/>
        <v/>
      </c>
    </row>
    <row r="187" spans="1:10" ht="12.45" x14ac:dyDescent="0.3">
      <c r="A187" s="6"/>
      <c r="B187" s="6"/>
      <c r="C187" s="6"/>
      <c r="D187" s="6"/>
      <c r="E187" s="6"/>
      <c r="F187" s="6"/>
      <c r="G187" s="6"/>
      <c r="H187" s="6" t="str">
        <f t="shared" si="0"/>
        <v/>
      </c>
      <c r="I187" s="2" t="str">
        <f t="shared" si="1"/>
        <v/>
      </c>
      <c r="J187" s="2" t="str">
        <f t="shared" si="2"/>
        <v/>
      </c>
    </row>
    <row r="188" spans="1:10" ht="12.45" x14ac:dyDescent="0.3">
      <c r="A188" s="6"/>
      <c r="B188" s="6"/>
      <c r="C188" s="6"/>
      <c r="D188" s="6"/>
      <c r="E188" s="6"/>
      <c r="F188" s="6"/>
      <c r="G188" s="6"/>
      <c r="H188" s="6" t="str">
        <f t="shared" si="0"/>
        <v/>
      </c>
      <c r="I188" s="2" t="str">
        <f t="shared" si="1"/>
        <v/>
      </c>
      <c r="J188" s="2" t="str">
        <f t="shared" si="2"/>
        <v/>
      </c>
    </row>
    <row r="189" spans="1:10" ht="12.45" x14ac:dyDescent="0.3">
      <c r="A189" s="6"/>
      <c r="B189" s="6"/>
      <c r="C189" s="6"/>
      <c r="D189" s="6"/>
      <c r="E189" s="6"/>
      <c r="F189" s="6"/>
      <c r="G189" s="6"/>
      <c r="H189" s="6" t="str">
        <f t="shared" si="0"/>
        <v/>
      </c>
      <c r="I189" s="2" t="str">
        <f t="shared" si="1"/>
        <v/>
      </c>
      <c r="J189" s="2" t="str">
        <f t="shared" si="2"/>
        <v/>
      </c>
    </row>
    <row r="190" spans="1:10" ht="12.45" x14ac:dyDescent="0.3">
      <c r="A190" s="6"/>
      <c r="B190" s="6"/>
      <c r="C190" s="6"/>
      <c r="D190" s="6"/>
      <c r="E190" s="6"/>
      <c r="F190" s="6"/>
      <c r="G190" s="6"/>
      <c r="H190" s="6" t="str">
        <f t="shared" si="0"/>
        <v/>
      </c>
      <c r="I190" s="2" t="str">
        <f t="shared" si="1"/>
        <v/>
      </c>
      <c r="J190" s="2" t="str">
        <f t="shared" si="2"/>
        <v/>
      </c>
    </row>
    <row r="191" spans="1:10" ht="12.45" x14ac:dyDescent="0.3">
      <c r="A191" s="6"/>
      <c r="B191" s="6"/>
      <c r="C191" s="6"/>
      <c r="D191" s="6"/>
      <c r="E191" s="6"/>
      <c r="F191" s="6"/>
      <c r="G191" s="6"/>
      <c r="H191" s="6" t="str">
        <f t="shared" si="0"/>
        <v/>
      </c>
      <c r="I191" s="2" t="str">
        <f t="shared" si="1"/>
        <v/>
      </c>
      <c r="J191" s="2" t="str">
        <f t="shared" si="2"/>
        <v/>
      </c>
    </row>
    <row r="192" spans="1:10" ht="12.45" x14ac:dyDescent="0.3">
      <c r="A192" s="6"/>
      <c r="B192" s="6"/>
      <c r="C192" s="6"/>
      <c r="D192" s="6"/>
      <c r="E192" s="6"/>
      <c r="F192" s="6"/>
      <c r="G192" s="6"/>
      <c r="H192" s="6" t="str">
        <f t="shared" si="0"/>
        <v/>
      </c>
      <c r="I192" s="2" t="str">
        <f t="shared" si="1"/>
        <v/>
      </c>
      <c r="J192" s="2" t="str">
        <f t="shared" si="2"/>
        <v/>
      </c>
    </row>
    <row r="193" spans="1:10" ht="12.45" x14ac:dyDescent="0.3">
      <c r="A193" s="6"/>
      <c r="B193" s="6"/>
      <c r="C193" s="6"/>
      <c r="D193" s="6"/>
      <c r="E193" s="6"/>
      <c r="F193" s="6"/>
      <c r="G193" s="6"/>
      <c r="H193" s="6" t="str">
        <f t="shared" si="0"/>
        <v/>
      </c>
      <c r="I193" s="2" t="str">
        <f t="shared" si="1"/>
        <v/>
      </c>
      <c r="J193" s="2" t="str">
        <f t="shared" si="2"/>
        <v/>
      </c>
    </row>
    <row r="194" spans="1:10" ht="12.45" x14ac:dyDescent="0.3">
      <c r="A194" s="6"/>
      <c r="B194" s="6"/>
      <c r="C194" s="6"/>
      <c r="D194" s="6"/>
      <c r="E194" s="6"/>
      <c r="F194" s="6"/>
      <c r="G194" s="6"/>
      <c r="H194" s="6" t="str">
        <f t="shared" si="0"/>
        <v/>
      </c>
      <c r="I194" s="2" t="str">
        <f t="shared" si="1"/>
        <v/>
      </c>
      <c r="J194" s="2" t="str">
        <f t="shared" si="2"/>
        <v/>
      </c>
    </row>
    <row r="195" spans="1:10" ht="12.45" x14ac:dyDescent="0.3">
      <c r="A195" s="6"/>
      <c r="B195" s="6"/>
      <c r="C195" s="6"/>
      <c r="D195" s="6"/>
      <c r="E195" s="6"/>
      <c r="F195" s="6"/>
      <c r="G195" s="6"/>
      <c r="H195" s="6" t="str">
        <f t="shared" si="0"/>
        <v/>
      </c>
      <c r="I195" s="2" t="str">
        <f t="shared" si="1"/>
        <v/>
      </c>
      <c r="J195" s="2" t="str">
        <f t="shared" si="2"/>
        <v/>
      </c>
    </row>
    <row r="196" spans="1:10" ht="12.45" x14ac:dyDescent="0.3">
      <c r="A196" s="6"/>
      <c r="B196" s="6"/>
      <c r="C196" s="6"/>
      <c r="D196" s="6"/>
      <c r="E196" s="6"/>
      <c r="F196" s="6"/>
      <c r="G196" s="6"/>
      <c r="H196" s="6" t="str">
        <f t="shared" si="0"/>
        <v/>
      </c>
      <c r="I196" s="2" t="str">
        <f t="shared" si="1"/>
        <v/>
      </c>
      <c r="J196" s="2" t="str">
        <f t="shared" si="2"/>
        <v/>
      </c>
    </row>
    <row r="197" spans="1:10" ht="12.45" x14ac:dyDescent="0.3">
      <c r="A197" s="6"/>
      <c r="B197" s="6"/>
      <c r="C197" s="6"/>
      <c r="D197" s="6"/>
      <c r="E197" s="6"/>
      <c r="F197" s="6"/>
      <c r="G197" s="6"/>
      <c r="H197" s="6" t="str">
        <f t="shared" si="0"/>
        <v/>
      </c>
      <c r="I197" s="2" t="str">
        <f t="shared" si="1"/>
        <v/>
      </c>
      <c r="J197" s="2" t="str">
        <f t="shared" si="2"/>
        <v/>
      </c>
    </row>
    <row r="198" spans="1:10" ht="12.45" x14ac:dyDescent="0.3">
      <c r="A198" s="6"/>
      <c r="B198" s="6"/>
      <c r="C198" s="6"/>
      <c r="D198" s="6"/>
      <c r="E198" s="6"/>
      <c r="F198" s="6"/>
      <c r="G198" s="6"/>
      <c r="H198" s="6" t="str">
        <f t="shared" si="0"/>
        <v/>
      </c>
      <c r="I198" s="2" t="str">
        <f t="shared" si="1"/>
        <v/>
      </c>
      <c r="J198" s="2" t="str">
        <f t="shared" si="2"/>
        <v/>
      </c>
    </row>
    <row r="199" spans="1:10" ht="12.45" x14ac:dyDescent="0.3">
      <c r="A199" s="6"/>
      <c r="B199" s="6"/>
      <c r="C199" s="6"/>
      <c r="D199" s="6"/>
      <c r="E199" s="6"/>
      <c r="F199" s="6"/>
      <c r="G199" s="6"/>
      <c r="H199" s="6" t="str">
        <f t="shared" si="0"/>
        <v/>
      </c>
      <c r="I199" s="2" t="str">
        <f t="shared" si="1"/>
        <v/>
      </c>
      <c r="J199" s="2" t="str">
        <f t="shared" si="2"/>
        <v/>
      </c>
    </row>
    <row r="200" spans="1:10" ht="12.45" x14ac:dyDescent="0.3">
      <c r="A200" s="6"/>
      <c r="B200" s="6"/>
      <c r="C200" s="6"/>
      <c r="D200" s="6"/>
      <c r="E200" s="6"/>
      <c r="F200" s="6"/>
      <c r="G200" s="6"/>
      <c r="H200" s="6" t="str">
        <f t="shared" si="0"/>
        <v/>
      </c>
      <c r="I200" s="2" t="str">
        <f t="shared" si="1"/>
        <v/>
      </c>
      <c r="J200" s="2" t="str">
        <f t="shared" si="2"/>
        <v/>
      </c>
    </row>
    <row r="201" spans="1:10" ht="12.45" x14ac:dyDescent="0.3">
      <c r="A201" s="6"/>
      <c r="B201" s="6"/>
      <c r="C201" s="6"/>
      <c r="D201" s="6"/>
      <c r="E201" s="6"/>
      <c r="F201" s="6"/>
      <c r="G201" s="6"/>
      <c r="H201" s="6" t="str">
        <f t="shared" si="0"/>
        <v/>
      </c>
      <c r="I201" s="2" t="str">
        <f t="shared" si="1"/>
        <v/>
      </c>
      <c r="J201" s="2" t="str">
        <f t="shared" si="2"/>
        <v/>
      </c>
    </row>
    <row r="202" spans="1:10" ht="12.45" x14ac:dyDescent="0.3">
      <c r="A202" s="6"/>
      <c r="B202" s="6"/>
      <c r="C202" s="6"/>
      <c r="D202" s="6"/>
      <c r="E202" s="6"/>
      <c r="F202" s="6"/>
      <c r="G202" s="6"/>
      <c r="H202" s="6" t="str">
        <f t="shared" si="0"/>
        <v/>
      </c>
      <c r="I202" s="2" t="str">
        <f t="shared" si="1"/>
        <v/>
      </c>
      <c r="J202" s="2" t="str">
        <f t="shared" si="2"/>
        <v/>
      </c>
    </row>
    <row r="203" spans="1:10" ht="12.45" x14ac:dyDescent="0.3">
      <c r="A203" s="6"/>
      <c r="B203" s="6"/>
      <c r="C203" s="6"/>
      <c r="D203" s="6"/>
      <c r="E203" s="6"/>
      <c r="F203" s="6"/>
      <c r="G203" s="6"/>
      <c r="H203" s="6" t="str">
        <f t="shared" si="0"/>
        <v/>
      </c>
      <c r="I203" s="2" t="str">
        <f t="shared" si="1"/>
        <v/>
      </c>
      <c r="J203" s="2" t="str">
        <f t="shared" si="2"/>
        <v/>
      </c>
    </row>
    <row r="204" spans="1:10" ht="12.45" x14ac:dyDescent="0.3">
      <c r="A204" s="6"/>
      <c r="B204" s="6"/>
      <c r="C204" s="6"/>
      <c r="D204" s="6"/>
      <c r="E204" s="6"/>
      <c r="F204" s="6"/>
      <c r="G204" s="6"/>
      <c r="H204" s="6" t="str">
        <f t="shared" si="0"/>
        <v/>
      </c>
      <c r="I204" s="2" t="str">
        <f t="shared" si="1"/>
        <v/>
      </c>
      <c r="J204" s="2" t="str">
        <f t="shared" si="2"/>
        <v/>
      </c>
    </row>
    <row r="205" spans="1:10" ht="12.45" x14ac:dyDescent="0.3">
      <c r="A205" s="6"/>
      <c r="B205" s="6"/>
      <c r="C205" s="6"/>
      <c r="D205" s="6"/>
      <c r="E205" s="6"/>
      <c r="F205" s="6"/>
      <c r="G205" s="6"/>
      <c r="H205" s="6" t="str">
        <f t="shared" si="0"/>
        <v/>
      </c>
      <c r="I205" s="2" t="str">
        <f t="shared" si="1"/>
        <v/>
      </c>
      <c r="J205" s="2" t="str">
        <f t="shared" si="2"/>
        <v/>
      </c>
    </row>
    <row r="206" spans="1:10" ht="12.45" x14ac:dyDescent="0.3">
      <c r="A206" s="6"/>
      <c r="B206" s="6"/>
      <c r="C206" s="6"/>
      <c r="D206" s="6"/>
      <c r="E206" s="6"/>
      <c r="F206" s="6"/>
      <c r="G206" s="6"/>
      <c r="H206" s="6" t="str">
        <f t="shared" si="0"/>
        <v/>
      </c>
      <c r="I206" s="2" t="str">
        <f t="shared" si="1"/>
        <v/>
      </c>
      <c r="J206" s="2" t="str">
        <f t="shared" si="2"/>
        <v/>
      </c>
    </row>
    <row r="207" spans="1:10" ht="12.45" x14ac:dyDescent="0.3">
      <c r="A207" s="6"/>
      <c r="B207" s="6"/>
      <c r="C207" s="6"/>
      <c r="D207" s="6"/>
      <c r="E207" s="6"/>
      <c r="F207" s="6"/>
      <c r="G207" s="6"/>
      <c r="H207" s="6" t="str">
        <f t="shared" si="0"/>
        <v/>
      </c>
      <c r="I207" s="2" t="str">
        <f t="shared" si="1"/>
        <v/>
      </c>
      <c r="J207" s="2" t="str">
        <f t="shared" si="2"/>
        <v/>
      </c>
    </row>
    <row r="208" spans="1:10" ht="12.45" x14ac:dyDescent="0.3">
      <c r="A208" s="6"/>
      <c r="B208" s="6"/>
      <c r="C208" s="6"/>
      <c r="D208" s="6"/>
      <c r="E208" s="6"/>
      <c r="F208" s="6"/>
      <c r="G208" s="6"/>
      <c r="H208" s="6" t="str">
        <f t="shared" si="0"/>
        <v/>
      </c>
      <c r="I208" s="2" t="str">
        <f t="shared" si="1"/>
        <v/>
      </c>
      <c r="J208" s="2" t="str">
        <f t="shared" si="2"/>
        <v/>
      </c>
    </row>
    <row r="209" spans="1:10" ht="12.45" x14ac:dyDescent="0.3">
      <c r="A209" s="6"/>
      <c r="B209" s="6"/>
      <c r="C209" s="6"/>
      <c r="D209" s="6"/>
      <c r="E209" s="6"/>
      <c r="F209" s="6"/>
      <c r="G209" s="6"/>
      <c r="H209" s="6" t="str">
        <f t="shared" si="0"/>
        <v/>
      </c>
      <c r="I209" s="2" t="str">
        <f t="shared" si="1"/>
        <v/>
      </c>
      <c r="J209" s="2" t="str">
        <f t="shared" si="2"/>
        <v/>
      </c>
    </row>
    <row r="210" spans="1:10" ht="12.45" x14ac:dyDescent="0.3">
      <c r="A210" s="6"/>
      <c r="B210" s="6"/>
      <c r="C210" s="6"/>
      <c r="D210" s="6"/>
      <c r="E210" s="6"/>
      <c r="F210" s="6"/>
      <c r="G210" s="6"/>
      <c r="H210" s="6" t="str">
        <f t="shared" si="0"/>
        <v/>
      </c>
      <c r="I210" s="2" t="str">
        <f t="shared" si="1"/>
        <v/>
      </c>
      <c r="J210" s="2" t="str">
        <f t="shared" si="2"/>
        <v/>
      </c>
    </row>
    <row r="211" spans="1:10" ht="12.45" x14ac:dyDescent="0.3">
      <c r="A211" s="6"/>
      <c r="B211" s="6"/>
      <c r="C211" s="6"/>
      <c r="D211" s="6"/>
      <c r="E211" s="6"/>
      <c r="F211" s="6"/>
      <c r="G211" s="6"/>
      <c r="H211" s="6" t="str">
        <f t="shared" si="0"/>
        <v/>
      </c>
      <c r="I211" s="2" t="str">
        <f t="shared" si="1"/>
        <v/>
      </c>
      <c r="J211" s="2" t="str">
        <f t="shared" si="2"/>
        <v/>
      </c>
    </row>
    <row r="212" spans="1:10" ht="12.45" x14ac:dyDescent="0.3">
      <c r="A212" s="6"/>
      <c r="B212" s="6"/>
      <c r="C212" s="6"/>
      <c r="D212" s="6"/>
      <c r="E212" s="6"/>
      <c r="F212" s="6"/>
      <c r="G212" s="6"/>
      <c r="H212" s="6" t="str">
        <f t="shared" si="0"/>
        <v/>
      </c>
      <c r="I212" s="2" t="str">
        <f t="shared" si="1"/>
        <v/>
      </c>
      <c r="J212" s="2" t="str">
        <f t="shared" si="2"/>
        <v/>
      </c>
    </row>
    <row r="213" spans="1:10" ht="12.45" x14ac:dyDescent="0.3">
      <c r="A213" s="6"/>
      <c r="B213" s="6"/>
      <c r="C213" s="6"/>
      <c r="D213" s="6"/>
      <c r="E213" s="6"/>
      <c r="F213" s="6"/>
      <c r="G213" s="6"/>
      <c r="H213" s="6" t="str">
        <f t="shared" si="0"/>
        <v/>
      </c>
      <c r="I213" s="2" t="str">
        <f t="shared" si="1"/>
        <v/>
      </c>
      <c r="J213" s="2" t="str">
        <f t="shared" si="2"/>
        <v/>
      </c>
    </row>
    <row r="214" spans="1:10" ht="12.45" x14ac:dyDescent="0.3">
      <c r="A214" s="6"/>
      <c r="B214" s="6"/>
      <c r="C214" s="6"/>
      <c r="D214" s="6"/>
      <c r="E214" s="6"/>
      <c r="F214" s="6"/>
      <c r="G214" s="6"/>
      <c r="H214" s="6" t="str">
        <f t="shared" si="0"/>
        <v/>
      </c>
      <c r="I214" s="2" t="str">
        <f t="shared" si="1"/>
        <v/>
      </c>
      <c r="J214" s="2" t="str">
        <f t="shared" si="2"/>
        <v/>
      </c>
    </row>
    <row r="215" spans="1:10" ht="12.45" x14ac:dyDescent="0.3">
      <c r="A215" s="6"/>
      <c r="B215" s="6"/>
      <c r="C215" s="6"/>
      <c r="D215" s="6"/>
      <c r="E215" s="6"/>
      <c r="F215" s="6"/>
      <c r="G215" s="6"/>
      <c r="H215" s="6" t="str">
        <f t="shared" si="0"/>
        <v/>
      </c>
      <c r="I215" s="2" t="str">
        <f t="shared" si="1"/>
        <v/>
      </c>
      <c r="J215" s="2" t="str">
        <f t="shared" si="2"/>
        <v/>
      </c>
    </row>
    <row r="216" spans="1:10" ht="12.45" x14ac:dyDescent="0.3">
      <c r="A216" s="6"/>
      <c r="B216" s="6"/>
      <c r="C216" s="6"/>
      <c r="D216" s="6"/>
      <c r="E216" s="6"/>
      <c r="F216" s="6"/>
      <c r="G216" s="6"/>
      <c r="H216" s="6" t="str">
        <f t="shared" si="0"/>
        <v/>
      </c>
      <c r="I216" s="2" t="str">
        <f t="shared" si="1"/>
        <v/>
      </c>
      <c r="J216" s="2" t="str">
        <f t="shared" si="2"/>
        <v/>
      </c>
    </row>
    <row r="217" spans="1:10" ht="12.45" x14ac:dyDescent="0.3">
      <c r="A217" s="6"/>
      <c r="B217" s="6"/>
      <c r="C217" s="6"/>
      <c r="D217" s="6"/>
      <c r="E217" s="6"/>
      <c r="F217" s="6"/>
      <c r="G217" s="6"/>
      <c r="H217" s="6" t="str">
        <f t="shared" si="0"/>
        <v/>
      </c>
      <c r="I217" s="2" t="str">
        <f t="shared" si="1"/>
        <v/>
      </c>
      <c r="J217" s="2" t="str">
        <f t="shared" si="2"/>
        <v/>
      </c>
    </row>
    <row r="218" spans="1:10" ht="12.45" x14ac:dyDescent="0.3">
      <c r="A218" s="6"/>
      <c r="B218" s="6"/>
      <c r="C218" s="6"/>
      <c r="D218" s="6"/>
      <c r="E218" s="6"/>
      <c r="F218" s="6"/>
      <c r="G218" s="6"/>
      <c r="H218" s="6" t="str">
        <f t="shared" si="0"/>
        <v/>
      </c>
      <c r="I218" s="2" t="str">
        <f t="shared" si="1"/>
        <v/>
      </c>
      <c r="J218" s="2" t="str">
        <f t="shared" si="2"/>
        <v/>
      </c>
    </row>
    <row r="219" spans="1:10" ht="12.45" x14ac:dyDescent="0.3">
      <c r="A219" s="6"/>
      <c r="B219" s="6"/>
      <c r="C219" s="6"/>
      <c r="D219" s="6"/>
      <c r="E219" s="6"/>
      <c r="F219" s="6"/>
      <c r="G219" s="6"/>
      <c r="H219" s="6" t="str">
        <f t="shared" si="0"/>
        <v/>
      </c>
      <c r="I219" s="2" t="str">
        <f t="shared" si="1"/>
        <v/>
      </c>
      <c r="J219" s="2" t="str">
        <f t="shared" si="2"/>
        <v/>
      </c>
    </row>
    <row r="220" spans="1:10" ht="12.45" x14ac:dyDescent="0.3">
      <c r="A220" s="6"/>
      <c r="B220" s="6"/>
      <c r="C220" s="6"/>
      <c r="D220" s="6"/>
      <c r="E220" s="6"/>
      <c r="F220" s="6"/>
      <c r="G220" s="6"/>
      <c r="H220" s="6" t="str">
        <f t="shared" si="0"/>
        <v/>
      </c>
      <c r="I220" s="2" t="str">
        <f t="shared" si="1"/>
        <v/>
      </c>
      <c r="J220" s="2" t="str">
        <f t="shared" si="2"/>
        <v/>
      </c>
    </row>
    <row r="221" spans="1:10" ht="12.45" x14ac:dyDescent="0.3">
      <c r="A221" s="6"/>
      <c r="B221" s="6"/>
      <c r="C221" s="6"/>
      <c r="D221" s="6"/>
      <c r="E221" s="6"/>
      <c r="F221" s="6"/>
      <c r="G221" s="6"/>
      <c r="H221" s="6" t="str">
        <f t="shared" si="0"/>
        <v/>
      </c>
      <c r="I221" s="2" t="str">
        <f t="shared" si="1"/>
        <v/>
      </c>
      <c r="J221" s="2" t="str">
        <f t="shared" si="2"/>
        <v/>
      </c>
    </row>
    <row r="222" spans="1:10" ht="12.45" x14ac:dyDescent="0.3">
      <c r="A222" s="6"/>
      <c r="B222" s="6"/>
      <c r="C222" s="6"/>
      <c r="D222" s="6"/>
      <c r="E222" s="6"/>
      <c r="F222" s="6"/>
      <c r="G222" s="6"/>
      <c r="H222" s="6" t="str">
        <f t="shared" si="0"/>
        <v/>
      </c>
      <c r="I222" s="2" t="str">
        <f t="shared" si="1"/>
        <v/>
      </c>
      <c r="J222" s="2" t="str">
        <f t="shared" si="2"/>
        <v/>
      </c>
    </row>
    <row r="223" spans="1:10" ht="12.45" x14ac:dyDescent="0.3">
      <c r="A223" s="6"/>
      <c r="B223" s="6"/>
      <c r="C223" s="6"/>
      <c r="D223" s="6"/>
      <c r="E223" s="6"/>
      <c r="F223" s="6"/>
      <c r="G223" s="6"/>
      <c r="H223" s="6" t="str">
        <f t="shared" si="0"/>
        <v/>
      </c>
      <c r="I223" s="2" t="str">
        <f t="shared" si="1"/>
        <v/>
      </c>
      <c r="J223" s="2" t="str">
        <f t="shared" si="2"/>
        <v/>
      </c>
    </row>
    <row r="224" spans="1:10" ht="12.45" x14ac:dyDescent="0.3">
      <c r="A224" s="6"/>
      <c r="B224" s="6"/>
      <c r="C224" s="6"/>
      <c r="D224" s="6"/>
      <c r="E224" s="6"/>
      <c r="F224" s="6"/>
      <c r="G224" s="6"/>
      <c r="H224" s="6" t="str">
        <f t="shared" si="0"/>
        <v/>
      </c>
      <c r="I224" s="2" t="str">
        <f t="shared" si="1"/>
        <v/>
      </c>
      <c r="J224" s="2" t="str">
        <f t="shared" si="2"/>
        <v/>
      </c>
    </row>
    <row r="225" spans="1:10" ht="12.45" x14ac:dyDescent="0.3">
      <c r="A225" s="6"/>
      <c r="B225" s="6"/>
      <c r="C225" s="6"/>
      <c r="D225" s="6"/>
      <c r="E225" s="6"/>
      <c r="F225" s="6"/>
      <c r="G225" s="6"/>
      <c r="H225" s="6" t="str">
        <f t="shared" si="0"/>
        <v/>
      </c>
      <c r="I225" s="2" t="str">
        <f t="shared" si="1"/>
        <v/>
      </c>
      <c r="J225" s="2" t="str">
        <f t="shared" si="2"/>
        <v/>
      </c>
    </row>
    <row r="226" spans="1:10" ht="12.45" x14ac:dyDescent="0.3">
      <c r="A226" s="6"/>
      <c r="B226" s="6"/>
      <c r="C226" s="6"/>
      <c r="D226" s="6"/>
      <c r="E226" s="6"/>
      <c r="F226" s="6"/>
      <c r="G226" s="6"/>
      <c r="H226" s="6" t="str">
        <f t="shared" si="0"/>
        <v/>
      </c>
      <c r="I226" s="2" t="str">
        <f t="shared" si="1"/>
        <v/>
      </c>
      <c r="J226" s="2" t="str">
        <f t="shared" si="2"/>
        <v/>
      </c>
    </row>
    <row r="227" spans="1:10" ht="12.45" x14ac:dyDescent="0.3">
      <c r="A227" s="6"/>
      <c r="B227" s="6"/>
      <c r="C227" s="6"/>
      <c r="D227" s="6"/>
      <c r="E227" s="6"/>
      <c r="F227" s="6"/>
      <c r="G227" s="6"/>
      <c r="H227" s="6" t="str">
        <f t="shared" si="0"/>
        <v/>
      </c>
      <c r="I227" s="2" t="str">
        <f t="shared" si="1"/>
        <v/>
      </c>
      <c r="J227" s="2" t="str">
        <f t="shared" si="2"/>
        <v/>
      </c>
    </row>
    <row r="228" spans="1:10" ht="12.45" x14ac:dyDescent="0.3">
      <c r="A228" s="6"/>
      <c r="B228" s="6"/>
      <c r="C228" s="6"/>
      <c r="D228" s="6"/>
      <c r="E228" s="6"/>
      <c r="F228" s="6"/>
      <c r="G228" s="6"/>
      <c r="H228" s="6" t="str">
        <f t="shared" si="0"/>
        <v/>
      </c>
      <c r="I228" s="2" t="str">
        <f t="shared" si="1"/>
        <v/>
      </c>
      <c r="J228" s="2" t="str">
        <f t="shared" si="2"/>
        <v/>
      </c>
    </row>
    <row r="229" spans="1:10" ht="12.45" x14ac:dyDescent="0.3">
      <c r="A229" s="6"/>
      <c r="B229" s="6"/>
      <c r="C229" s="6"/>
      <c r="D229" s="6"/>
      <c r="E229" s="6"/>
      <c r="F229" s="6"/>
      <c r="G229" s="6"/>
      <c r="H229" s="6" t="str">
        <f t="shared" si="0"/>
        <v/>
      </c>
      <c r="I229" s="2" t="str">
        <f t="shared" si="1"/>
        <v/>
      </c>
      <c r="J229" s="2" t="str">
        <f t="shared" si="2"/>
        <v/>
      </c>
    </row>
    <row r="230" spans="1:10" ht="12.45" x14ac:dyDescent="0.3">
      <c r="A230" s="6"/>
      <c r="B230" s="6"/>
      <c r="C230" s="6"/>
      <c r="D230" s="6"/>
      <c r="E230" s="6"/>
      <c r="F230" s="6"/>
      <c r="G230" s="6"/>
      <c r="H230" s="6" t="str">
        <f t="shared" si="0"/>
        <v/>
      </c>
      <c r="I230" s="2" t="str">
        <f t="shared" si="1"/>
        <v/>
      </c>
      <c r="J230" s="2" t="str">
        <f t="shared" si="2"/>
        <v/>
      </c>
    </row>
    <row r="231" spans="1:10" ht="12.45" x14ac:dyDescent="0.3">
      <c r="A231" s="6"/>
      <c r="B231" s="6"/>
      <c r="C231" s="6"/>
      <c r="D231" s="6"/>
      <c r="E231" s="6"/>
      <c r="F231" s="6"/>
      <c r="G231" s="6"/>
      <c r="H231" s="6" t="str">
        <f t="shared" si="0"/>
        <v/>
      </c>
      <c r="I231" s="2" t="str">
        <f t="shared" si="1"/>
        <v/>
      </c>
      <c r="J231" s="2" t="str">
        <f t="shared" si="2"/>
        <v/>
      </c>
    </row>
    <row r="232" spans="1:10" ht="12.45" x14ac:dyDescent="0.3">
      <c r="A232" s="6"/>
      <c r="B232" s="6"/>
      <c r="C232" s="6"/>
      <c r="D232" s="6"/>
      <c r="E232" s="6"/>
      <c r="F232" s="6"/>
      <c r="G232" s="6"/>
      <c r="H232" s="6" t="str">
        <f t="shared" si="0"/>
        <v/>
      </c>
      <c r="I232" s="2" t="str">
        <f t="shared" si="1"/>
        <v/>
      </c>
      <c r="J232" s="2" t="str">
        <f t="shared" si="2"/>
        <v/>
      </c>
    </row>
    <row r="233" spans="1:10" ht="12.45" x14ac:dyDescent="0.3">
      <c r="A233" s="6"/>
      <c r="B233" s="6"/>
      <c r="C233" s="6"/>
      <c r="D233" s="6"/>
      <c r="E233" s="6"/>
      <c r="F233" s="6"/>
      <c r="G233" s="6"/>
      <c r="H233" s="6" t="str">
        <f t="shared" si="0"/>
        <v/>
      </c>
      <c r="I233" s="2" t="str">
        <f t="shared" si="1"/>
        <v/>
      </c>
      <c r="J233" s="2" t="str">
        <f t="shared" si="2"/>
        <v/>
      </c>
    </row>
    <row r="234" spans="1:10" ht="12.45" x14ac:dyDescent="0.3">
      <c r="A234" s="6"/>
      <c r="B234" s="6"/>
      <c r="C234" s="6"/>
      <c r="D234" s="6"/>
      <c r="E234" s="6"/>
      <c r="F234" s="6"/>
      <c r="G234" s="6"/>
      <c r="H234" s="6" t="str">
        <f t="shared" si="0"/>
        <v/>
      </c>
      <c r="I234" s="2" t="str">
        <f t="shared" si="1"/>
        <v/>
      </c>
      <c r="J234" s="2" t="str">
        <f t="shared" si="2"/>
        <v/>
      </c>
    </row>
    <row r="235" spans="1:10" ht="12.45" x14ac:dyDescent="0.3">
      <c r="A235" s="6"/>
      <c r="B235" s="6"/>
      <c r="C235" s="6"/>
      <c r="D235" s="6"/>
      <c r="E235" s="6"/>
      <c r="F235" s="6"/>
      <c r="G235" s="6"/>
      <c r="H235" s="6" t="str">
        <f t="shared" si="0"/>
        <v/>
      </c>
      <c r="I235" s="2" t="str">
        <f t="shared" si="1"/>
        <v/>
      </c>
      <c r="J235" s="2" t="str">
        <f t="shared" si="2"/>
        <v/>
      </c>
    </row>
    <row r="236" spans="1:10" ht="12.45" x14ac:dyDescent="0.3">
      <c r="A236" s="6"/>
      <c r="B236" s="6"/>
      <c r="C236" s="6"/>
      <c r="D236" s="6"/>
      <c r="E236" s="6"/>
      <c r="F236" s="6"/>
      <c r="G236" s="6"/>
      <c r="H236" s="6" t="str">
        <f t="shared" si="0"/>
        <v/>
      </c>
      <c r="I236" s="2" t="str">
        <f t="shared" si="1"/>
        <v/>
      </c>
      <c r="J236" s="2" t="str">
        <f t="shared" si="2"/>
        <v/>
      </c>
    </row>
    <row r="237" spans="1:10" ht="12.45" x14ac:dyDescent="0.3">
      <c r="A237" s="6"/>
      <c r="B237" s="6"/>
      <c r="C237" s="6"/>
      <c r="D237" s="6"/>
      <c r="E237" s="6"/>
      <c r="F237" s="6"/>
      <c r="G237" s="6"/>
      <c r="H237" s="6" t="str">
        <f t="shared" si="0"/>
        <v/>
      </c>
      <c r="I237" s="2" t="str">
        <f t="shared" si="1"/>
        <v/>
      </c>
      <c r="J237" s="2" t="str">
        <f t="shared" si="2"/>
        <v/>
      </c>
    </row>
    <row r="238" spans="1:10" ht="12.45" x14ac:dyDescent="0.3">
      <c r="A238" s="6"/>
      <c r="B238" s="6"/>
      <c r="C238" s="6"/>
      <c r="D238" s="6"/>
      <c r="E238" s="6"/>
      <c r="F238" s="6"/>
      <c r="G238" s="6"/>
      <c r="H238" s="6" t="str">
        <f t="shared" si="0"/>
        <v/>
      </c>
      <c r="I238" s="2" t="str">
        <f t="shared" si="1"/>
        <v/>
      </c>
      <c r="J238" s="2" t="str">
        <f t="shared" si="2"/>
        <v/>
      </c>
    </row>
    <row r="239" spans="1:10" ht="12.45" x14ac:dyDescent="0.3">
      <c r="A239" s="6"/>
      <c r="B239" s="6"/>
      <c r="C239" s="6"/>
      <c r="D239" s="6"/>
      <c r="E239" s="6"/>
      <c r="F239" s="6"/>
      <c r="G239" s="6"/>
      <c r="H239" s="6" t="str">
        <f t="shared" si="0"/>
        <v/>
      </c>
      <c r="I239" s="2" t="str">
        <f t="shared" si="1"/>
        <v/>
      </c>
      <c r="J239" s="2" t="str">
        <f t="shared" si="2"/>
        <v/>
      </c>
    </row>
    <row r="240" spans="1:10" ht="12.45" x14ac:dyDescent="0.3">
      <c r="A240" s="6"/>
      <c r="B240" s="6"/>
      <c r="C240" s="6"/>
      <c r="D240" s="6"/>
      <c r="E240" s="6"/>
      <c r="F240" s="6"/>
      <c r="G240" s="6"/>
      <c r="H240" s="6" t="str">
        <f t="shared" si="0"/>
        <v/>
      </c>
      <c r="I240" s="2" t="str">
        <f t="shared" si="1"/>
        <v/>
      </c>
      <c r="J240" s="2" t="str">
        <f t="shared" si="2"/>
        <v/>
      </c>
    </row>
    <row r="241" spans="1:10" ht="12.45" x14ac:dyDescent="0.3">
      <c r="A241" s="6"/>
      <c r="B241" s="6"/>
      <c r="C241" s="6"/>
      <c r="D241" s="6"/>
      <c r="E241" s="6"/>
      <c r="F241" s="6"/>
      <c r="G241" s="6"/>
      <c r="H241" s="6" t="str">
        <f t="shared" si="0"/>
        <v/>
      </c>
      <c r="I241" s="2" t="str">
        <f t="shared" si="1"/>
        <v/>
      </c>
      <c r="J241" s="2" t="str">
        <f t="shared" si="2"/>
        <v/>
      </c>
    </row>
    <row r="242" spans="1:10" ht="12.45" x14ac:dyDescent="0.3">
      <c r="A242" s="6"/>
      <c r="B242" s="6"/>
      <c r="C242" s="6"/>
      <c r="D242" s="6"/>
      <c r="E242" s="6"/>
      <c r="F242" s="6"/>
      <c r="G242" s="6"/>
      <c r="H242" s="6" t="str">
        <f t="shared" si="0"/>
        <v/>
      </c>
      <c r="I242" s="2" t="str">
        <f t="shared" si="1"/>
        <v/>
      </c>
      <c r="J242" s="2" t="str">
        <f t="shared" si="2"/>
        <v/>
      </c>
    </row>
    <row r="243" spans="1:10" ht="12.45" x14ac:dyDescent="0.3">
      <c r="A243" s="6"/>
      <c r="B243" s="6"/>
      <c r="C243" s="6"/>
      <c r="D243" s="6"/>
      <c r="E243" s="6"/>
      <c r="F243" s="6"/>
      <c r="G243" s="6"/>
      <c r="H243" s="6" t="str">
        <f t="shared" si="0"/>
        <v/>
      </c>
      <c r="I243" s="2" t="str">
        <f t="shared" si="1"/>
        <v/>
      </c>
      <c r="J243" s="2" t="str">
        <f t="shared" si="2"/>
        <v/>
      </c>
    </row>
    <row r="244" spans="1:10" ht="12.45" x14ac:dyDescent="0.3">
      <c r="A244" s="6"/>
      <c r="B244" s="6"/>
      <c r="C244" s="6"/>
      <c r="D244" s="6"/>
      <c r="E244" s="6"/>
      <c r="F244" s="6"/>
      <c r="G244" s="6"/>
      <c r="H244" s="6" t="str">
        <f t="shared" si="0"/>
        <v/>
      </c>
      <c r="I244" s="2" t="str">
        <f t="shared" si="1"/>
        <v/>
      </c>
      <c r="J244" s="2" t="str">
        <f t="shared" si="2"/>
        <v/>
      </c>
    </row>
    <row r="245" spans="1:10" ht="12.45" x14ac:dyDescent="0.3">
      <c r="A245" s="6"/>
      <c r="B245" s="6"/>
      <c r="C245" s="6"/>
      <c r="D245" s="6"/>
      <c r="E245" s="6"/>
      <c r="F245" s="6"/>
      <c r="G245" s="6"/>
      <c r="H245" s="6" t="str">
        <f t="shared" si="0"/>
        <v/>
      </c>
      <c r="I245" s="2" t="str">
        <f t="shared" si="1"/>
        <v/>
      </c>
      <c r="J245" s="2" t="str">
        <f t="shared" si="2"/>
        <v/>
      </c>
    </row>
    <row r="246" spans="1:10" ht="12.45" x14ac:dyDescent="0.3">
      <c r="A246" s="6"/>
      <c r="B246" s="6"/>
      <c r="C246" s="6"/>
      <c r="D246" s="6"/>
      <c r="E246" s="6"/>
      <c r="F246" s="6"/>
      <c r="G246" s="6"/>
      <c r="H246" s="6" t="str">
        <f t="shared" si="0"/>
        <v/>
      </c>
      <c r="I246" s="2" t="str">
        <f t="shared" si="1"/>
        <v/>
      </c>
      <c r="J246" s="2" t="str">
        <f t="shared" si="2"/>
        <v/>
      </c>
    </row>
    <row r="247" spans="1:10" ht="12.45" x14ac:dyDescent="0.3">
      <c r="A247" s="6"/>
      <c r="B247" s="6"/>
      <c r="C247" s="6"/>
      <c r="D247" s="6"/>
      <c r="E247" s="6"/>
      <c r="F247" s="6"/>
      <c r="G247" s="6"/>
      <c r="H247" s="6" t="str">
        <f t="shared" si="0"/>
        <v/>
      </c>
      <c r="I247" s="2" t="str">
        <f t="shared" si="1"/>
        <v/>
      </c>
      <c r="J247" s="2" t="str">
        <f t="shared" si="2"/>
        <v/>
      </c>
    </row>
    <row r="248" spans="1:10" ht="12.45" x14ac:dyDescent="0.3">
      <c r="A248" s="6"/>
      <c r="B248" s="6"/>
      <c r="C248" s="6"/>
      <c r="D248" s="6"/>
      <c r="E248" s="6"/>
      <c r="F248" s="6"/>
      <c r="G248" s="6"/>
      <c r="H248" s="6" t="str">
        <f t="shared" si="0"/>
        <v/>
      </c>
      <c r="I248" s="2" t="str">
        <f t="shared" si="1"/>
        <v/>
      </c>
      <c r="J248" s="2" t="str">
        <f t="shared" si="2"/>
        <v/>
      </c>
    </row>
    <row r="249" spans="1:10" ht="12.45" x14ac:dyDescent="0.3">
      <c r="A249" s="6"/>
      <c r="B249" s="6"/>
      <c r="C249" s="6"/>
      <c r="D249" s="6"/>
      <c r="E249" s="6"/>
      <c r="F249" s="6"/>
      <c r="G249" s="6"/>
      <c r="H249" s="6" t="str">
        <f t="shared" si="0"/>
        <v/>
      </c>
      <c r="I249" s="2" t="str">
        <f t="shared" si="1"/>
        <v/>
      </c>
      <c r="J249" s="2" t="str">
        <f t="shared" si="2"/>
        <v/>
      </c>
    </row>
    <row r="250" spans="1:10" ht="12.45" x14ac:dyDescent="0.3">
      <c r="A250" s="6"/>
      <c r="B250" s="6"/>
      <c r="C250" s="6"/>
      <c r="D250" s="6"/>
      <c r="E250" s="6"/>
      <c r="F250" s="6"/>
      <c r="G250" s="6"/>
      <c r="H250" s="6" t="str">
        <f t="shared" si="0"/>
        <v/>
      </c>
      <c r="I250" s="2" t="str">
        <f t="shared" si="1"/>
        <v/>
      </c>
      <c r="J250" s="2" t="str">
        <f t="shared" si="2"/>
        <v/>
      </c>
    </row>
    <row r="251" spans="1:10" ht="12.45" x14ac:dyDescent="0.3">
      <c r="A251" s="6"/>
      <c r="B251" s="6"/>
      <c r="C251" s="6"/>
      <c r="D251" s="6"/>
      <c r="E251" s="6"/>
      <c r="F251" s="6"/>
      <c r="G251" s="6"/>
      <c r="H251" s="6" t="str">
        <f t="shared" si="0"/>
        <v/>
      </c>
      <c r="I251" s="2" t="str">
        <f t="shared" si="1"/>
        <v/>
      </c>
      <c r="J251" s="2" t="str">
        <f t="shared" si="2"/>
        <v/>
      </c>
    </row>
    <row r="252" spans="1:10" ht="12.45" x14ac:dyDescent="0.3">
      <c r="A252" s="6"/>
      <c r="B252" s="6"/>
      <c r="C252" s="6"/>
      <c r="D252" s="6"/>
      <c r="E252" s="6"/>
      <c r="F252" s="6"/>
      <c r="G252" s="6"/>
      <c r="H252" s="6" t="str">
        <f t="shared" si="0"/>
        <v/>
      </c>
      <c r="I252" s="2" t="str">
        <f t="shared" si="1"/>
        <v/>
      </c>
      <c r="J252" s="2" t="str">
        <f t="shared" si="2"/>
        <v/>
      </c>
    </row>
    <row r="253" spans="1:10" ht="12.45" x14ac:dyDescent="0.3">
      <c r="A253" s="6"/>
      <c r="B253" s="6"/>
      <c r="C253" s="6"/>
      <c r="D253" s="6"/>
      <c r="E253" s="6"/>
      <c r="F253" s="6"/>
      <c r="G253" s="6"/>
      <c r="H253" s="6" t="str">
        <f t="shared" si="0"/>
        <v/>
      </c>
      <c r="I253" s="2" t="str">
        <f t="shared" si="1"/>
        <v/>
      </c>
      <c r="J253" s="2" t="str">
        <f t="shared" si="2"/>
        <v/>
      </c>
    </row>
    <row r="254" spans="1:10" ht="12.45" x14ac:dyDescent="0.3">
      <c r="A254" s="6"/>
      <c r="B254" s="6"/>
      <c r="C254" s="6"/>
      <c r="D254" s="6"/>
      <c r="E254" s="6"/>
      <c r="F254" s="6"/>
      <c r="G254" s="6"/>
      <c r="H254" s="6" t="str">
        <f t="shared" si="0"/>
        <v/>
      </c>
      <c r="I254" s="2" t="str">
        <f t="shared" si="1"/>
        <v/>
      </c>
      <c r="J254" s="2" t="str">
        <f t="shared" si="2"/>
        <v/>
      </c>
    </row>
    <row r="255" spans="1:10" ht="12.45" x14ac:dyDescent="0.3">
      <c r="A255" s="6"/>
      <c r="B255" s="6"/>
      <c r="C255" s="6"/>
      <c r="D255" s="6"/>
      <c r="E255" s="6"/>
      <c r="F255" s="6"/>
      <c r="G255" s="6"/>
      <c r="H255" s="6" t="str">
        <f t="shared" si="0"/>
        <v/>
      </c>
      <c r="I255" s="2" t="str">
        <f t="shared" si="1"/>
        <v/>
      </c>
      <c r="J255" s="2" t="str">
        <f t="shared" si="2"/>
        <v/>
      </c>
    </row>
    <row r="256" spans="1:10" ht="12.45" x14ac:dyDescent="0.3">
      <c r="A256" s="6"/>
      <c r="B256" s="6"/>
      <c r="C256" s="6"/>
      <c r="D256" s="6"/>
      <c r="E256" s="6"/>
      <c r="F256" s="6"/>
      <c r="G256" s="6"/>
      <c r="H256" s="6" t="str">
        <f t="shared" si="0"/>
        <v/>
      </c>
      <c r="I256" s="2" t="str">
        <f t="shared" si="1"/>
        <v/>
      </c>
      <c r="J256" s="2" t="str">
        <f t="shared" si="2"/>
        <v/>
      </c>
    </row>
    <row r="257" spans="1:10" ht="12.45" x14ac:dyDescent="0.3">
      <c r="A257" s="6"/>
      <c r="B257" s="6"/>
      <c r="C257" s="6"/>
      <c r="D257" s="6"/>
      <c r="E257" s="6"/>
      <c r="F257" s="6"/>
      <c r="G257" s="6"/>
      <c r="H257" s="6" t="str">
        <f t="shared" ref="H257:H511" si="3">IF((D257*G257)+F257 = 0,"",(D257*G257)+F257)</f>
        <v/>
      </c>
      <c r="I257" s="2" t="str">
        <f t="shared" ref="I257:I511" si="4">IF(C257 ="","",MONTH(C257))</f>
        <v/>
      </c>
      <c r="J257" s="2" t="str">
        <f t="shared" ref="J257:J511" si="5">IF(C257 ="","",YEAR(C257))</f>
        <v/>
      </c>
    </row>
    <row r="258" spans="1:10" ht="12.45" x14ac:dyDescent="0.3">
      <c r="A258" s="6"/>
      <c r="B258" s="6"/>
      <c r="C258" s="6"/>
      <c r="D258" s="6"/>
      <c r="E258" s="6"/>
      <c r="F258" s="6"/>
      <c r="G258" s="6"/>
      <c r="H258" s="6" t="str">
        <f t="shared" si="3"/>
        <v/>
      </c>
      <c r="I258" s="2" t="str">
        <f t="shared" si="4"/>
        <v/>
      </c>
      <c r="J258" s="2" t="str">
        <f t="shared" si="5"/>
        <v/>
      </c>
    </row>
    <row r="259" spans="1:10" ht="12.45" x14ac:dyDescent="0.3">
      <c r="A259" s="6"/>
      <c r="B259" s="6"/>
      <c r="C259" s="6"/>
      <c r="D259" s="6"/>
      <c r="E259" s="6"/>
      <c r="F259" s="6"/>
      <c r="G259" s="6"/>
      <c r="H259" s="6" t="str">
        <f t="shared" si="3"/>
        <v/>
      </c>
      <c r="I259" s="2" t="str">
        <f t="shared" si="4"/>
        <v/>
      </c>
      <c r="J259" s="2" t="str">
        <f t="shared" si="5"/>
        <v/>
      </c>
    </row>
    <row r="260" spans="1:10" ht="12.45" x14ac:dyDescent="0.3">
      <c r="A260" s="6"/>
      <c r="B260" s="6"/>
      <c r="C260" s="6"/>
      <c r="D260" s="6"/>
      <c r="E260" s="6"/>
      <c r="F260" s="6"/>
      <c r="G260" s="6"/>
      <c r="H260" s="6" t="str">
        <f t="shared" si="3"/>
        <v/>
      </c>
      <c r="I260" s="2" t="str">
        <f t="shared" si="4"/>
        <v/>
      </c>
      <c r="J260" s="2" t="str">
        <f t="shared" si="5"/>
        <v/>
      </c>
    </row>
    <row r="261" spans="1:10" ht="12.45" x14ac:dyDescent="0.3">
      <c r="A261" s="6"/>
      <c r="B261" s="6"/>
      <c r="C261" s="6"/>
      <c r="D261" s="6"/>
      <c r="E261" s="6"/>
      <c r="F261" s="6"/>
      <c r="G261" s="6"/>
      <c r="H261" s="6" t="str">
        <f t="shared" si="3"/>
        <v/>
      </c>
      <c r="I261" s="2" t="str">
        <f t="shared" si="4"/>
        <v/>
      </c>
      <c r="J261" s="2" t="str">
        <f t="shared" si="5"/>
        <v/>
      </c>
    </row>
    <row r="262" spans="1:10" ht="12.45" x14ac:dyDescent="0.3">
      <c r="A262" s="6"/>
      <c r="B262" s="6"/>
      <c r="C262" s="6"/>
      <c r="D262" s="6"/>
      <c r="E262" s="6"/>
      <c r="F262" s="6"/>
      <c r="G262" s="6"/>
      <c r="H262" s="6" t="str">
        <f t="shared" si="3"/>
        <v/>
      </c>
      <c r="I262" s="2" t="str">
        <f t="shared" si="4"/>
        <v/>
      </c>
      <c r="J262" s="2" t="str">
        <f t="shared" si="5"/>
        <v/>
      </c>
    </row>
    <row r="263" spans="1:10" ht="12.45" x14ac:dyDescent="0.3">
      <c r="A263" s="6"/>
      <c r="B263" s="6"/>
      <c r="C263" s="6"/>
      <c r="D263" s="6"/>
      <c r="E263" s="6"/>
      <c r="F263" s="6"/>
      <c r="G263" s="6"/>
      <c r="H263" s="6" t="str">
        <f t="shared" si="3"/>
        <v/>
      </c>
      <c r="I263" s="2" t="str">
        <f t="shared" si="4"/>
        <v/>
      </c>
      <c r="J263" s="2" t="str">
        <f t="shared" si="5"/>
        <v/>
      </c>
    </row>
    <row r="264" spans="1:10" ht="12.45" x14ac:dyDescent="0.3">
      <c r="A264" s="6"/>
      <c r="B264" s="6"/>
      <c r="C264" s="6"/>
      <c r="D264" s="6"/>
      <c r="E264" s="6"/>
      <c r="F264" s="6"/>
      <c r="G264" s="6"/>
      <c r="H264" s="6" t="str">
        <f t="shared" si="3"/>
        <v/>
      </c>
      <c r="I264" s="2" t="str">
        <f t="shared" si="4"/>
        <v/>
      </c>
      <c r="J264" s="2" t="str">
        <f t="shared" si="5"/>
        <v/>
      </c>
    </row>
    <row r="265" spans="1:10" ht="12.45" x14ac:dyDescent="0.3">
      <c r="A265" s="6"/>
      <c r="B265" s="6"/>
      <c r="C265" s="6"/>
      <c r="D265" s="6"/>
      <c r="E265" s="6"/>
      <c r="F265" s="6"/>
      <c r="G265" s="6"/>
      <c r="H265" s="6" t="str">
        <f t="shared" si="3"/>
        <v/>
      </c>
      <c r="I265" s="2" t="str">
        <f t="shared" si="4"/>
        <v/>
      </c>
      <c r="J265" s="2" t="str">
        <f t="shared" si="5"/>
        <v/>
      </c>
    </row>
    <row r="266" spans="1:10" ht="12.45" x14ac:dyDescent="0.3">
      <c r="A266" s="6"/>
      <c r="B266" s="6"/>
      <c r="C266" s="6"/>
      <c r="D266" s="6"/>
      <c r="E266" s="6"/>
      <c r="F266" s="6"/>
      <c r="G266" s="6"/>
      <c r="H266" s="6" t="str">
        <f t="shared" si="3"/>
        <v/>
      </c>
      <c r="I266" s="2" t="str">
        <f t="shared" si="4"/>
        <v/>
      </c>
      <c r="J266" s="2" t="str">
        <f t="shared" si="5"/>
        <v/>
      </c>
    </row>
    <row r="267" spans="1:10" ht="12.45" x14ac:dyDescent="0.3">
      <c r="A267" s="6"/>
      <c r="B267" s="6"/>
      <c r="C267" s="6"/>
      <c r="D267" s="6"/>
      <c r="E267" s="6"/>
      <c r="F267" s="6"/>
      <c r="G267" s="6"/>
      <c r="H267" s="6" t="str">
        <f t="shared" si="3"/>
        <v/>
      </c>
      <c r="I267" s="2" t="str">
        <f t="shared" si="4"/>
        <v/>
      </c>
      <c r="J267" s="2" t="str">
        <f t="shared" si="5"/>
        <v/>
      </c>
    </row>
    <row r="268" spans="1:10" ht="12.45" x14ac:dyDescent="0.3">
      <c r="A268" s="6"/>
      <c r="B268" s="6"/>
      <c r="C268" s="6"/>
      <c r="D268" s="6"/>
      <c r="E268" s="6"/>
      <c r="F268" s="6"/>
      <c r="G268" s="6"/>
      <c r="H268" s="6" t="str">
        <f t="shared" si="3"/>
        <v/>
      </c>
      <c r="I268" s="2" t="str">
        <f t="shared" si="4"/>
        <v/>
      </c>
      <c r="J268" s="2" t="str">
        <f t="shared" si="5"/>
        <v/>
      </c>
    </row>
    <row r="269" spans="1:10" ht="12.45" x14ac:dyDescent="0.3">
      <c r="A269" s="6"/>
      <c r="B269" s="6"/>
      <c r="C269" s="6"/>
      <c r="D269" s="6"/>
      <c r="E269" s="6"/>
      <c r="F269" s="6"/>
      <c r="G269" s="6"/>
      <c r="H269" s="6" t="str">
        <f t="shared" si="3"/>
        <v/>
      </c>
      <c r="I269" s="2" t="str">
        <f t="shared" si="4"/>
        <v/>
      </c>
      <c r="J269" s="2" t="str">
        <f t="shared" si="5"/>
        <v/>
      </c>
    </row>
    <row r="270" spans="1:10" ht="12.45" x14ac:dyDescent="0.3">
      <c r="A270" s="6"/>
      <c r="B270" s="6"/>
      <c r="C270" s="6"/>
      <c r="D270" s="6"/>
      <c r="E270" s="6"/>
      <c r="F270" s="6"/>
      <c r="G270" s="6"/>
      <c r="H270" s="6" t="str">
        <f t="shared" si="3"/>
        <v/>
      </c>
      <c r="I270" s="2" t="str">
        <f t="shared" si="4"/>
        <v/>
      </c>
      <c r="J270" s="2" t="str">
        <f t="shared" si="5"/>
        <v/>
      </c>
    </row>
    <row r="271" spans="1:10" ht="12.45" x14ac:dyDescent="0.3">
      <c r="A271" s="6"/>
      <c r="B271" s="6"/>
      <c r="C271" s="6"/>
      <c r="D271" s="6"/>
      <c r="E271" s="6"/>
      <c r="F271" s="6"/>
      <c r="G271" s="6"/>
      <c r="H271" s="6" t="str">
        <f t="shared" si="3"/>
        <v/>
      </c>
      <c r="I271" s="2" t="str">
        <f t="shared" si="4"/>
        <v/>
      </c>
      <c r="J271" s="2" t="str">
        <f t="shared" si="5"/>
        <v/>
      </c>
    </row>
    <row r="272" spans="1:10" ht="12.45" x14ac:dyDescent="0.3">
      <c r="A272" s="6"/>
      <c r="B272" s="6"/>
      <c r="C272" s="6"/>
      <c r="D272" s="6"/>
      <c r="E272" s="6"/>
      <c r="F272" s="6"/>
      <c r="G272" s="6"/>
      <c r="H272" s="6" t="str">
        <f t="shared" si="3"/>
        <v/>
      </c>
      <c r="I272" s="2" t="str">
        <f t="shared" si="4"/>
        <v/>
      </c>
      <c r="J272" s="2" t="str">
        <f t="shared" si="5"/>
        <v/>
      </c>
    </row>
    <row r="273" spans="1:10" ht="12.45" x14ac:dyDescent="0.3">
      <c r="A273" s="6"/>
      <c r="B273" s="6"/>
      <c r="C273" s="6"/>
      <c r="D273" s="6"/>
      <c r="E273" s="6"/>
      <c r="F273" s="6"/>
      <c r="G273" s="6"/>
      <c r="H273" s="6" t="str">
        <f t="shared" si="3"/>
        <v/>
      </c>
      <c r="I273" s="2" t="str">
        <f t="shared" si="4"/>
        <v/>
      </c>
      <c r="J273" s="2" t="str">
        <f t="shared" si="5"/>
        <v/>
      </c>
    </row>
    <row r="274" spans="1:10" ht="12.45" x14ac:dyDescent="0.3">
      <c r="A274" s="6"/>
      <c r="B274" s="6"/>
      <c r="C274" s="6"/>
      <c r="D274" s="6"/>
      <c r="E274" s="6"/>
      <c r="F274" s="6"/>
      <c r="G274" s="6"/>
      <c r="H274" s="6" t="str">
        <f t="shared" si="3"/>
        <v/>
      </c>
      <c r="I274" s="2" t="str">
        <f t="shared" si="4"/>
        <v/>
      </c>
      <c r="J274" s="2" t="str">
        <f t="shared" si="5"/>
        <v/>
      </c>
    </row>
    <row r="275" spans="1:10" ht="12.45" x14ac:dyDescent="0.3">
      <c r="A275" s="6"/>
      <c r="B275" s="6"/>
      <c r="C275" s="6"/>
      <c r="D275" s="6"/>
      <c r="E275" s="6"/>
      <c r="F275" s="6"/>
      <c r="G275" s="6"/>
      <c r="H275" s="6" t="str">
        <f t="shared" si="3"/>
        <v/>
      </c>
      <c r="I275" s="2" t="str">
        <f t="shared" si="4"/>
        <v/>
      </c>
      <c r="J275" s="2" t="str">
        <f t="shared" si="5"/>
        <v/>
      </c>
    </row>
    <row r="276" spans="1:10" ht="12.45" x14ac:dyDescent="0.3">
      <c r="A276" s="6"/>
      <c r="B276" s="6"/>
      <c r="C276" s="6"/>
      <c r="D276" s="6"/>
      <c r="E276" s="6"/>
      <c r="F276" s="6"/>
      <c r="G276" s="6"/>
      <c r="H276" s="6" t="str">
        <f t="shared" si="3"/>
        <v/>
      </c>
      <c r="I276" s="2" t="str">
        <f t="shared" si="4"/>
        <v/>
      </c>
      <c r="J276" s="2" t="str">
        <f t="shared" si="5"/>
        <v/>
      </c>
    </row>
    <row r="277" spans="1:10" ht="12.45" x14ac:dyDescent="0.3">
      <c r="A277" s="6"/>
      <c r="B277" s="6"/>
      <c r="C277" s="6"/>
      <c r="D277" s="6"/>
      <c r="E277" s="6"/>
      <c r="F277" s="6"/>
      <c r="G277" s="6"/>
      <c r="H277" s="6" t="str">
        <f t="shared" si="3"/>
        <v/>
      </c>
      <c r="I277" s="2" t="str">
        <f t="shared" si="4"/>
        <v/>
      </c>
      <c r="J277" s="2" t="str">
        <f t="shared" si="5"/>
        <v/>
      </c>
    </row>
    <row r="278" spans="1:10" ht="12.45" x14ac:dyDescent="0.3">
      <c r="A278" s="6"/>
      <c r="B278" s="6"/>
      <c r="C278" s="6"/>
      <c r="D278" s="6"/>
      <c r="E278" s="6"/>
      <c r="F278" s="6"/>
      <c r="G278" s="6"/>
      <c r="H278" s="6" t="str">
        <f t="shared" si="3"/>
        <v/>
      </c>
      <c r="I278" s="2" t="str">
        <f t="shared" si="4"/>
        <v/>
      </c>
      <c r="J278" s="2" t="str">
        <f t="shared" si="5"/>
        <v/>
      </c>
    </row>
    <row r="279" spans="1:10" ht="12.45" x14ac:dyDescent="0.3">
      <c r="A279" s="6"/>
      <c r="B279" s="6"/>
      <c r="C279" s="6"/>
      <c r="D279" s="6"/>
      <c r="E279" s="6"/>
      <c r="F279" s="6"/>
      <c r="G279" s="6"/>
      <c r="H279" s="6" t="str">
        <f t="shared" si="3"/>
        <v/>
      </c>
      <c r="I279" s="2" t="str">
        <f t="shared" si="4"/>
        <v/>
      </c>
      <c r="J279" s="2" t="str">
        <f t="shared" si="5"/>
        <v/>
      </c>
    </row>
    <row r="280" spans="1:10" ht="12.45" x14ac:dyDescent="0.3">
      <c r="A280" s="6"/>
      <c r="B280" s="6"/>
      <c r="C280" s="6"/>
      <c r="D280" s="6"/>
      <c r="E280" s="6"/>
      <c r="F280" s="6"/>
      <c r="G280" s="6"/>
      <c r="H280" s="6" t="str">
        <f t="shared" si="3"/>
        <v/>
      </c>
      <c r="I280" s="2" t="str">
        <f t="shared" si="4"/>
        <v/>
      </c>
      <c r="J280" s="2" t="str">
        <f t="shared" si="5"/>
        <v/>
      </c>
    </row>
    <row r="281" spans="1:10" ht="12.45" x14ac:dyDescent="0.3">
      <c r="A281" s="6"/>
      <c r="B281" s="6"/>
      <c r="C281" s="6"/>
      <c r="D281" s="6"/>
      <c r="E281" s="6"/>
      <c r="F281" s="6"/>
      <c r="G281" s="6"/>
      <c r="H281" s="6" t="str">
        <f t="shared" si="3"/>
        <v/>
      </c>
      <c r="I281" s="2" t="str">
        <f t="shared" si="4"/>
        <v/>
      </c>
      <c r="J281" s="2" t="str">
        <f t="shared" si="5"/>
        <v/>
      </c>
    </row>
    <row r="282" spans="1:10" ht="12.45" x14ac:dyDescent="0.3">
      <c r="A282" s="6"/>
      <c r="B282" s="6"/>
      <c r="C282" s="6"/>
      <c r="D282" s="6"/>
      <c r="E282" s="6"/>
      <c r="F282" s="6"/>
      <c r="G282" s="6"/>
      <c r="H282" s="6" t="str">
        <f t="shared" si="3"/>
        <v/>
      </c>
      <c r="I282" s="2" t="str">
        <f t="shared" si="4"/>
        <v/>
      </c>
      <c r="J282" s="2" t="str">
        <f t="shared" si="5"/>
        <v/>
      </c>
    </row>
    <row r="283" spans="1:10" ht="12.45" x14ac:dyDescent="0.3">
      <c r="A283" s="6"/>
      <c r="B283" s="6"/>
      <c r="C283" s="6"/>
      <c r="D283" s="6"/>
      <c r="E283" s="6"/>
      <c r="F283" s="6"/>
      <c r="G283" s="6"/>
      <c r="H283" s="6" t="str">
        <f t="shared" si="3"/>
        <v/>
      </c>
      <c r="I283" s="2" t="str">
        <f t="shared" si="4"/>
        <v/>
      </c>
      <c r="J283" s="2" t="str">
        <f t="shared" si="5"/>
        <v/>
      </c>
    </row>
    <row r="284" spans="1:10" ht="12.45" x14ac:dyDescent="0.3">
      <c r="A284" s="6"/>
      <c r="B284" s="6"/>
      <c r="C284" s="6"/>
      <c r="D284" s="6"/>
      <c r="E284" s="6"/>
      <c r="F284" s="6"/>
      <c r="G284" s="6"/>
      <c r="H284" s="6" t="str">
        <f t="shared" si="3"/>
        <v/>
      </c>
      <c r="I284" s="2" t="str">
        <f t="shared" si="4"/>
        <v/>
      </c>
      <c r="J284" s="2" t="str">
        <f t="shared" si="5"/>
        <v/>
      </c>
    </row>
    <row r="285" spans="1:10" ht="12.45" x14ac:dyDescent="0.3">
      <c r="A285" s="6"/>
      <c r="B285" s="6"/>
      <c r="C285" s="6"/>
      <c r="D285" s="6"/>
      <c r="E285" s="6"/>
      <c r="F285" s="6"/>
      <c r="G285" s="6"/>
      <c r="H285" s="6" t="str">
        <f t="shared" si="3"/>
        <v/>
      </c>
      <c r="I285" s="2" t="str">
        <f t="shared" si="4"/>
        <v/>
      </c>
      <c r="J285" s="2" t="str">
        <f t="shared" si="5"/>
        <v/>
      </c>
    </row>
    <row r="286" spans="1:10" ht="12.45" x14ac:dyDescent="0.3">
      <c r="A286" s="6"/>
      <c r="B286" s="6"/>
      <c r="C286" s="6"/>
      <c r="D286" s="6"/>
      <c r="E286" s="6"/>
      <c r="F286" s="6"/>
      <c r="G286" s="6"/>
      <c r="H286" s="6" t="str">
        <f t="shared" si="3"/>
        <v/>
      </c>
      <c r="I286" s="2" t="str">
        <f t="shared" si="4"/>
        <v/>
      </c>
      <c r="J286" s="2" t="str">
        <f t="shared" si="5"/>
        <v/>
      </c>
    </row>
    <row r="287" spans="1:10" ht="12.45" x14ac:dyDescent="0.3">
      <c r="A287" s="6"/>
      <c r="B287" s="6"/>
      <c r="C287" s="6"/>
      <c r="D287" s="6"/>
      <c r="E287" s="6"/>
      <c r="F287" s="6"/>
      <c r="G287" s="6"/>
      <c r="H287" s="6" t="str">
        <f t="shared" si="3"/>
        <v/>
      </c>
      <c r="I287" s="2" t="str">
        <f t="shared" si="4"/>
        <v/>
      </c>
      <c r="J287" s="2" t="str">
        <f t="shared" si="5"/>
        <v/>
      </c>
    </row>
    <row r="288" spans="1:10" ht="12.45" x14ac:dyDescent="0.3">
      <c r="A288" s="6"/>
      <c r="B288" s="6"/>
      <c r="C288" s="6"/>
      <c r="D288" s="6"/>
      <c r="E288" s="6"/>
      <c r="F288" s="6"/>
      <c r="G288" s="6"/>
      <c r="H288" s="6" t="str">
        <f t="shared" si="3"/>
        <v/>
      </c>
      <c r="I288" s="2" t="str">
        <f t="shared" si="4"/>
        <v/>
      </c>
      <c r="J288" s="2" t="str">
        <f t="shared" si="5"/>
        <v/>
      </c>
    </row>
    <row r="289" spans="1:10" ht="12.45" x14ac:dyDescent="0.3">
      <c r="A289" s="6"/>
      <c r="B289" s="6"/>
      <c r="C289" s="6"/>
      <c r="D289" s="6"/>
      <c r="E289" s="6"/>
      <c r="F289" s="6"/>
      <c r="G289" s="6"/>
      <c r="H289" s="6" t="str">
        <f t="shared" si="3"/>
        <v/>
      </c>
      <c r="I289" s="2" t="str">
        <f t="shared" si="4"/>
        <v/>
      </c>
      <c r="J289" s="2" t="str">
        <f t="shared" si="5"/>
        <v/>
      </c>
    </row>
    <row r="290" spans="1:10" ht="12.45" x14ac:dyDescent="0.3">
      <c r="A290" s="6"/>
      <c r="B290" s="6"/>
      <c r="C290" s="6"/>
      <c r="D290" s="6"/>
      <c r="E290" s="6"/>
      <c r="F290" s="6"/>
      <c r="G290" s="6"/>
      <c r="H290" s="6" t="str">
        <f t="shared" si="3"/>
        <v/>
      </c>
      <c r="I290" s="2" t="str">
        <f t="shared" si="4"/>
        <v/>
      </c>
      <c r="J290" s="2" t="str">
        <f t="shared" si="5"/>
        <v/>
      </c>
    </row>
    <row r="291" spans="1:10" ht="12.45" x14ac:dyDescent="0.3">
      <c r="A291" s="6"/>
      <c r="B291" s="6"/>
      <c r="C291" s="6"/>
      <c r="D291" s="6"/>
      <c r="E291" s="6"/>
      <c r="F291" s="6"/>
      <c r="G291" s="6"/>
      <c r="H291" s="6" t="str">
        <f t="shared" si="3"/>
        <v/>
      </c>
      <c r="I291" s="2" t="str">
        <f t="shared" si="4"/>
        <v/>
      </c>
      <c r="J291" s="2" t="str">
        <f t="shared" si="5"/>
        <v/>
      </c>
    </row>
    <row r="292" spans="1:10" ht="12.45" x14ac:dyDescent="0.3">
      <c r="A292" s="6"/>
      <c r="B292" s="6"/>
      <c r="C292" s="6"/>
      <c r="D292" s="6"/>
      <c r="E292" s="6"/>
      <c r="F292" s="6"/>
      <c r="G292" s="6"/>
      <c r="H292" s="6" t="str">
        <f t="shared" si="3"/>
        <v/>
      </c>
      <c r="I292" s="2" t="str">
        <f t="shared" si="4"/>
        <v/>
      </c>
      <c r="J292" s="2" t="str">
        <f t="shared" si="5"/>
        <v/>
      </c>
    </row>
    <row r="293" spans="1:10" ht="12.45" x14ac:dyDescent="0.3">
      <c r="A293" s="6"/>
      <c r="B293" s="6"/>
      <c r="C293" s="6"/>
      <c r="D293" s="6"/>
      <c r="E293" s="6"/>
      <c r="F293" s="6"/>
      <c r="G293" s="6"/>
      <c r="H293" s="6" t="str">
        <f t="shared" si="3"/>
        <v/>
      </c>
      <c r="I293" s="2" t="str">
        <f t="shared" si="4"/>
        <v/>
      </c>
      <c r="J293" s="2" t="str">
        <f t="shared" si="5"/>
        <v/>
      </c>
    </row>
    <row r="294" spans="1:10" ht="12.45" x14ac:dyDescent="0.3">
      <c r="A294" s="6"/>
      <c r="B294" s="6"/>
      <c r="C294" s="6"/>
      <c r="D294" s="6"/>
      <c r="E294" s="6"/>
      <c r="F294" s="6"/>
      <c r="G294" s="6"/>
      <c r="H294" s="6" t="str">
        <f t="shared" si="3"/>
        <v/>
      </c>
      <c r="I294" s="2" t="str">
        <f t="shared" si="4"/>
        <v/>
      </c>
      <c r="J294" s="2" t="str">
        <f t="shared" si="5"/>
        <v/>
      </c>
    </row>
    <row r="295" spans="1:10" ht="12.45" x14ac:dyDescent="0.3">
      <c r="A295" s="6"/>
      <c r="B295" s="6"/>
      <c r="C295" s="6"/>
      <c r="D295" s="6"/>
      <c r="E295" s="6"/>
      <c r="F295" s="6"/>
      <c r="G295" s="6"/>
      <c r="H295" s="6" t="str">
        <f t="shared" si="3"/>
        <v/>
      </c>
      <c r="I295" s="2" t="str">
        <f t="shared" si="4"/>
        <v/>
      </c>
      <c r="J295" s="2" t="str">
        <f t="shared" si="5"/>
        <v/>
      </c>
    </row>
    <row r="296" spans="1:10" ht="12.45" x14ac:dyDescent="0.3">
      <c r="A296" s="6"/>
      <c r="B296" s="6"/>
      <c r="C296" s="6"/>
      <c r="D296" s="6"/>
      <c r="E296" s="6"/>
      <c r="F296" s="6"/>
      <c r="G296" s="6"/>
      <c r="H296" s="6" t="str">
        <f t="shared" si="3"/>
        <v/>
      </c>
      <c r="I296" s="2" t="str">
        <f t="shared" si="4"/>
        <v/>
      </c>
      <c r="J296" s="2" t="str">
        <f t="shared" si="5"/>
        <v/>
      </c>
    </row>
    <row r="297" spans="1:10" ht="12.45" x14ac:dyDescent="0.3">
      <c r="A297" s="6"/>
      <c r="B297" s="6"/>
      <c r="C297" s="6"/>
      <c r="D297" s="6"/>
      <c r="E297" s="6"/>
      <c r="F297" s="6"/>
      <c r="G297" s="6"/>
      <c r="H297" s="6" t="str">
        <f t="shared" si="3"/>
        <v/>
      </c>
      <c r="I297" s="2" t="str">
        <f t="shared" si="4"/>
        <v/>
      </c>
      <c r="J297" s="2" t="str">
        <f t="shared" si="5"/>
        <v/>
      </c>
    </row>
    <row r="298" spans="1:10" ht="12.45" x14ac:dyDescent="0.3">
      <c r="A298" s="6"/>
      <c r="B298" s="6"/>
      <c r="C298" s="6"/>
      <c r="D298" s="6"/>
      <c r="E298" s="6"/>
      <c r="F298" s="6"/>
      <c r="G298" s="6"/>
      <c r="H298" s="6" t="str">
        <f t="shared" si="3"/>
        <v/>
      </c>
      <c r="I298" s="2" t="str">
        <f t="shared" si="4"/>
        <v/>
      </c>
      <c r="J298" s="2" t="str">
        <f t="shared" si="5"/>
        <v/>
      </c>
    </row>
    <row r="299" spans="1:10" ht="12.45" x14ac:dyDescent="0.3">
      <c r="A299" s="6"/>
      <c r="B299" s="6"/>
      <c r="C299" s="6"/>
      <c r="D299" s="6"/>
      <c r="E299" s="6"/>
      <c r="F299" s="6"/>
      <c r="G299" s="6"/>
      <c r="H299" s="6" t="str">
        <f t="shared" si="3"/>
        <v/>
      </c>
      <c r="I299" s="2" t="str">
        <f t="shared" si="4"/>
        <v/>
      </c>
      <c r="J299" s="2" t="str">
        <f t="shared" si="5"/>
        <v/>
      </c>
    </row>
    <row r="300" spans="1:10" ht="12.45" x14ac:dyDescent="0.3">
      <c r="A300" s="6"/>
      <c r="B300" s="6"/>
      <c r="C300" s="6"/>
      <c r="D300" s="6"/>
      <c r="E300" s="6"/>
      <c r="F300" s="6"/>
      <c r="G300" s="6"/>
      <c r="H300" s="6" t="str">
        <f t="shared" si="3"/>
        <v/>
      </c>
      <c r="I300" s="2" t="str">
        <f t="shared" si="4"/>
        <v/>
      </c>
      <c r="J300" s="2" t="str">
        <f t="shared" si="5"/>
        <v/>
      </c>
    </row>
    <row r="301" spans="1:10" ht="12.45" x14ac:dyDescent="0.3">
      <c r="A301" s="6"/>
      <c r="B301" s="6"/>
      <c r="C301" s="6"/>
      <c r="D301" s="6"/>
      <c r="E301" s="6"/>
      <c r="F301" s="6"/>
      <c r="G301" s="6"/>
      <c r="H301" s="6" t="str">
        <f t="shared" si="3"/>
        <v/>
      </c>
      <c r="I301" s="2" t="str">
        <f t="shared" si="4"/>
        <v/>
      </c>
      <c r="J301" s="2" t="str">
        <f t="shared" si="5"/>
        <v/>
      </c>
    </row>
    <row r="302" spans="1:10" ht="12.45" x14ac:dyDescent="0.3">
      <c r="A302" s="6"/>
      <c r="B302" s="6"/>
      <c r="C302" s="6"/>
      <c r="D302" s="6"/>
      <c r="E302" s="6"/>
      <c r="F302" s="6"/>
      <c r="G302" s="6"/>
      <c r="H302" s="6" t="str">
        <f t="shared" si="3"/>
        <v/>
      </c>
      <c r="I302" s="2" t="str">
        <f t="shared" si="4"/>
        <v/>
      </c>
      <c r="J302" s="2" t="str">
        <f t="shared" si="5"/>
        <v/>
      </c>
    </row>
    <row r="303" spans="1:10" ht="12.45" x14ac:dyDescent="0.3">
      <c r="A303" s="6"/>
      <c r="B303" s="6"/>
      <c r="C303" s="6"/>
      <c r="D303" s="6"/>
      <c r="E303" s="6"/>
      <c r="F303" s="6"/>
      <c r="G303" s="6"/>
      <c r="H303" s="6" t="str">
        <f t="shared" si="3"/>
        <v/>
      </c>
      <c r="I303" s="2" t="str">
        <f t="shared" si="4"/>
        <v/>
      </c>
      <c r="J303" s="2" t="str">
        <f t="shared" si="5"/>
        <v/>
      </c>
    </row>
    <row r="304" spans="1:10" ht="12.45" x14ac:dyDescent="0.3">
      <c r="A304" s="6"/>
      <c r="B304" s="6"/>
      <c r="C304" s="6"/>
      <c r="D304" s="6"/>
      <c r="E304" s="6"/>
      <c r="F304" s="6"/>
      <c r="G304" s="6"/>
      <c r="H304" s="6" t="str">
        <f t="shared" si="3"/>
        <v/>
      </c>
      <c r="I304" s="2" t="str">
        <f t="shared" si="4"/>
        <v/>
      </c>
      <c r="J304" s="2" t="str">
        <f t="shared" si="5"/>
        <v/>
      </c>
    </row>
    <row r="305" spans="1:10" ht="12.45" x14ac:dyDescent="0.3">
      <c r="A305" s="6"/>
      <c r="B305" s="6"/>
      <c r="C305" s="6"/>
      <c r="D305" s="6"/>
      <c r="E305" s="6"/>
      <c r="F305" s="6"/>
      <c r="G305" s="6"/>
      <c r="H305" s="6" t="str">
        <f t="shared" si="3"/>
        <v/>
      </c>
      <c r="I305" s="2" t="str">
        <f t="shared" si="4"/>
        <v/>
      </c>
      <c r="J305" s="2" t="str">
        <f t="shared" si="5"/>
        <v/>
      </c>
    </row>
    <row r="306" spans="1:10" ht="12.45" x14ac:dyDescent="0.3">
      <c r="A306" s="6"/>
      <c r="B306" s="6"/>
      <c r="C306" s="6"/>
      <c r="D306" s="6"/>
      <c r="E306" s="6"/>
      <c r="F306" s="6"/>
      <c r="G306" s="6"/>
      <c r="H306" s="6" t="str">
        <f t="shared" si="3"/>
        <v/>
      </c>
      <c r="I306" s="2" t="str">
        <f t="shared" si="4"/>
        <v/>
      </c>
      <c r="J306" s="2" t="str">
        <f t="shared" si="5"/>
        <v/>
      </c>
    </row>
    <row r="307" spans="1:10" ht="12.45" x14ac:dyDescent="0.3">
      <c r="A307" s="6"/>
      <c r="B307" s="6"/>
      <c r="C307" s="6"/>
      <c r="D307" s="6"/>
      <c r="E307" s="6"/>
      <c r="F307" s="6"/>
      <c r="G307" s="6"/>
      <c r="H307" s="6" t="str">
        <f t="shared" si="3"/>
        <v/>
      </c>
      <c r="I307" s="2" t="str">
        <f t="shared" si="4"/>
        <v/>
      </c>
      <c r="J307" s="2" t="str">
        <f t="shared" si="5"/>
        <v/>
      </c>
    </row>
    <row r="308" spans="1:10" ht="12.45" x14ac:dyDescent="0.3">
      <c r="A308" s="6"/>
      <c r="B308" s="6"/>
      <c r="C308" s="6"/>
      <c r="D308" s="6"/>
      <c r="E308" s="6"/>
      <c r="F308" s="6"/>
      <c r="G308" s="6"/>
      <c r="H308" s="6" t="str">
        <f t="shared" si="3"/>
        <v/>
      </c>
      <c r="I308" s="2" t="str">
        <f t="shared" si="4"/>
        <v/>
      </c>
      <c r="J308" s="2" t="str">
        <f t="shared" si="5"/>
        <v/>
      </c>
    </row>
    <row r="309" spans="1:10" ht="12.45" x14ac:dyDescent="0.3">
      <c r="A309" s="6"/>
      <c r="B309" s="6"/>
      <c r="C309" s="6"/>
      <c r="D309" s="6"/>
      <c r="E309" s="6"/>
      <c r="F309" s="6"/>
      <c r="G309" s="6"/>
      <c r="H309" s="6" t="str">
        <f t="shared" si="3"/>
        <v/>
      </c>
      <c r="I309" s="2" t="str">
        <f t="shared" si="4"/>
        <v/>
      </c>
      <c r="J309" s="2" t="str">
        <f t="shared" si="5"/>
        <v/>
      </c>
    </row>
    <row r="310" spans="1:10" ht="12.45" x14ac:dyDescent="0.3">
      <c r="A310" s="6"/>
      <c r="B310" s="6"/>
      <c r="C310" s="6"/>
      <c r="D310" s="6"/>
      <c r="E310" s="6"/>
      <c r="F310" s="6"/>
      <c r="G310" s="6"/>
      <c r="H310" s="6" t="str">
        <f t="shared" si="3"/>
        <v/>
      </c>
      <c r="I310" s="2" t="str">
        <f t="shared" si="4"/>
        <v/>
      </c>
      <c r="J310" s="2" t="str">
        <f t="shared" si="5"/>
        <v/>
      </c>
    </row>
    <row r="311" spans="1:10" ht="12.45" x14ac:dyDescent="0.3">
      <c r="A311" s="6"/>
      <c r="B311" s="6"/>
      <c r="C311" s="6"/>
      <c r="D311" s="6"/>
      <c r="E311" s="6"/>
      <c r="F311" s="6"/>
      <c r="G311" s="6"/>
      <c r="H311" s="6" t="str">
        <f t="shared" si="3"/>
        <v/>
      </c>
      <c r="I311" s="2" t="str">
        <f t="shared" si="4"/>
        <v/>
      </c>
      <c r="J311" s="2" t="str">
        <f t="shared" si="5"/>
        <v/>
      </c>
    </row>
    <row r="312" spans="1:10" ht="12.45" x14ac:dyDescent="0.3">
      <c r="A312" s="6"/>
      <c r="B312" s="6"/>
      <c r="C312" s="6"/>
      <c r="D312" s="6"/>
      <c r="E312" s="6"/>
      <c r="F312" s="6"/>
      <c r="G312" s="6"/>
      <c r="H312" s="6" t="str">
        <f t="shared" si="3"/>
        <v/>
      </c>
      <c r="I312" s="2" t="str">
        <f t="shared" si="4"/>
        <v/>
      </c>
      <c r="J312" s="2" t="str">
        <f t="shared" si="5"/>
        <v/>
      </c>
    </row>
    <row r="313" spans="1:10" ht="12.45" x14ac:dyDescent="0.3">
      <c r="A313" s="6"/>
      <c r="B313" s="6"/>
      <c r="C313" s="6"/>
      <c r="D313" s="6"/>
      <c r="E313" s="6"/>
      <c r="F313" s="6"/>
      <c r="G313" s="6"/>
      <c r="H313" s="6" t="str">
        <f t="shared" si="3"/>
        <v/>
      </c>
      <c r="I313" s="2" t="str">
        <f t="shared" si="4"/>
        <v/>
      </c>
      <c r="J313" s="2" t="str">
        <f t="shared" si="5"/>
        <v/>
      </c>
    </row>
    <row r="314" spans="1:10" ht="12.45" x14ac:dyDescent="0.3">
      <c r="A314" s="6"/>
      <c r="B314" s="6"/>
      <c r="C314" s="6"/>
      <c r="D314" s="6"/>
      <c r="E314" s="6"/>
      <c r="F314" s="6"/>
      <c r="G314" s="6"/>
      <c r="H314" s="6" t="str">
        <f t="shared" si="3"/>
        <v/>
      </c>
      <c r="I314" s="2" t="str">
        <f t="shared" si="4"/>
        <v/>
      </c>
      <c r="J314" s="2" t="str">
        <f t="shared" si="5"/>
        <v/>
      </c>
    </row>
    <row r="315" spans="1:10" ht="12.45" x14ac:dyDescent="0.3">
      <c r="A315" s="6"/>
      <c r="B315" s="6"/>
      <c r="C315" s="6"/>
      <c r="D315" s="6"/>
      <c r="E315" s="6"/>
      <c r="F315" s="6"/>
      <c r="G315" s="6"/>
      <c r="H315" s="6" t="str">
        <f t="shared" si="3"/>
        <v/>
      </c>
      <c r="I315" s="2" t="str">
        <f t="shared" si="4"/>
        <v/>
      </c>
      <c r="J315" s="2" t="str">
        <f t="shared" si="5"/>
        <v/>
      </c>
    </row>
    <row r="316" spans="1:10" ht="12.45" x14ac:dyDescent="0.3">
      <c r="A316" s="6"/>
      <c r="B316" s="6"/>
      <c r="C316" s="6"/>
      <c r="D316" s="6"/>
      <c r="E316" s="6"/>
      <c r="F316" s="6"/>
      <c r="G316" s="6"/>
      <c r="H316" s="6" t="str">
        <f t="shared" si="3"/>
        <v/>
      </c>
      <c r="I316" s="2" t="str">
        <f t="shared" si="4"/>
        <v/>
      </c>
      <c r="J316" s="2" t="str">
        <f t="shared" si="5"/>
        <v/>
      </c>
    </row>
    <row r="317" spans="1:10" ht="12.45" x14ac:dyDescent="0.3">
      <c r="A317" s="6"/>
      <c r="B317" s="6"/>
      <c r="C317" s="6"/>
      <c r="D317" s="6"/>
      <c r="E317" s="6"/>
      <c r="F317" s="6"/>
      <c r="G317" s="6"/>
      <c r="H317" s="6" t="str">
        <f t="shared" si="3"/>
        <v/>
      </c>
      <c r="I317" s="2" t="str">
        <f t="shared" si="4"/>
        <v/>
      </c>
      <c r="J317" s="2" t="str">
        <f t="shared" si="5"/>
        <v/>
      </c>
    </row>
    <row r="318" spans="1:10" ht="12.45" x14ac:dyDescent="0.3">
      <c r="A318" s="6"/>
      <c r="B318" s="6"/>
      <c r="C318" s="6"/>
      <c r="D318" s="6"/>
      <c r="E318" s="6"/>
      <c r="F318" s="6"/>
      <c r="G318" s="6"/>
      <c r="H318" s="6" t="str">
        <f t="shared" si="3"/>
        <v/>
      </c>
      <c r="I318" s="2" t="str">
        <f t="shared" si="4"/>
        <v/>
      </c>
      <c r="J318" s="2" t="str">
        <f t="shared" si="5"/>
        <v/>
      </c>
    </row>
    <row r="319" spans="1:10" ht="12.45" x14ac:dyDescent="0.3">
      <c r="A319" s="6"/>
      <c r="B319" s="6"/>
      <c r="C319" s="6"/>
      <c r="D319" s="6"/>
      <c r="E319" s="6"/>
      <c r="F319" s="6"/>
      <c r="G319" s="6"/>
      <c r="H319" s="6" t="str">
        <f t="shared" si="3"/>
        <v/>
      </c>
      <c r="I319" s="2" t="str">
        <f t="shared" si="4"/>
        <v/>
      </c>
      <c r="J319" s="2" t="str">
        <f t="shared" si="5"/>
        <v/>
      </c>
    </row>
    <row r="320" spans="1:10" ht="12.45" x14ac:dyDescent="0.3">
      <c r="A320" s="6"/>
      <c r="B320" s="6"/>
      <c r="C320" s="6"/>
      <c r="D320" s="6"/>
      <c r="E320" s="6"/>
      <c r="F320" s="6"/>
      <c r="G320" s="6"/>
      <c r="H320" s="6" t="str">
        <f t="shared" si="3"/>
        <v/>
      </c>
      <c r="I320" s="2" t="str">
        <f t="shared" si="4"/>
        <v/>
      </c>
      <c r="J320" s="2" t="str">
        <f t="shared" si="5"/>
        <v/>
      </c>
    </row>
    <row r="321" spans="1:10" ht="12.45" x14ac:dyDescent="0.3">
      <c r="A321" s="6"/>
      <c r="B321" s="6"/>
      <c r="C321" s="6"/>
      <c r="D321" s="6"/>
      <c r="E321" s="6"/>
      <c r="F321" s="6"/>
      <c r="G321" s="6"/>
      <c r="H321" s="6" t="str">
        <f t="shared" si="3"/>
        <v/>
      </c>
      <c r="I321" s="2" t="str">
        <f t="shared" si="4"/>
        <v/>
      </c>
      <c r="J321" s="2" t="str">
        <f t="shared" si="5"/>
        <v/>
      </c>
    </row>
    <row r="322" spans="1:10" ht="12.45" x14ac:dyDescent="0.3">
      <c r="A322" s="6"/>
      <c r="B322" s="6"/>
      <c r="C322" s="6"/>
      <c r="D322" s="6"/>
      <c r="E322" s="6"/>
      <c r="F322" s="6"/>
      <c r="G322" s="6"/>
      <c r="H322" s="6" t="str">
        <f t="shared" si="3"/>
        <v/>
      </c>
      <c r="I322" s="2" t="str">
        <f t="shared" si="4"/>
        <v/>
      </c>
      <c r="J322" s="2" t="str">
        <f t="shared" si="5"/>
        <v/>
      </c>
    </row>
    <row r="323" spans="1:10" ht="12.45" x14ac:dyDescent="0.3">
      <c r="A323" s="6"/>
      <c r="B323" s="6"/>
      <c r="C323" s="6"/>
      <c r="D323" s="6"/>
      <c r="E323" s="6"/>
      <c r="F323" s="6"/>
      <c r="G323" s="6"/>
      <c r="H323" s="6" t="str">
        <f t="shared" si="3"/>
        <v/>
      </c>
      <c r="I323" s="2" t="str">
        <f t="shared" si="4"/>
        <v/>
      </c>
      <c r="J323" s="2" t="str">
        <f t="shared" si="5"/>
        <v/>
      </c>
    </row>
    <row r="324" spans="1:10" ht="12.45" x14ac:dyDescent="0.3">
      <c r="A324" s="6"/>
      <c r="B324" s="6"/>
      <c r="C324" s="6"/>
      <c r="D324" s="6"/>
      <c r="E324" s="6"/>
      <c r="F324" s="6"/>
      <c r="G324" s="6"/>
      <c r="H324" s="6" t="str">
        <f t="shared" si="3"/>
        <v/>
      </c>
      <c r="I324" s="2" t="str">
        <f t="shared" si="4"/>
        <v/>
      </c>
      <c r="J324" s="2" t="str">
        <f t="shared" si="5"/>
        <v/>
      </c>
    </row>
    <row r="325" spans="1:10" ht="12.45" x14ac:dyDescent="0.3">
      <c r="A325" s="6"/>
      <c r="B325" s="6"/>
      <c r="C325" s="6"/>
      <c r="D325" s="6"/>
      <c r="E325" s="6"/>
      <c r="F325" s="6"/>
      <c r="G325" s="6"/>
      <c r="H325" s="6" t="str">
        <f t="shared" si="3"/>
        <v/>
      </c>
      <c r="I325" s="2" t="str">
        <f t="shared" si="4"/>
        <v/>
      </c>
      <c r="J325" s="2" t="str">
        <f t="shared" si="5"/>
        <v/>
      </c>
    </row>
    <row r="326" spans="1:10" ht="12.45" x14ac:dyDescent="0.3">
      <c r="A326" s="6"/>
      <c r="B326" s="6"/>
      <c r="C326" s="6"/>
      <c r="D326" s="6"/>
      <c r="E326" s="6"/>
      <c r="F326" s="6"/>
      <c r="G326" s="6"/>
      <c r="H326" s="6" t="str">
        <f t="shared" si="3"/>
        <v/>
      </c>
      <c r="I326" s="2" t="str">
        <f t="shared" si="4"/>
        <v/>
      </c>
      <c r="J326" s="2" t="str">
        <f t="shared" si="5"/>
        <v/>
      </c>
    </row>
    <row r="327" spans="1:10" ht="12.45" x14ac:dyDescent="0.3">
      <c r="A327" s="6"/>
      <c r="B327" s="6"/>
      <c r="C327" s="6"/>
      <c r="D327" s="6"/>
      <c r="E327" s="6"/>
      <c r="F327" s="6"/>
      <c r="G327" s="6"/>
      <c r="H327" s="6" t="str">
        <f t="shared" si="3"/>
        <v/>
      </c>
      <c r="I327" s="2" t="str">
        <f t="shared" si="4"/>
        <v/>
      </c>
      <c r="J327" s="2" t="str">
        <f t="shared" si="5"/>
        <v/>
      </c>
    </row>
    <row r="328" spans="1:10" ht="12.45" x14ac:dyDescent="0.3">
      <c r="A328" s="6"/>
      <c r="B328" s="6"/>
      <c r="C328" s="6"/>
      <c r="D328" s="6"/>
      <c r="E328" s="6"/>
      <c r="F328" s="6"/>
      <c r="G328" s="6"/>
      <c r="H328" s="6" t="str">
        <f t="shared" si="3"/>
        <v/>
      </c>
      <c r="I328" s="2" t="str">
        <f t="shared" si="4"/>
        <v/>
      </c>
      <c r="J328" s="2" t="str">
        <f t="shared" si="5"/>
        <v/>
      </c>
    </row>
    <row r="329" spans="1:10" ht="12.45" x14ac:dyDescent="0.3">
      <c r="A329" s="6"/>
      <c r="B329" s="6"/>
      <c r="C329" s="6"/>
      <c r="D329" s="6"/>
      <c r="E329" s="6"/>
      <c r="F329" s="6"/>
      <c r="G329" s="6"/>
      <c r="H329" s="6" t="str">
        <f t="shared" si="3"/>
        <v/>
      </c>
      <c r="I329" s="2" t="str">
        <f t="shared" si="4"/>
        <v/>
      </c>
      <c r="J329" s="2" t="str">
        <f t="shared" si="5"/>
        <v/>
      </c>
    </row>
    <row r="330" spans="1:10" ht="12.45" x14ac:dyDescent="0.3">
      <c r="A330" s="6"/>
      <c r="B330" s="6"/>
      <c r="C330" s="6"/>
      <c r="D330" s="6"/>
      <c r="E330" s="6"/>
      <c r="F330" s="6"/>
      <c r="G330" s="6"/>
      <c r="H330" s="6" t="str">
        <f t="shared" si="3"/>
        <v/>
      </c>
      <c r="I330" s="2" t="str">
        <f t="shared" si="4"/>
        <v/>
      </c>
      <c r="J330" s="2" t="str">
        <f t="shared" si="5"/>
        <v/>
      </c>
    </row>
    <row r="331" spans="1:10" ht="12.45" x14ac:dyDescent="0.3">
      <c r="A331" s="6"/>
      <c r="B331" s="6"/>
      <c r="C331" s="6"/>
      <c r="D331" s="6"/>
      <c r="E331" s="6"/>
      <c r="F331" s="6"/>
      <c r="G331" s="6"/>
      <c r="H331" s="6" t="str">
        <f t="shared" si="3"/>
        <v/>
      </c>
      <c r="I331" s="2" t="str">
        <f t="shared" si="4"/>
        <v/>
      </c>
      <c r="J331" s="2" t="str">
        <f t="shared" si="5"/>
        <v/>
      </c>
    </row>
    <row r="332" spans="1:10" ht="12.45" x14ac:dyDescent="0.3">
      <c r="A332" s="6"/>
      <c r="B332" s="6"/>
      <c r="C332" s="6"/>
      <c r="D332" s="6"/>
      <c r="E332" s="6"/>
      <c r="F332" s="6"/>
      <c r="G332" s="6"/>
      <c r="H332" s="6" t="str">
        <f t="shared" si="3"/>
        <v/>
      </c>
      <c r="I332" s="2" t="str">
        <f t="shared" si="4"/>
        <v/>
      </c>
      <c r="J332" s="2" t="str">
        <f t="shared" si="5"/>
        <v/>
      </c>
    </row>
    <row r="333" spans="1:10" ht="12.45" x14ac:dyDescent="0.3">
      <c r="A333" s="6"/>
      <c r="B333" s="6"/>
      <c r="C333" s="6"/>
      <c r="D333" s="6"/>
      <c r="E333" s="6"/>
      <c r="F333" s="6"/>
      <c r="G333" s="6"/>
      <c r="H333" s="6" t="str">
        <f t="shared" si="3"/>
        <v/>
      </c>
      <c r="I333" s="2" t="str">
        <f t="shared" si="4"/>
        <v/>
      </c>
      <c r="J333" s="2" t="str">
        <f t="shared" si="5"/>
        <v/>
      </c>
    </row>
    <row r="334" spans="1:10" ht="12.45" x14ac:dyDescent="0.3">
      <c r="A334" s="6"/>
      <c r="B334" s="6"/>
      <c r="C334" s="6"/>
      <c r="D334" s="6"/>
      <c r="E334" s="6"/>
      <c r="F334" s="6"/>
      <c r="G334" s="6"/>
      <c r="H334" s="6" t="str">
        <f t="shared" si="3"/>
        <v/>
      </c>
      <c r="I334" s="2" t="str">
        <f t="shared" si="4"/>
        <v/>
      </c>
      <c r="J334" s="2" t="str">
        <f t="shared" si="5"/>
        <v/>
      </c>
    </row>
    <row r="335" spans="1:10" ht="12.45" x14ac:dyDescent="0.3">
      <c r="A335" s="6"/>
      <c r="B335" s="6"/>
      <c r="C335" s="6"/>
      <c r="D335" s="6"/>
      <c r="E335" s="6"/>
      <c r="F335" s="6"/>
      <c r="G335" s="6"/>
      <c r="H335" s="6" t="str">
        <f t="shared" si="3"/>
        <v/>
      </c>
      <c r="I335" s="2" t="str">
        <f t="shared" si="4"/>
        <v/>
      </c>
      <c r="J335" s="2" t="str">
        <f t="shared" si="5"/>
        <v/>
      </c>
    </row>
    <row r="336" spans="1:10" ht="12.45" x14ac:dyDescent="0.3">
      <c r="A336" s="6"/>
      <c r="B336" s="6"/>
      <c r="C336" s="6"/>
      <c r="D336" s="6"/>
      <c r="E336" s="6"/>
      <c r="F336" s="6"/>
      <c r="G336" s="6"/>
      <c r="H336" s="6" t="str">
        <f t="shared" si="3"/>
        <v/>
      </c>
      <c r="I336" s="2" t="str">
        <f t="shared" si="4"/>
        <v/>
      </c>
      <c r="J336" s="2" t="str">
        <f t="shared" si="5"/>
        <v/>
      </c>
    </row>
    <row r="337" spans="1:10" ht="12.45" x14ac:dyDescent="0.3">
      <c r="A337" s="6"/>
      <c r="B337" s="6"/>
      <c r="C337" s="6"/>
      <c r="D337" s="6"/>
      <c r="E337" s="6"/>
      <c r="F337" s="6"/>
      <c r="G337" s="6"/>
      <c r="H337" s="6" t="str">
        <f t="shared" si="3"/>
        <v/>
      </c>
      <c r="I337" s="2" t="str">
        <f t="shared" si="4"/>
        <v/>
      </c>
      <c r="J337" s="2" t="str">
        <f t="shared" si="5"/>
        <v/>
      </c>
    </row>
    <row r="338" spans="1:10" ht="12.45" x14ac:dyDescent="0.3">
      <c r="A338" s="6"/>
      <c r="B338" s="6"/>
      <c r="C338" s="6"/>
      <c r="D338" s="6"/>
      <c r="E338" s="6"/>
      <c r="F338" s="6"/>
      <c r="G338" s="6"/>
      <c r="H338" s="6" t="str">
        <f t="shared" si="3"/>
        <v/>
      </c>
      <c r="I338" s="2" t="str">
        <f t="shared" si="4"/>
        <v/>
      </c>
      <c r="J338" s="2" t="str">
        <f t="shared" si="5"/>
        <v/>
      </c>
    </row>
    <row r="339" spans="1:10" ht="12.45" x14ac:dyDescent="0.3">
      <c r="A339" s="6"/>
      <c r="B339" s="6"/>
      <c r="C339" s="6"/>
      <c r="D339" s="6"/>
      <c r="E339" s="6"/>
      <c r="F339" s="6"/>
      <c r="G339" s="6"/>
      <c r="H339" s="6" t="str">
        <f t="shared" si="3"/>
        <v/>
      </c>
      <c r="I339" s="2" t="str">
        <f t="shared" si="4"/>
        <v/>
      </c>
      <c r="J339" s="2" t="str">
        <f t="shared" si="5"/>
        <v/>
      </c>
    </row>
    <row r="340" spans="1:10" ht="12.45" x14ac:dyDescent="0.3">
      <c r="A340" s="6"/>
      <c r="B340" s="6"/>
      <c r="C340" s="6"/>
      <c r="D340" s="6"/>
      <c r="E340" s="6"/>
      <c r="F340" s="6"/>
      <c r="G340" s="6"/>
      <c r="H340" s="6" t="str">
        <f t="shared" si="3"/>
        <v/>
      </c>
      <c r="I340" s="2" t="str">
        <f t="shared" si="4"/>
        <v/>
      </c>
      <c r="J340" s="2" t="str">
        <f t="shared" si="5"/>
        <v/>
      </c>
    </row>
    <row r="341" spans="1:10" ht="12.45" x14ac:dyDescent="0.3">
      <c r="A341" s="6"/>
      <c r="B341" s="6"/>
      <c r="C341" s="6"/>
      <c r="D341" s="6"/>
      <c r="E341" s="6"/>
      <c r="F341" s="6"/>
      <c r="G341" s="6"/>
      <c r="H341" s="6" t="str">
        <f t="shared" si="3"/>
        <v/>
      </c>
      <c r="I341" s="2" t="str">
        <f t="shared" si="4"/>
        <v/>
      </c>
      <c r="J341" s="2" t="str">
        <f t="shared" si="5"/>
        <v/>
      </c>
    </row>
    <row r="342" spans="1:10" ht="12.45" x14ac:dyDescent="0.3">
      <c r="A342" s="6"/>
      <c r="B342" s="6"/>
      <c r="C342" s="6"/>
      <c r="D342" s="6"/>
      <c r="E342" s="6"/>
      <c r="F342" s="6"/>
      <c r="G342" s="6"/>
      <c r="H342" s="6" t="str">
        <f t="shared" si="3"/>
        <v/>
      </c>
      <c r="I342" s="2" t="str">
        <f t="shared" si="4"/>
        <v/>
      </c>
      <c r="J342" s="2" t="str">
        <f t="shared" si="5"/>
        <v/>
      </c>
    </row>
    <row r="343" spans="1:10" ht="12.45" x14ac:dyDescent="0.3">
      <c r="A343" s="6"/>
      <c r="B343" s="6"/>
      <c r="C343" s="6"/>
      <c r="D343" s="6"/>
      <c r="E343" s="6"/>
      <c r="F343" s="6"/>
      <c r="G343" s="6"/>
      <c r="H343" s="6" t="str">
        <f t="shared" si="3"/>
        <v/>
      </c>
      <c r="I343" s="2" t="str">
        <f t="shared" si="4"/>
        <v/>
      </c>
      <c r="J343" s="2" t="str">
        <f t="shared" si="5"/>
        <v/>
      </c>
    </row>
    <row r="344" spans="1:10" ht="12.45" x14ac:dyDescent="0.3">
      <c r="A344" s="6"/>
      <c r="B344" s="6"/>
      <c r="C344" s="6"/>
      <c r="D344" s="6"/>
      <c r="E344" s="6"/>
      <c r="F344" s="6"/>
      <c r="G344" s="6"/>
      <c r="H344" s="6" t="str">
        <f t="shared" si="3"/>
        <v/>
      </c>
      <c r="I344" s="2" t="str">
        <f t="shared" si="4"/>
        <v/>
      </c>
      <c r="J344" s="2" t="str">
        <f t="shared" si="5"/>
        <v/>
      </c>
    </row>
    <row r="345" spans="1:10" ht="12.45" x14ac:dyDescent="0.3">
      <c r="A345" s="6"/>
      <c r="B345" s="6"/>
      <c r="C345" s="6"/>
      <c r="D345" s="6"/>
      <c r="E345" s="6"/>
      <c r="F345" s="6"/>
      <c r="G345" s="6"/>
      <c r="H345" s="6" t="str">
        <f t="shared" si="3"/>
        <v/>
      </c>
      <c r="I345" s="2" t="str">
        <f t="shared" si="4"/>
        <v/>
      </c>
      <c r="J345" s="2" t="str">
        <f t="shared" si="5"/>
        <v/>
      </c>
    </row>
    <row r="346" spans="1:10" ht="12.45" x14ac:dyDescent="0.3">
      <c r="A346" s="6"/>
      <c r="B346" s="6"/>
      <c r="C346" s="6"/>
      <c r="D346" s="6"/>
      <c r="E346" s="6"/>
      <c r="F346" s="6"/>
      <c r="G346" s="6"/>
      <c r="H346" s="6" t="str">
        <f t="shared" si="3"/>
        <v/>
      </c>
      <c r="I346" s="2" t="str">
        <f t="shared" si="4"/>
        <v/>
      </c>
      <c r="J346" s="2" t="str">
        <f t="shared" si="5"/>
        <v/>
      </c>
    </row>
    <row r="347" spans="1:10" ht="12.45" x14ac:dyDescent="0.3">
      <c r="A347" s="6"/>
      <c r="B347" s="6"/>
      <c r="C347" s="6"/>
      <c r="D347" s="6"/>
      <c r="E347" s="6"/>
      <c r="F347" s="6"/>
      <c r="G347" s="6"/>
      <c r="H347" s="6" t="str">
        <f t="shared" si="3"/>
        <v/>
      </c>
      <c r="I347" s="2" t="str">
        <f t="shared" si="4"/>
        <v/>
      </c>
      <c r="J347" s="2" t="str">
        <f t="shared" si="5"/>
        <v/>
      </c>
    </row>
    <row r="348" spans="1:10" ht="12.45" x14ac:dyDescent="0.3">
      <c r="A348" s="6"/>
      <c r="B348" s="6"/>
      <c r="C348" s="6"/>
      <c r="D348" s="6"/>
      <c r="E348" s="6"/>
      <c r="F348" s="6"/>
      <c r="G348" s="6"/>
      <c r="H348" s="6" t="str">
        <f t="shared" si="3"/>
        <v/>
      </c>
      <c r="I348" s="2" t="str">
        <f t="shared" si="4"/>
        <v/>
      </c>
      <c r="J348" s="2" t="str">
        <f t="shared" si="5"/>
        <v/>
      </c>
    </row>
    <row r="349" spans="1:10" ht="12.45" x14ac:dyDescent="0.3">
      <c r="A349" s="6"/>
      <c r="B349" s="6"/>
      <c r="C349" s="6"/>
      <c r="D349" s="6"/>
      <c r="E349" s="6"/>
      <c r="F349" s="6"/>
      <c r="G349" s="6"/>
      <c r="H349" s="6" t="str">
        <f t="shared" si="3"/>
        <v/>
      </c>
      <c r="I349" s="2" t="str">
        <f t="shared" si="4"/>
        <v/>
      </c>
      <c r="J349" s="2" t="str">
        <f t="shared" si="5"/>
        <v/>
      </c>
    </row>
    <row r="350" spans="1:10" ht="12.45" x14ac:dyDescent="0.3">
      <c r="A350" s="6"/>
      <c r="B350" s="6"/>
      <c r="C350" s="6"/>
      <c r="D350" s="6"/>
      <c r="E350" s="6"/>
      <c r="F350" s="6"/>
      <c r="G350" s="6"/>
      <c r="H350" s="6" t="str">
        <f t="shared" si="3"/>
        <v/>
      </c>
      <c r="I350" s="2" t="str">
        <f t="shared" si="4"/>
        <v/>
      </c>
      <c r="J350" s="2" t="str">
        <f t="shared" si="5"/>
        <v/>
      </c>
    </row>
    <row r="351" spans="1:10" ht="12.45" x14ac:dyDescent="0.3">
      <c r="A351" s="6"/>
      <c r="B351" s="6"/>
      <c r="C351" s="6"/>
      <c r="D351" s="6"/>
      <c r="E351" s="6"/>
      <c r="F351" s="6"/>
      <c r="G351" s="6"/>
      <c r="H351" s="6" t="str">
        <f t="shared" si="3"/>
        <v/>
      </c>
      <c r="I351" s="2" t="str">
        <f t="shared" si="4"/>
        <v/>
      </c>
      <c r="J351" s="2" t="str">
        <f t="shared" si="5"/>
        <v/>
      </c>
    </row>
    <row r="352" spans="1:10" ht="12.45" x14ac:dyDescent="0.3">
      <c r="A352" s="6"/>
      <c r="B352" s="6"/>
      <c r="C352" s="6"/>
      <c r="D352" s="6"/>
      <c r="E352" s="6"/>
      <c r="F352" s="6"/>
      <c r="G352" s="6"/>
      <c r="H352" s="6" t="str">
        <f t="shared" si="3"/>
        <v/>
      </c>
      <c r="I352" s="2" t="str">
        <f t="shared" si="4"/>
        <v/>
      </c>
      <c r="J352" s="2" t="str">
        <f t="shared" si="5"/>
        <v/>
      </c>
    </row>
    <row r="353" spans="1:10" ht="12.45" x14ac:dyDescent="0.3">
      <c r="A353" s="6"/>
      <c r="B353" s="6"/>
      <c r="C353" s="6"/>
      <c r="D353" s="6"/>
      <c r="E353" s="6"/>
      <c r="F353" s="6"/>
      <c r="G353" s="6"/>
      <c r="H353" s="6" t="str">
        <f t="shared" si="3"/>
        <v/>
      </c>
      <c r="I353" s="2" t="str">
        <f t="shared" si="4"/>
        <v/>
      </c>
      <c r="J353" s="2" t="str">
        <f t="shared" si="5"/>
        <v/>
      </c>
    </row>
    <row r="354" spans="1:10" ht="12.45" x14ac:dyDescent="0.3">
      <c r="A354" s="6"/>
      <c r="B354" s="6"/>
      <c r="C354" s="6"/>
      <c r="D354" s="6"/>
      <c r="E354" s="6"/>
      <c r="F354" s="6"/>
      <c r="G354" s="6"/>
      <c r="H354" s="6" t="str">
        <f t="shared" si="3"/>
        <v/>
      </c>
      <c r="I354" s="2" t="str">
        <f t="shared" si="4"/>
        <v/>
      </c>
      <c r="J354" s="2" t="str">
        <f t="shared" si="5"/>
        <v/>
      </c>
    </row>
    <row r="355" spans="1:10" ht="12.45" x14ac:dyDescent="0.3">
      <c r="A355" s="6"/>
      <c r="B355" s="6"/>
      <c r="C355" s="6"/>
      <c r="D355" s="6"/>
      <c r="E355" s="6"/>
      <c r="F355" s="6"/>
      <c r="G355" s="6"/>
      <c r="H355" s="6" t="str">
        <f t="shared" si="3"/>
        <v/>
      </c>
      <c r="I355" s="2" t="str">
        <f t="shared" si="4"/>
        <v/>
      </c>
      <c r="J355" s="2" t="str">
        <f t="shared" si="5"/>
        <v/>
      </c>
    </row>
    <row r="356" spans="1:10" ht="12.45" x14ac:dyDescent="0.3">
      <c r="A356" s="6"/>
      <c r="B356" s="6"/>
      <c r="C356" s="6"/>
      <c r="D356" s="6"/>
      <c r="E356" s="6"/>
      <c r="F356" s="6"/>
      <c r="G356" s="6"/>
      <c r="H356" s="6" t="str">
        <f t="shared" si="3"/>
        <v/>
      </c>
      <c r="I356" s="2" t="str">
        <f t="shared" si="4"/>
        <v/>
      </c>
      <c r="J356" s="2" t="str">
        <f t="shared" si="5"/>
        <v/>
      </c>
    </row>
    <row r="357" spans="1:10" ht="12.45" x14ac:dyDescent="0.3">
      <c r="A357" s="6"/>
      <c r="B357" s="6"/>
      <c r="C357" s="6"/>
      <c r="D357" s="6"/>
      <c r="E357" s="6"/>
      <c r="F357" s="6"/>
      <c r="G357" s="6"/>
      <c r="H357" s="6" t="str">
        <f t="shared" si="3"/>
        <v/>
      </c>
      <c r="I357" s="2" t="str">
        <f t="shared" si="4"/>
        <v/>
      </c>
      <c r="J357" s="2" t="str">
        <f t="shared" si="5"/>
        <v/>
      </c>
    </row>
    <row r="358" spans="1:10" ht="12.45" x14ac:dyDescent="0.3">
      <c r="A358" s="6"/>
      <c r="B358" s="6"/>
      <c r="C358" s="6"/>
      <c r="D358" s="6"/>
      <c r="E358" s="6"/>
      <c r="F358" s="6"/>
      <c r="G358" s="6"/>
      <c r="H358" s="6" t="str">
        <f t="shared" si="3"/>
        <v/>
      </c>
      <c r="I358" s="2" t="str">
        <f t="shared" si="4"/>
        <v/>
      </c>
      <c r="J358" s="2" t="str">
        <f t="shared" si="5"/>
        <v/>
      </c>
    </row>
    <row r="359" spans="1:10" ht="12.45" x14ac:dyDescent="0.3">
      <c r="A359" s="6"/>
      <c r="B359" s="6"/>
      <c r="C359" s="6"/>
      <c r="D359" s="6"/>
      <c r="E359" s="6"/>
      <c r="F359" s="6"/>
      <c r="G359" s="6"/>
      <c r="H359" s="6" t="str">
        <f t="shared" si="3"/>
        <v/>
      </c>
      <c r="I359" s="2" t="str">
        <f t="shared" si="4"/>
        <v/>
      </c>
      <c r="J359" s="2" t="str">
        <f t="shared" si="5"/>
        <v/>
      </c>
    </row>
    <row r="360" spans="1:10" ht="12.45" x14ac:dyDescent="0.3">
      <c r="A360" s="6"/>
      <c r="B360" s="6"/>
      <c r="C360" s="6"/>
      <c r="D360" s="6"/>
      <c r="E360" s="6"/>
      <c r="F360" s="6"/>
      <c r="G360" s="6"/>
      <c r="H360" s="6" t="str">
        <f t="shared" si="3"/>
        <v/>
      </c>
      <c r="I360" s="2" t="str">
        <f t="shared" si="4"/>
        <v/>
      </c>
      <c r="J360" s="2" t="str">
        <f t="shared" si="5"/>
        <v/>
      </c>
    </row>
    <row r="361" spans="1:10" ht="12.45" x14ac:dyDescent="0.3">
      <c r="A361" s="6"/>
      <c r="B361" s="6"/>
      <c r="C361" s="6"/>
      <c r="D361" s="6"/>
      <c r="E361" s="6"/>
      <c r="F361" s="6"/>
      <c r="G361" s="6"/>
      <c r="H361" s="6" t="str">
        <f t="shared" si="3"/>
        <v/>
      </c>
      <c r="I361" s="2" t="str">
        <f t="shared" si="4"/>
        <v/>
      </c>
      <c r="J361" s="2" t="str">
        <f t="shared" si="5"/>
        <v/>
      </c>
    </row>
    <row r="362" spans="1:10" ht="12.45" x14ac:dyDescent="0.3">
      <c r="A362" s="6"/>
      <c r="B362" s="6"/>
      <c r="C362" s="6"/>
      <c r="D362" s="6"/>
      <c r="E362" s="6"/>
      <c r="F362" s="6"/>
      <c r="G362" s="6"/>
      <c r="H362" s="6" t="str">
        <f t="shared" si="3"/>
        <v/>
      </c>
      <c r="I362" s="2" t="str">
        <f t="shared" si="4"/>
        <v/>
      </c>
      <c r="J362" s="2" t="str">
        <f t="shared" si="5"/>
        <v/>
      </c>
    </row>
    <row r="363" spans="1:10" ht="12.45" x14ac:dyDescent="0.3">
      <c r="A363" s="6"/>
      <c r="B363" s="6"/>
      <c r="C363" s="6"/>
      <c r="D363" s="6"/>
      <c r="E363" s="6"/>
      <c r="F363" s="6"/>
      <c r="G363" s="6"/>
      <c r="H363" s="6" t="str">
        <f t="shared" si="3"/>
        <v/>
      </c>
      <c r="I363" s="2" t="str">
        <f t="shared" si="4"/>
        <v/>
      </c>
      <c r="J363" s="2" t="str">
        <f t="shared" si="5"/>
        <v/>
      </c>
    </row>
    <row r="364" spans="1:10" ht="12.45" x14ac:dyDescent="0.3">
      <c r="A364" s="6"/>
      <c r="B364" s="6"/>
      <c r="C364" s="6"/>
      <c r="D364" s="6"/>
      <c r="E364" s="6"/>
      <c r="F364" s="6"/>
      <c r="G364" s="6"/>
      <c r="H364" s="6" t="str">
        <f t="shared" si="3"/>
        <v/>
      </c>
      <c r="I364" s="2" t="str">
        <f t="shared" si="4"/>
        <v/>
      </c>
      <c r="J364" s="2" t="str">
        <f t="shared" si="5"/>
        <v/>
      </c>
    </row>
    <row r="365" spans="1:10" ht="12.45" x14ac:dyDescent="0.3">
      <c r="A365" s="6"/>
      <c r="B365" s="6"/>
      <c r="C365" s="6"/>
      <c r="D365" s="6"/>
      <c r="E365" s="6"/>
      <c r="F365" s="6"/>
      <c r="G365" s="6"/>
      <c r="H365" s="6" t="str">
        <f t="shared" si="3"/>
        <v/>
      </c>
      <c r="I365" s="2" t="str">
        <f t="shared" si="4"/>
        <v/>
      </c>
      <c r="J365" s="2" t="str">
        <f t="shared" si="5"/>
        <v/>
      </c>
    </row>
    <row r="366" spans="1:10" ht="12.45" x14ac:dyDescent="0.3">
      <c r="A366" s="6"/>
      <c r="B366" s="6"/>
      <c r="C366" s="6"/>
      <c r="D366" s="6"/>
      <c r="E366" s="6"/>
      <c r="F366" s="6"/>
      <c r="G366" s="6"/>
      <c r="H366" s="6" t="str">
        <f t="shared" si="3"/>
        <v/>
      </c>
      <c r="I366" s="2" t="str">
        <f t="shared" si="4"/>
        <v/>
      </c>
      <c r="J366" s="2" t="str">
        <f t="shared" si="5"/>
        <v/>
      </c>
    </row>
    <row r="367" spans="1:10" ht="12.45" x14ac:dyDescent="0.3">
      <c r="A367" s="6"/>
      <c r="B367" s="6"/>
      <c r="C367" s="6"/>
      <c r="D367" s="6"/>
      <c r="E367" s="6"/>
      <c r="F367" s="6"/>
      <c r="G367" s="6"/>
      <c r="H367" s="6" t="str">
        <f t="shared" si="3"/>
        <v/>
      </c>
      <c r="I367" s="2" t="str">
        <f t="shared" si="4"/>
        <v/>
      </c>
      <c r="J367" s="2" t="str">
        <f t="shared" si="5"/>
        <v/>
      </c>
    </row>
    <row r="368" spans="1:10" ht="12.45" x14ac:dyDescent="0.3">
      <c r="A368" s="6"/>
      <c r="B368" s="6"/>
      <c r="C368" s="6"/>
      <c r="D368" s="6"/>
      <c r="E368" s="6"/>
      <c r="F368" s="6"/>
      <c r="G368" s="6"/>
      <c r="H368" s="6" t="str">
        <f t="shared" si="3"/>
        <v/>
      </c>
      <c r="I368" s="2" t="str">
        <f t="shared" si="4"/>
        <v/>
      </c>
      <c r="J368" s="2" t="str">
        <f t="shared" si="5"/>
        <v/>
      </c>
    </row>
    <row r="369" spans="1:10" ht="12.45" x14ac:dyDescent="0.3">
      <c r="A369" s="6"/>
      <c r="B369" s="6"/>
      <c r="C369" s="6"/>
      <c r="D369" s="6"/>
      <c r="E369" s="6"/>
      <c r="F369" s="6"/>
      <c r="G369" s="6"/>
      <c r="H369" s="6" t="str">
        <f t="shared" si="3"/>
        <v/>
      </c>
      <c r="I369" s="2" t="str">
        <f t="shared" si="4"/>
        <v/>
      </c>
      <c r="J369" s="2" t="str">
        <f t="shared" si="5"/>
        <v/>
      </c>
    </row>
    <row r="370" spans="1:10" ht="12.45" x14ac:dyDescent="0.3">
      <c r="A370" s="6"/>
      <c r="B370" s="6"/>
      <c r="C370" s="6"/>
      <c r="D370" s="6"/>
      <c r="E370" s="6"/>
      <c r="F370" s="6"/>
      <c r="G370" s="6"/>
      <c r="H370" s="6" t="str">
        <f t="shared" si="3"/>
        <v/>
      </c>
      <c r="I370" s="2" t="str">
        <f t="shared" si="4"/>
        <v/>
      </c>
      <c r="J370" s="2" t="str">
        <f t="shared" si="5"/>
        <v/>
      </c>
    </row>
    <row r="371" spans="1:10" ht="12.45" x14ac:dyDescent="0.3">
      <c r="A371" s="6"/>
      <c r="B371" s="6"/>
      <c r="C371" s="6"/>
      <c r="D371" s="6"/>
      <c r="E371" s="6"/>
      <c r="F371" s="6"/>
      <c r="G371" s="6"/>
      <c r="H371" s="6" t="str">
        <f t="shared" si="3"/>
        <v/>
      </c>
      <c r="I371" s="2" t="str">
        <f t="shared" si="4"/>
        <v/>
      </c>
      <c r="J371" s="2" t="str">
        <f t="shared" si="5"/>
        <v/>
      </c>
    </row>
    <row r="372" spans="1:10" ht="12.45" x14ac:dyDescent="0.3">
      <c r="A372" s="6"/>
      <c r="B372" s="6"/>
      <c r="C372" s="6"/>
      <c r="D372" s="6"/>
      <c r="E372" s="6"/>
      <c r="F372" s="6"/>
      <c r="G372" s="6"/>
      <c r="H372" s="6" t="str">
        <f t="shared" si="3"/>
        <v/>
      </c>
      <c r="I372" s="2" t="str">
        <f t="shared" si="4"/>
        <v/>
      </c>
      <c r="J372" s="2" t="str">
        <f t="shared" si="5"/>
        <v/>
      </c>
    </row>
    <row r="373" spans="1:10" ht="12.45" x14ac:dyDescent="0.3">
      <c r="A373" s="6"/>
      <c r="B373" s="6"/>
      <c r="C373" s="6"/>
      <c r="D373" s="6"/>
      <c r="E373" s="6"/>
      <c r="F373" s="6"/>
      <c r="G373" s="6"/>
      <c r="H373" s="6" t="str">
        <f t="shared" si="3"/>
        <v/>
      </c>
      <c r="I373" s="2" t="str">
        <f t="shared" si="4"/>
        <v/>
      </c>
      <c r="J373" s="2" t="str">
        <f t="shared" si="5"/>
        <v/>
      </c>
    </row>
    <row r="374" spans="1:10" ht="12.45" x14ac:dyDescent="0.3">
      <c r="A374" s="6"/>
      <c r="B374" s="6"/>
      <c r="C374" s="6"/>
      <c r="D374" s="6"/>
      <c r="E374" s="6"/>
      <c r="F374" s="6"/>
      <c r="G374" s="6"/>
      <c r="H374" s="6" t="str">
        <f t="shared" si="3"/>
        <v/>
      </c>
      <c r="I374" s="2" t="str">
        <f t="shared" si="4"/>
        <v/>
      </c>
      <c r="J374" s="2" t="str">
        <f t="shared" si="5"/>
        <v/>
      </c>
    </row>
    <row r="375" spans="1:10" ht="12.45" x14ac:dyDescent="0.3">
      <c r="A375" s="6"/>
      <c r="B375" s="6"/>
      <c r="C375" s="6"/>
      <c r="D375" s="6"/>
      <c r="E375" s="6"/>
      <c r="F375" s="6"/>
      <c r="G375" s="6"/>
      <c r="H375" s="6" t="str">
        <f t="shared" si="3"/>
        <v/>
      </c>
      <c r="I375" s="2" t="str">
        <f t="shared" si="4"/>
        <v/>
      </c>
      <c r="J375" s="2" t="str">
        <f t="shared" si="5"/>
        <v/>
      </c>
    </row>
    <row r="376" spans="1:10" ht="12.45" x14ac:dyDescent="0.3">
      <c r="A376" s="6"/>
      <c r="B376" s="6"/>
      <c r="C376" s="6"/>
      <c r="D376" s="6"/>
      <c r="E376" s="6"/>
      <c r="F376" s="6"/>
      <c r="G376" s="6"/>
      <c r="H376" s="6" t="str">
        <f t="shared" si="3"/>
        <v/>
      </c>
      <c r="I376" s="2" t="str">
        <f t="shared" si="4"/>
        <v/>
      </c>
      <c r="J376" s="2" t="str">
        <f t="shared" si="5"/>
        <v/>
      </c>
    </row>
    <row r="377" spans="1:10" ht="12.45" x14ac:dyDescent="0.3">
      <c r="A377" s="6"/>
      <c r="B377" s="6"/>
      <c r="C377" s="6"/>
      <c r="D377" s="6"/>
      <c r="E377" s="6"/>
      <c r="F377" s="6"/>
      <c r="G377" s="6"/>
      <c r="H377" s="6" t="str">
        <f t="shared" si="3"/>
        <v/>
      </c>
      <c r="I377" s="2" t="str">
        <f t="shared" si="4"/>
        <v/>
      </c>
      <c r="J377" s="2" t="str">
        <f t="shared" si="5"/>
        <v/>
      </c>
    </row>
    <row r="378" spans="1:10" ht="12.45" x14ac:dyDescent="0.3">
      <c r="A378" s="6"/>
      <c r="B378" s="6"/>
      <c r="C378" s="6"/>
      <c r="D378" s="6"/>
      <c r="E378" s="6"/>
      <c r="F378" s="6"/>
      <c r="G378" s="6"/>
      <c r="H378" s="6" t="str">
        <f t="shared" si="3"/>
        <v/>
      </c>
      <c r="I378" s="2" t="str">
        <f t="shared" si="4"/>
        <v/>
      </c>
      <c r="J378" s="2" t="str">
        <f t="shared" si="5"/>
        <v/>
      </c>
    </row>
    <row r="379" spans="1:10" ht="12.45" x14ac:dyDescent="0.3">
      <c r="A379" s="6"/>
      <c r="B379" s="6"/>
      <c r="C379" s="6"/>
      <c r="D379" s="6"/>
      <c r="E379" s="6"/>
      <c r="F379" s="6"/>
      <c r="G379" s="6"/>
      <c r="H379" s="6" t="str">
        <f t="shared" si="3"/>
        <v/>
      </c>
      <c r="I379" s="2" t="str">
        <f t="shared" si="4"/>
        <v/>
      </c>
      <c r="J379" s="2" t="str">
        <f t="shared" si="5"/>
        <v/>
      </c>
    </row>
    <row r="380" spans="1:10" ht="12.45" x14ac:dyDescent="0.3">
      <c r="A380" s="6"/>
      <c r="B380" s="6"/>
      <c r="C380" s="6"/>
      <c r="D380" s="6"/>
      <c r="E380" s="6"/>
      <c r="F380" s="6"/>
      <c r="G380" s="6"/>
      <c r="H380" s="6" t="str">
        <f t="shared" si="3"/>
        <v/>
      </c>
      <c r="I380" s="2" t="str">
        <f t="shared" si="4"/>
        <v/>
      </c>
      <c r="J380" s="2" t="str">
        <f t="shared" si="5"/>
        <v/>
      </c>
    </row>
    <row r="381" spans="1:10" ht="12.45" x14ac:dyDescent="0.3">
      <c r="A381" s="6"/>
      <c r="B381" s="6"/>
      <c r="C381" s="6"/>
      <c r="D381" s="6"/>
      <c r="E381" s="6"/>
      <c r="F381" s="6"/>
      <c r="G381" s="6"/>
      <c r="H381" s="6" t="str">
        <f t="shared" si="3"/>
        <v/>
      </c>
      <c r="I381" s="2" t="str">
        <f t="shared" si="4"/>
        <v/>
      </c>
      <c r="J381" s="2" t="str">
        <f t="shared" si="5"/>
        <v/>
      </c>
    </row>
    <row r="382" spans="1:10" ht="12.45" x14ac:dyDescent="0.3">
      <c r="A382" s="6"/>
      <c r="B382" s="6"/>
      <c r="C382" s="6"/>
      <c r="D382" s="6"/>
      <c r="E382" s="6"/>
      <c r="F382" s="6"/>
      <c r="G382" s="6"/>
      <c r="H382" s="6" t="str">
        <f t="shared" si="3"/>
        <v/>
      </c>
      <c r="I382" s="2" t="str">
        <f t="shared" si="4"/>
        <v/>
      </c>
      <c r="J382" s="2" t="str">
        <f t="shared" si="5"/>
        <v/>
      </c>
    </row>
    <row r="383" spans="1:10" ht="12.45" x14ac:dyDescent="0.3">
      <c r="A383" s="6"/>
      <c r="B383" s="6"/>
      <c r="C383" s="6"/>
      <c r="D383" s="6"/>
      <c r="E383" s="6"/>
      <c r="F383" s="6"/>
      <c r="G383" s="6"/>
      <c r="H383" s="6" t="str">
        <f t="shared" si="3"/>
        <v/>
      </c>
      <c r="I383" s="2" t="str">
        <f t="shared" si="4"/>
        <v/>
      </c>
      <c r="J383" s="2" t="str">
        <f t="shared" si="5"/>
        <v/>
      </c>
    </row>
    <row r="384" spans="1:10" ht="12.45" x14ac:dyDescent="0.3">
      <c r="A384" s="6"/>
      <c r="B384" s="6"/>
      <c r="C384" s="6"/>
      <c r="D384" s="6"/>
      <c r="E384" s="6"/>
      <c r="F384" s="6"/>
      <c r="G384" s="6"/>
      <c r="H384" s="6" t="str">
        <f t="shared" si="3"/>
        <v/>
      </c>
      <c r="I384" s="2" t="str">
        <f t="shared" si="4"/>
        <v/>
      </c>
      <c r="J384" s="2" t="str">
        <f t="shared" si="5"/>
        <v/>
      </c>
    </row>
    <row r="385" spans="1:10" ht="12.45" x14ac:dyDescent="0.3">
      <c r="A385" s="6"/>
      <c r="B385" s="6"/>
      <c r="C385" s="6"/>
      <c r="D385" s="6"/>
      <c r="E385" s="6"/>
      <c r="F385" s="6"/>
      <c r="G385" s="6"/>
      <c r="H385" s="6" t="str">
        <f t="shared" si="3"/>
        <v/>
      </c>
      <c r="I385" s="2" t="str">
        <f t="shared" si="4"/>
        <v/>
      </c>
      <c r="J385" s="2" t="str">
        <f t="shared" si="5"/>
        <v/>
      </c>
    </row>
    <row r="386" spans="1:10" ht="12.45" x14ac:dyDescent="0.3">
      <c r="A386" s="6"/>
      <c r="B386" s="6"/>
      <c r="C386" s="6"/>
      <c r="D386" s="6"/>
      <c r="E386" s="6"/>
      <c r="F386" s="6"/>
      <c r="G386" s="6"/>
      <c r="H386" s="6" t="str">
        <f t="shared" si="3"/>
        <v/>
      </c>
      <c r="I386" s="2" t="str">
        <f t="shared" si="4"/>
        <v/>
      </c>
      <c r="J386" s="2" t="str">
        <f t="shared" si="5"/>
        <v/>
      </c>
    </row>
    <row r="387" spans="1:10" ht="12.45" x14ac:dyDescent="0.3">
      <c r="A387" s="6"/>
      <c r="B387" s="6"/>
      <c r="C387" s="6"/>
      <c r="D387" s="6"/>
      <c r="E387" s="6"/>
      <c r="F387" s="6"/>
      <c r="G387" s="6"/>
      <c r="H387" s="6" t="str">
        <f t="shared" si="3"/>
        <v/>
      </c>
      <c r="I387" s="2" t="str">
        <f t="shared" si="4"/>
        <v/>
      </c>
      <c r="J387" s="2" t="str">
        <f t="shared" si="5"/>
        <v/>
      </c>
    </row>
    <row r="388" spans="1:10" ht="12.45" x14ac:dyDescent="0.3">
      <c r="A388" s="6"/>
      <c r="B388" s="6"/>
      <c r="C388" s="6"/>
      <c r="D388" s="6"/>
      <c r="E388" s="6"/>
      <c r="F388" s="6"/>
      <c r="G388" s="6"/>
      <c r="H388" s="6" t="str">
        <f t="shared" si="3"/>
        <v/>
      </c>
      <c r="I388" s="2" t="str">
        <f t="shared" si="4"/>
        <v/>
      </c>
      <c r="J388" s="2" t="str">
        <f t="shared" si="5"/>
        <v/>
      </c>
    </row>
    <row r="389" spans="1:10" ht="12.45" x14ac:dyDescent="0.3">
      <c r="A389" s="6"/>
      <c r="B389" s="6"/>
      <c r="C389" s="6"/>
      <c r="D389" s="6"/>
      <c r="E389" s="6"/>
      <c r="F389" s="6"/>
      <c r="G389" s="6"/>
      <c r="H389" s="6" t="str">
        <f t="shared" si="3"/>
        <v/>
      </c>
      <c r="I389" s="2" t="str">
        <f t="shared" si="4"/>
        <v/>
      </c>
      <c r="J389" s="2" t="str">
        <f t="shared" si="5"/>
        <v/>
      </c>
    </row>
    <row r="390" spans="1:10" ht="12.45" x14ac:dyDescent="0.3">
      <c r="A390" s="6"/>
      <c r="B390" s="6"/>
      <c r="C390" s="6"/>
      <c r="D390" s="6"/>
      <c r="E390" s="6"/>
      <c r="F390" s="6"/>
      <c r="G390" s="6"/>
      <c r="H390" s="6" t="str">
        <f t="shared" si="3"/>
        <v/>
      </c>
      <c r="I390" s="2" t="str">
        <f t="shared" si="4"/>
        <v/>
      </c>
      <c r="J390" s="2" t="str">
        <f t="shared" si="5"/>
        <v/>
      </c>
    </row>
    <row r="391" spans="1:10" ht="12.45" x14ac:dyDescent="0.3">
      <c r="A391" s="6"/>
      <c r="B391" s="6"/>
      <c r="C391" s="6"/>
      <c r="D391" s="6"/>
      <c r="E391" s="6"/>
      <c r="F391" s="6"/>
      <c r="G391" s="6"/>
      <c r="H391" s="6" t="str">
        <f t="shared" si="3"/>
        <v/>
      </c>
      <c r="I391" s="2" t="str">
        <f t="shared" si="4"/>
        <v/>
      </c>
      <c r="J391" s="2" t="str">
        <f t="shared" si="5"/>
        <v/>
      </c>
    </row>
    <row r="392" spans="1:10" ht="12.45" x14ac:dyDescent="0.3">
      <c r="A392" s="6"/>
      <c r="B392" s="6"/>
      <c r="C392" s="6"/>
      <c r="D392" s="6"/>
      <c r="E392" s="6"/>
      <c r="F392" s="6"/>
      <c r="G392" s="6"/>
      <c r="H392" s="6" t="str">
        <f t="shared" si="3"/>
        <v/>
      </c>
      <c r="I392" s="2" t="str">
        <f t="shared" si="4"/>
        <v/>
      </c>
      <c r="J392" s="2" t="str">
        <f t="shared" si="5"/>
        <v/>
      </c>
    </row>
    <row r="393" spans="1:10" ht="12.45" x14ac:dyDescent="0.3">
      <c r="A393" s="6"/>
      <c r="B393" s="6"/>
      <c r="C393" s="6"/>
      <c r="D393" s="6"/>
      <c r="E393" s="6"/>
      <c r="F393" s="6"/>
      <c r="G393" s="6"/>
      <c r="H393" s="6" t="str">
        <f t="shared" si="3"/>
        <v/>
      </c>
      <c r="I393" s="2" t="str">
        <f t="shared" si="4"/>
        <v/>
      </c>
      <c r="J393" s="2" t="str">
        <f t="shared" si="5"/>
        <v/>
      </c>
    </row>
    <row r="394" spans="1:10" ht="12.45" x14ac:dyDescent="0.3">
      <c r="A394" s="6"/>
      <c r="B394" s="6"/>
      <c r="C394" s="6"/>
      <c r="D394" s="6"/>
      <c r="E394" s="6"/>
      <c r="F394" s="6"/>
      <c r="G394" s="6"/>
      <c r="H394" s="6" t="str">
        <f t="shared" si="3"/>
        <v/>
      </c>
      <c r="I394" s="2" t="str">
        <f t="shared" si="4"/>
        <v/>
      </c>
      <c r="J394" s="2" t="str">
        <f t="shared" si="5"/>
        <v/>
      </c>
    </row>
    <row r="395" spans="1:10" ht="12.45" x14ac:dyDescent="0.3">
      <c r="A395" s="6"/>
      <c r="B395" s="6"/>
      <c r="C395" s="6"/>
      <c r="D395" s="6"/>
      <c r="E395" s="6"/>
      <c r="F395" s="6"/>
      <c r="G395" s="6"/>
      <c r="H395" s="6" t="str">
        <f t="shared" si="3"/>
        <v/>
      </c>
      <c r="I395" s="2" t="str">
        <f t="shared" si="4"/>
        <v/>
      </c>
      <c r="J395" s="2" t="str">
        <f t="shared" si="5"/>
        <v/>
      </c>
    </row>
    <row r="396" spans="1:10" ht="12.45" x14ac:dyDescent="0.3">
      <c r="A396" s="6"/>
      <c r="B396" s="6"/>
      <c r="C396" s="6"/>
      <c r="D396" s="6"/>
      <c r="E396" s="6"/>
      <c r="F396" s="6"/>
      <c r="G396" s="6"/>
      <c r="H396" s="6" t="str">
        <f t="shared" si="3"/>
        <v/>
      </c>
      <c r="I396" s="2" t="str">
        <f t="shared" si="4"/>
        <v/>
      </c>
      <c r="J396" s="2" t="str">
        <f t="shared" si="5"/>
        <v/>
      </c>
    </row>
    <row r="397" spans="1:10" ht="12.45" x14ac:dyDescent="0.3">
      <c r="A397" s="6"/>
      <c r="B397" s="6"/>
      <c r="C397" s="6"/>
      <c r="D397" s="6"/>
      <c r="E397" s="6"/>
      <c r="F397" s="6"/>
      <c r="G397" s="6"/>
      <c r="H397" s="6" t="str">
        <f t="shared" si="3"/>
        <v/>
      </c>
      <c r="I397" s="2" t="str">
        <f t="shared" si="4"/>
        <v/>
      </c>
      <c r="J397" s="2" t="str">
        <f t="shared" si="5"/>
        <v/>
      </c>
    </row>
    <row r="398" spans="1:10" ht="12.45" x14ac:dyDescent="0.3">
      <c r="A398" s="6"/>
      <c r="B398" s="6"/>
      <c r="C398" s="6"/>
      <c r="D398" s="6"/>
      <c r="E398" s="6"/>
      <c r="F398" s="6"/>
      <c r="G398" s="6"/>
      <c r="H398" s="6" t="str">
        <f t="shared" si="3"/>
        <v/>
      </c>
      <c r="I398" s="2" t="str">
        <f t="shared" si="4"/>
        <v/>
      </c>
      <c r="J398" s="2" t="str">
        <f t="shared" si="5"/>
        <v/>
      </c>
    </row>
    <row r="399" spans="1:10" ht="12.45" x14ac:dyDescent="0.3">
      <c r="A399" s="6"/>
      <c r="B399" s="6"/>
      <c r="C399" s="6"/>
      <c r="D399" s="6"/>
      <c r="E399" s="6"/>
      <c r="F399" s="6"/>
      <c r="G399" s="6"/>
      <c r="H399" s="6" t="str">
        <f t="shared" si="3"/>
        <v/>
      </c>
      <c r="I399" s="2" t="str">
        <f t="shared" si="4"/>
        <v/>
      </c>
      <c r="J399" s="2" t="str">
        <f t="shared" si="5"/>
        <v/>
      </c>
    </row>
    <row r="400" spans="1:10" ht="12.45" x14ac:dyDescent="0.3">
      <c r="A400" s="6"/>
      <c r="B400" s="6"/>
      <c r="C400" s="6"/>
      <c r="D400" s="6"/>
      <c r="E400" s="6"/>
      <c r="F400" s="6"/>
      <c r="G400" s="6"/>
      <c r="H400" s="6" t="str">
        <f t="shared" si="3"/>
        <v/>
      </c>
      <c r="I400" s="2" t="str">
        <f t="shared" si="4"/>
        <v/>
      </c>
      <c r="J400" s="2" t="str">
        <f t="shared" si="5"/>
        <v/>
      </c>
    </row>
    <row r="401" spans="1:10" ht="12.45" x14ac:dyDescent="0.3">
      <c r="A401" s="6"/>
      <c r="B401" s="6"/>
      <c r="C401" s="6"/>
      <c r="D401" s="6"/>
      <c r="E401" s="6"/>
      <c r="F401" s="6"/>
      <c r="G401" s="6"/>
      <c r="H401" s="6" t="str">
        <f t="shared" si="3"/>
        <v/>
      </c>
      <c r="I401" s="2" t="str">
        <f t="shared" si="4"/>
        <v/>
      </c>
      <c r="J401" s="2" t="str">
        <f t="shared" si="5"/>
        <v/>
      </c>
    </row>
    <row r="402" spans="1:10" ht="12.45" x14ac:dyDescent="0.3">
      <c r="A402" s="6"/>
      <c r="B402" s="6"/>
      <c r="C402" s="6"/>
      <c r="D402" s="6"/>
      <c r="E402" s="6"/>
      <c r="F402" s="6"/>
      <c r="G402" s="6"/>
      <c r="H402" s="6" t="str">
        <f t="shared" si="3"/>
        <v/>
      </c>
      <c r="I402" s="2" t="str">
        <f t="shared" si="4"/>
        <v/>
      </c>
      <c r="J402" s="2" t="str">
        <f t="shared" si="5"/>
        <v/>
      </c>
    </row>
    <row r="403" spans="1:10" ht="12.45" x14ac:dyDescent="0.3">
      <c r="A403" s="6"/>
      <c r="B403" s="6"/>
      <c r="C403" s="6"/>
      <c r="D403" s="6"/>
      <c r="E403" s="6"/>
      <c r="F403" s="6"/>
      <c r="G403" s="6"/>
      <c r="H403" s="6" t="str">
        <f t="shared" si="3"/>
        <v/>
      </c>
      <c r="I403" s="2" t="str">
        <f t="shared" si="4"/>
        <v/>
      </c>
      <c r="J403" s="2" t="str">
        <f t="shared" si="5"/>
        <v/>
      </c>
    </row>
    <row r="404" spans="1:10" ht="12.45" x14ac:dyDescent="0.3">
      <c r="A404" s="6"/>
      <c r="B404" s="6"/>
      <c r="C404" s="6"/>
      <c r="D404" s="6"/>
      <c r="E404" s="6"/>
      <c r="F404" s="6"/>
      <c r="G404" s="6"/>
      <c r="H404" s="6" t="str">
        <f t="shared" si="3"/>
        <v/>
      </c>
      <c r="I404" s="2" t="str">
        <f t="shared" si="4"/>
        <v/>
      </c>
      <c r="J404" s="2" t="str">
        <f t="shared" si="5"/>
        <v/>
      </c>
    </row>
    <row r="405" spans="1:10" ht="12.45" x14ac:dyDescent="0.3">
      <c r="A405" s="6"/>
      <c r="B405" s="6"/>
      <c r="C405" s="6"/>
      <c r="D405" s="6"/>
      <c r="E405" s="6"/>
      <c r="F405" s="6"/>
      <c r="G405" s="6"/>
      <c r="H405" s="6" t="str">
        <f t="shared" si="3"/>
        <v/>
      </c>
      <c r="I405" s="2" t="str">
        <f t="shared" si="4"/>
        <v/>
      </c>
      <c r="J405" s="2" t="str">
        <f t="shared" si="5"/>
        <v/>
      </c>
    </row>
    <row r="406" spans="1:10" ht="12.45" x14ac:dyDescent="0.3">
      <c r="A406" s="6"/>
      <c r="B406" s="6"/>
      <c r="C406" s="6"/>
      <c r="D406" s="6"/>
      <c r="E406" s="6"/>
      <c r="F406" s="6"/>
      <c r="G406" s="6"/>
      <c r="H406" s="6" t="str">
        <f t="shared" si="3"/>
        <v/>
      </c>
      <c r="I406" s="2" t="str">
        <f t="shared" si="4"/>
        <v/>
      </c>
      <c r="J406" s="2" t="str">
        <f t="shared" si="5"/>
        <v/>
      </c>
    </row>
    <row r="407" spans="1:10" ht="12.45" x14ac:dyDescent="0.3">
      <c r="A407" s="6"/>
      <c r="B407" s="6"/>
      <c r="C407" s="6"/>
      <c r="D407" s="6"/>
      <c r="E407" s="6"/>
      <c r="F407" s="6"/>
      <c r="G407" s="6"/>
      <c r="H407" s="6" t="str">
        <f t="shared" si="3"/>
        <v/>
      </c>
      <c r="I407" s="2" t="str">
        <f t="shared" si="4"/>
        <v/>
      </c>
      <c r="J407" s="2" t="str">
        <f t="shared" si="5"/>
        <v/>
      </c>
    </row>
    <row r="408" spans="1:10" ht="12.45" x14ac:dyDescent="0.3">
      <c r="A408" s="6"/>
      <c r="B408" s="6"/>
      <c r="C408" s="6"/>
      <c r="D408" s="6"/>
      <c r="E408" s="6"/>
      <c r="F408" s="6"/>
      <c r="G408" s="6"/>
      <c r="H408" s="6" t="str">
        <f t="shared" si="3"/>
        <v/>
      </c>
      <c r="I408" s="2" t="str">
        <f t="shared" si="4"/>
        <v/>
      </c>
      <c r="J408" s="2" t="str">
        <f t="shared" si="5"/>
        <v/>
      </c>
    </row>
    <row r="409" spans="1:10" ht="12.45" x14ac:dyDescent="0.3">
      <c r="A409" s="6"/>
      <c r="B409" s="6"/>
      <c r="C409" s="6"/>
      <c r="D409" s="6"/>
      <c r="E409" s="6"/>
      <c r="F409" s="6"/>
      <c r="G409" s="6"/>
      <c r="H409" s="6" t="str">
        <f t="shared" si="3"/>
        <v/>
      </c>
      <c r="I409" s="2" t="str">
        <f t="shared" si="4"/>
        <v/>
      </c>
      <c r="J409" s="2" t="str">
        <f t="shared" si="5"/>
        <v/>
      </c>
    </row>
    <row r="410" spans="1:10" ht="12.45" x14ac:dyDescent="0.3">
      <c r="A410" s="6"/>
      <c r="B410" s="6"/>
      <c r="C410" s="6"/>
      <c r="D410" s="6"/>
      <c r="E410" s="6"/>
      <c r="F410" s="6"/>
      <c r="G410" s="6"/>
      <c r="H410" s="6" t="str">
        <f t="shared" si="3"/>
        <v/>
      </c>
      <c r="I410" s="2" t="str">
        <f t="shared" si="4"/>
        <v/>
      </c>
      <c r="J410" s="2" t="str">
        <f t="shared" si="5"/>
        <v/>
      </c>
    </row>
    <row r="411" spans="1:10" ht="12.45" x14ac:dyDescent="0.3">
      <c r="A411" s="6"/>
      <c r="B411" s="6"/>
      <c r="C411" s="6"/>
      <c r="D411" s="6"/>
      <c r="E411" s="6"/>
      <c r="F411" s="6"/>
      <c r="G411" s="6"/>
      <c r="H411" s="6" t="str">
        <f t="shared" si="3"/>
        <v/>
      </c>
      <c r="I411" s="2" t="str">
        <f t="shared" si="4"/>
        <v/>
      </c>
      <c r="J411" s="2" t="str">
        <f t="shared" si="5"/>
        <v/>
      </c>
    </row>
    <row r="412" spans="1:10" ht="12.45" x14ac:dyDescent="0.3">
      <c r="A412" s="6"/>
      <c r="B412" s="6"/>
      <c r="C412" s="6"/>
      <c r="D412" s="6"/>
      <c r="E412" s="6"/>
      <c r="F412" s="6"/>
      <c r="G412" s="6"/>
      <c r="H412" s="6" t="str">
        <f t="shared" si="3"/>
        <v/>
      </c>
      <c r="I412" s="2" t="str">
        <f t="shared" si="4"/>
        <v/>
      </c>
      <c r="J412" s="2" t="str">
        <f t="shared" si="5"/>
        <v/>
      </c>
    </row>
    <row r="413" spans="1:10" ht="12.45" x14ac:dyDescent="0.3">
      <c r="A413" s="6"/>
      <c r="B413" s="6"/>
      <c r="C413" s="6"/>
      <c r="D413" s="6"/>
      <c r="E413" s="6"/>
      <c r="F413" s="6"/>
      <c r="G413" s="6"/>
      <c r="H413" s="6" t="str">
        <f t="shared" si="3"/>
        <v/>
      </c>
      <c r="I413" s="2" t="str">
        <f t="shared" si="4"/>
        <v/>
      </c>
      <c r="J413" s="2" t="str">
        <f t="shared" si="5"/>
        <v/>
      </c>
    </row>
    <row r="414" spans="1:10" ht="12.45" x14ac:dyDescent="0.3">
      <c r="A414" s="6"/>
      <c r="B414" s="6"/>
      <c r="C414" s="6"/>
      <c r="D414" s="6"/>
      <c r="E414" s="6"/>
      <c r="F414" s="6"/>
      <c r="G414" s="6"/>
      <c r="H414" s="6" t="str">
        <f t="shared" si="3"/>
        <v/>
      </c>
      <c r="I414" s="2" t="str">
        <f t="shared" si="4"/>
        <v/>
      </c>
      <c r="J414" s="2" t="str">
        <f t="shared" si="5"/>
        <v/>
      </c>
    </row>
    <row r="415" spans="1:10" ht="12.45" x14ac:dyDescent="0.3">
      <c r="A415" s="6"/>
      <c r="B415" s="6"/>
      <c r="C415" s="6"/>
      <c r="D415" s="6"/>
      <c r="E415" s="6"/>
      <c r="F415" s="6"/>
      <c r="G415" s="6"/>
      <c r="H415" s="6" t="str">
        <f t="shared" si="3"/>
        <v/>
      </c>
      <c r="I415" s="2" t="str">
        <f t="shared" si="4"/>
        <v/>
      </c>
      <c r="J415" s="2" t="str">
        <f t="shared" si="5"/>
        <v/>
      </c>
    </row>
    <row r="416" spans="1:10" ht="12.45" x14ac:dyDescent="0.3">
      <c r="A416" s="6"/>
      <c r="B416" s="6"/>
      <c r="C416" s="6"/>
      <c r="D416" s="6"/>
      <c r="E416" s="6"/>
      <c r="F416" s="6"/>
      <c r="G416" s="6"/>
      <c r="H416" s="6" t="str">
        <f t="shared" si="3"/>
        <v/>
      </c>
      <c r="I416" s="2" t="str">
        <f t="shared" si="4"/>
        <v/>
      </c>
      <c r="J416" s="2" t="str">
        <f t="shared" si="5"/>
        <v/>
      </c>
    </row>
    <row r="417" spans="1:10" ht="12.45" x14ac:dyDescent="0.3">
      <c r="A417" s="6"/>
      <c r="B417" s="6"/>
      <c r="C417" s="6"/>
      <c r="D417" s="6"/>
      <c r="E417" s="6"/>
      <c r="F417" s="6"/>
      <c r="G417" s="6"/>
      <c r="H417" s="6" t="str">
        <f t="shared" si="3"/>
        <v/>
      </c>
      <c r="I417" s="2" t="str">
        <f t="shared" si="4"/>
        <v/>
      </c>
      <c r="J417" s="2" t="str">
        <f t="shared" si="5"/>
        <v/>
      </c>
    </row>
    <row r="418" spans="1:10" ht="12.45" x14ac:dyDescent="0.3">
      <c r="A418" s="6"/>
      <c r="B418" s="6"/>
      <c r="C418" s="6"/>
      <c r="D418" s="6"/>
      <c r="E418" s="6"/>
      <c r="F418" s="6"/>
      <c r="G418" s="6"/>
      <c r="H418" s="6" t="str">
        <f t="shared" si="3"/>
        <v/>
      </c>
      <c r="I418" s="2" t="str">
        <f t="shared" si="4"/>
        <v/>
      </c>
      <c r="J418" s="2" t="str">
        <f t="shared" si="5"/>
        <v/>
      </c>
    </row>
    <row r="419" spans="1:10" ht="12.45" x14ac:dyDescent="0.3">
      <c r="A419" s="6"/>
      <c r="B419" s="6"/>
      <c r="C419" s="6"/>
      <c r="D419" s="6"/>
      <c r="E419" s="6"/>
      <c r="F419" s="6"/>
      <c r="G419" s="6"/>
      <c r="H419" s="6" t="str">
        <f t="shared" si="3"/>
        <v/>
      </c>
      <c r="I419" s="2" t="str">
        <f t="shared" si="4"/>
        <v/>
      </c>
      <c r="J419" s="2" t="str">
        <f t="shared" si="5"/>
        <v/>
      </c>
    </row>
    <row r="420" spans="1:10" ht="12.45" x14ac:dyDescent="0.3">
      <c r="A420" s="6"/>
      <c r="B420" s="6"/>
      <c r="C420" s="6"/>
      <c r="D420" s="6"/>
      <c r="E420" s="6"/>
      <c r="F420" s="6"/>
      <c r="G420" s="6"/>
      <c r="H420" s="6" t="str">
        <f t="shared" si="3"/>
        <v/>
      </c>
      <c r="I420" s="2" t="str">
        <f t="shared" si="4"/>
        <v/>
      </c>
      <c r="J420" s="2" t="str">
        <f t="shared" si="5"/>
        <v/>
      </c>
    </row>
    <row r="421" spans="1:10" ht="12.45" x14ac:dyDescent="0.3">
      <c r="A421" s="6"/>
      <c r="B421" s="6"/>
      <c r="C421" s="6"/>
      <c r="D421" s="6"/>
      <c r="E421" s="6"/>
      <c r="F421" s="6"/>
      <c r="G421" s="6"/>
      <c r="H421" s="6" t="str">
        <f t="shared" si="3"/>
        <v/>
      </c>
      <c r="I421" s="2" t="str">
        <f t="shared" si="4"/>
        <v/>
      </c>
      <c r="J421" s="2" t="str">
        <f t="shared" si="5"/>
        <v/>
      </c>
    </row>
    <row r="422" spans="1:10" ht="12.45" x14ac:dyDescent="0.3">
      <c r="A422" s="6"/>
      <c r="B422" s="6"/>
      <c r="C422" s="6"/>
      <c r="D422" s="6"/>
      <c r="E422" s="6"/>
      <c r="F422" s="6"/>
      <c r="G422" s="6"/>
      <c r="H422" s="6" t="str">
        <f t="shared" si="3"/>
        <v/>
      </c>
      <c r="I422" s="2" t="str">
        <f t="shared" si="4"/>
        <v/>
      </c>
      <c r="J422" s="2" t="str">
        <f t="shared" si="5"/>
        <v/>
      </c>
    </row>
    <row r="423" spans="1:10" ht="12.45" x14ac:dyDescent="0.3">
      <c r="A423" s="6"/>
      <c r="B423" s="6"/>
      <c r="C423" s="6"/>
      <c r="D423" s="6"/>
      <c r="E423" s="6"/>
      <c r="F423" s="6"/>
      <c r="G423" s="6"/>
      <c r="H423" s="6" t="str">
        <f t="shared" si="3"/>
        <v/>
      </c>
      <c r="I423" s="2" t="str">
        <f t="shared" si="4"/>
        <v/>
      </c>
      <c r="J423" s="2" t="str">
        <f t="shared" si="5"/>
        <v/>
      </c>
    </row>
    <row r="424" spans="1:10" ht="12.45" x14ac:dyDescent="0.3">
      <c r="A424" s="6"/>
      <c r="B424" s="6"/>
      <c r="C424" s="6"/>
      <c r="D424" s="6"/>
      <c r="E424" s="6"/>
      <c r="F424" s="6"/>
      <c r="G424" s="6"/>
      <c r="H424" s="6" t="str">
        <f t="shared" si="3"/>
        <v/>
      </c>
      <c r="I424" s="2" t="str">
        <f t="shared" si="4"/>
        <v/>
      </c>
      <c r="J424" s="2" t="str">
        <f t="shared" si="5"/>
        <v/>
      </c>
    </row>
    <row r="425" spans="1:10" ht="12.45" x14ac:dyDescent="0.3">
      <c r="A425" s="6"/>
      <c r="B425" s="6"/>
      <c r="C425" s="6"/>
      <c r="D425" s="6"/>
      <c r="E425" s="6"/>
      <c r="F425" s="6"/>
      <c r="G425" s="6"/>
      <c r="H425" s="6" t="str">
        <f t="shared" si="3"/>
        <v/>
      </c>
      <c r="I425" s="2" t="str">
        <f t="shared" si="4"/>
        <v/>
      </c>
      <c r="J425" s="2" t="str">
        <f t="shared" si="5"/>
        <v/>
      </c>
    </row>
    <row r="426" spans="1:10" ht="12.45" x14ac:dyDescent="0.3">
      <c r="A426" s="6"/>
      <c r="B426" s="6"/>
      <c r="C426" s="6"/>
      <c r="D426" s="6"/>
      <c r="E426" s="6"/>
      <c r="F426" s="6"/>
      <c r="G426" s="6"/>
      <c r="H426" s="6" t="str">
        <f t="shared" si="3"/>
        <v/>
      </c>
      <c r="I426" s="2" t="str">
        <f t="shared" si="4"/>
        <v/>
      </c>
      <c r="J426" s="2" t="str">
        <f t="shared" si="5"/>
        <v/>
      </c>
    </row>
    <row r="427" spans="1:10" ht="12.45" x14ac:dyDescent="0.3">
      <c r="A427" s="6"/>
      <c r="B427" s="6"/>
      <c r="C427" s="6"/>
      <c r="D427" s="6"/>
      <c r="E427" s="6"/>
      <c r="F427" s="6"/>
      <c r="G427" s="6"/>
      <c r="H427" s="6" t="str">
        <f t="shared" si="3"/>
        <v/>
      </c>
      <c r="I427" s="2" t="str">
        <f t="shared" si="4"/>
        <v/>
      </c>
      <c r="J427" s="2" t="str">
        <f t="shared" si="5"/>
        <v/>
      </c>
    </row>
    <row r="428" spans="1:10" ht="12.45" x14ac:dyDescent="0.3">
      <c r="A428" s="6"/>
      <c r="B428" s="6"/>
      <c r="C428" s="6"/>
      <c r="D428" s="6"/>
      <c r="E428" s="6"/>
      <c r="F428" s="6"/>
      <c r="G428" s="6"/>
      <c r="H428" s="6" t="str">
        <f t="shared" si="3"/>
        <v/>
      </c>
      <c r="I428" s="2" t="str">
        <f t="shared" si="4"/>
        <v/>
      </c>
      <c r="J428" s="2" t="str">
        <f t="shared" si="5"/>
        <v/>
      </c>
    </row>
    <row r="429" spans="1:10" ht="12.45" x14ac:dyDescent="0.3">
      <c r="A429" s="6"/>
      <c r="B429" s="6"/>
      <c r="C429" s="6"/>
      <c r="D429" s="6"/>
      <c r="E429" s="6"/>
      <c r="F429" s="6"/>
      <c r="G429" s="6"/>
      <c r="H429" s="6" t="str">
        <f t="shared" si="3"/>
        <v/>
      </c>
      <c r="I429" s="2" t="str">
        <f t="shared" si="4"/>
        <v/>
      </c>
      <c r="J429" s="2" t="str">
        <f t="shared" si="5"/>
        <v/>
      </c>
    </row>
    <row r="430" spans="1:10" ht="12.45" x14ac:dyDescent="0.3">
      <c r="A430" s="6"/>
      <c r="B430" s="6"/>
      <c r="C430" s="6"/>
      <c r="D430" s="6"/>
      <c r="E430" s="6"/>
      <c r="F430" s="6"/>
      <c r="G430" s="6"/>
      <c r="H430" s="6" t="str">
        <f t="shared" si="3"/>
        <v/>
      </c>
      <c r="I430" s="2" t="str">
        <f t="shared" si="4"/>
        <v/>
      </c>
      <c r="J430" s="2" t="str">
        <f t="shared" si="5"/>
        <v/>
      </c>
    </row>
    <row r="431" spans="1:10" ht="12.45" x14ac:dyDescent="0.3">
      <c r="A431" s="6"/>
      <c r="B431" s="6"/>
      <c r="C431" s="6"/>
      <c r="D431" s="6"/>
      <c r="E431" s="6"/>
      <c r="F431" s="6"/>
      <c r="G431" s="6"/>
      <c r="H431" s="6" t="str">
        <f t="shared" si="3"/>
        <v/>
      </c>
      <c r="I431" s="2" t="str">
        <f t="shared" si="4"/>
        <v/>
      </c>
      <c r="J431" s="2" t="str">
        <f t="shared" si="5"/>
        <v/>
      </c>
    </row>
    <row r="432" spans="1:10" ht="12.45" x14ac:dyDescent="0.3">
      <c r="A432" s="6"/>
      <c r="B432" s="6"/>
      <c r="C432" s="6"/>
      <c r="D432" s="6"/>
      <c r="E432" s="6"/>
      <c r="F432" s="6"/>
      <c r="G432" s="6"/>
      <c r="H432" s="6" t="str">
        <f t="shared" si="3"/>
        <v/>
      </c>
      <c r="I432" s="2" t="str">
        <f t="shared" si="4"/>
        <v/>
      </c>
      <c r="J432" s="2" t="str">
        <f t="shared" si="5"/>
        <v/>
      </c>
    </row>
    <row r="433" spans="1:10" ht="12.45" x14ac:dyDescent="0.3">
      <c r="A433" s="6"/>
      <c r="B433" s="6"/>
      <c r="C433" s="6"/>
      <c r="D433" s="6"/>
      <c r="E433" s="6"/>
      <c r="F433" s="6"/>
      <c r="G433" s="6"/>
      <c r="H433" s="6" t="str">
        <f t="shared" si="3"/>
        <v/>
      </c>
      <c r="I433" s="2" t="str">
        <f t="shared" si="4"/>
        <v/>
      </c>
      <c r="J433" s="2" t="str">
        <f t="shared" si="5"/>
        <v/>
      </c>
    </row>
    <row r="434" spans="1:10" ht="12.45" x14ac:dyDescent="0.3">
      <c r="A434" s="6"/>
      <c r="B434" s="6"/>
      <c r="C434" s="6"/>
      <c r="D434" s="6"/>
      <c r="E434" s="6"/>
      <c r="F434" s="6"/>
      <c r="G434" s="6"/>
      <c r="H434" s="6" t="str">
        <f t="shared" si="3"/>
        <v/>
      </c>
      <c r="I434" s="2" t="str">
        <f t="shared" si="4"/>
        <v/>
      </c>
      <c r="J434" s="2" t="str">
        <f t="shared" si="5"/>
        <v/>
      </c>
    </row>
    <row r="435" spans="1:10" ht="12.45" x14ac:dyDescent="0.3">
      <c r="A435" s="6"/>
      <c r="B435" s="6"/>
      <c r="C435" s="6"/>
      <c r="D435" s="6"/>
      <c r="E435" s="6"/>
      <c r="F435" s="6"/>
      <c r="G435" s="6"/>
      <c r="H435" s="6" t="str">
        <f t="shared" si="3"/>
        <v/>
      </c>
      <c r="I435" s="2" t="str">
        <f t="shared" si="4"/>
        <v/>
      </c>
      <c r="J435" s="2" t="str">
        <f t="shared" si="5"/>
        <v/>
      </c>
    </row>
    <row r="436" spans="1:10" ht="12.45" x14ac:dyDescent="0.3">
      <c r="A436" s="6"/>
      <c r="B436" s="6"/>
      <c r="C436" s="6"/>
      <c r="D436" s="6"/>
      <c r="E436" s="6"/>
      <c r="F436" s="6"/>
      <c r="G436" s="6"/>
      <c r="H436" s="6" t="str">
        <f t="shared" si="3"/>
        <v/>
      </c>
      <c r="I436" s="2" t="str">
        <f t="shared" si="4"/>
        <v/>
      </c>
      <c r="J436" s="2" t="str">
        <f t="shared" si="5"/>
        <v/>
      </c>
    </row>
    <row r="437" spans="1:10" ht="12.45" x14ac:dyDescent="0.3">
      <c r="A437" s="6"/>
      <c r="B437" s="6"/>
      <c r="C437" s="6"/>
      <c r="D437" s="6"/>
      <c r="E437" s="6"/>
      <c r="F437" s="6"/>
      <c r="G437" s="6"/>
      <c r="H437" s="6" t="str">
        <f t="shared" si="3"/>
        <v/>
      </c>
      <c r="I437" s="2" t="str">
        <f t="shared" si="4"/>
        <v/>
      </c>
      <c r="J437" s="2" t="str">
        <f t="shared" si="5"/>
        <v/>
      </c>
    </row>
    <row r="438" spans="1:10" ht="12.45" x14ac:dyDescent="0.3">
      <c r="A438" s="6"/>
      <c r="B438" s="6"/>
      <c r="C438" s="6"/>
      <c r="D438" s="6"/>
      <c r="E438" s="6"/>
      <c r="F438" s="6"/>
      <c r="G438" s="6"/>
      <c r="H438" s="6" t="str">
        <f t="shared" si="3"/>
        <v/>
      </c>
      <c r="I438" s="2" t="str">
        <f t="shared" si="4"/>
        <v/>
      </c>
      <c r="J438" s="2" t="str">
        <f t="shared" si="5"/>
        <v/>
      </c>
    </row>
    <row r="439" spans="1:10" ht="12.45" x14ac:dyDescent="0.3">
      <c r="A439" s="6"/>
      <c r="B439" s="6"/>
      <c r="C439" s="6"/>
      <c r="D439" s="6"/>
      <c r="E439" s="6"/>
      <c r="F439" s="6"/>
      <c r="G439" s="6"/>
      <c r="H439" s="6" t="str">
        <f t="shared" si="3"/>
        <v/>
      </c>
      <c r="I439" s="2" t="str">
        <f t="shared" si="4"/>
        <v/>
      </c>
      <c r="J439" s="2" t="str">
        <f t="shared" si="5"/>
        <v/>
      </c>
    </row>
    <row r="440" spans="1:10" ht="12.45" x14ac:dyDescent="0.3">
      <c r="A440" s="6"/>
      <c r="B440" s="6"/>
      <c r="C440" s="6"/>
      <c r="D440" s="6"/>
      <c r="E440" s="6"/>
      <c r="F440" s="6"/>
      <c r="G440" s="6"/>
      <c r="H440" s="6" t="str">
        <f t="shared" si="3"/>
        <v/>
      </c>
      <c r="I440" s="2" t="str">
        <f t="shared" si="4"/>
        <v/>
      </c>
      <c r="J440" s="2" t="str">
        <f t="shared" si="5"/>
        <v/>
      </c>
    </row>
    <row r="441" spans="1:10" ht="12.45" x14ac:dyDescent="0.3">
      <c r="A441" s="6"/>
      <c r="B441" s="6"/>
      <c r="C441" s="6"/>
      <c r="D441" s="6"/>
      <c r="E441" s="6"/>
      <c r="F441" s="6"/>
      <c r="G441" s="6"/>
      <c r="H441" s="6" t="str">
        <f t="shared" si="3"/>
        <v/>
      </c>
      <c r="I441" s="2" t="str">
        <f t="shared" si="4"/>
        <v/>
      </c>
      <c r="J441" s="2" t="str">
        <f t="shared" si="5"/>
        <v/>
      </c>
    </row>
    <row r="442" spans="1:10" ht="12.45" x14ac:dyDescent="0.3">
      <c r="A442" s="6"/>
      <c r="B442" s="6"/>
      <c r="C442" s="6"/>
      <c r="D442" s="6"/>
      <c r="E442" s="6"/>
      <c r="F442" s="6"/>
      <c r="G442" s="6"/>
      <c r="H442" s="6" t="str">
        <f t="shared" si="3"/>
        <v/>
      </c>
      <c r="I442" s="2" t="str">
        <f t="shared" si="4"/>
        <v/>
      </c>
      <c r="J442" s="2" t="str">
        <f t="shared" si="5"/>
        <v/>
      </c>
    </row>
    <row r="443" spans="1:10" ht="12.45" x14ac:dyDescent="0.3">
      <c r="A443" s="6"/>
      <c r="B443" s="6"/>
      <c r="C443" s="6"/>
      <c r="D443" s="6"/>
      <c r="E443" s="6"/>
      <c r="F443" s="6"/>
      <c r="G443" s="6"/>
      <c r="H443" s="6" t="str">
        <f t="shared" si="3"/>
        <v/>
      </c>
      <c r="I443" s="2" t="str">
        <f t="shared" si="4"/>
        <v/>
      </c>
      <c r="J443" s="2" t="str">
        <f t="shared" si="5"/>
        <v/>
      </c>
    </row>
    <row r="444" spans="1:10" ht="12.45" x14ac:dyDescent="0.3">
      <c r="A444" s="6"/>
      <c r="B444" s="6"/>
      <c r="C444" s="6"/>
      <c r="D444" s="6"/>
      <c r="E444" s="6"/>
      <c r="F444" s="6"/>
      <c r="G444" s="6"/>
      <c r="H444" s="6" t="str">
        <f t="shared" si="3"/>
        <v/>
      </c>
      <c r="I444" s="2" t="str">
        <f t="shared" si="4"/>
        <v/>
      </c>
      <c r="J444" s="2" t="str">
        <f t="shared" si="5"/>
        <v/>
      </c>
    </row>
    <row r="445" spans="1:10" ht="12.45" x14ac:dyDescent="0.3">
      <c r="A445" s="6"/>
      <c r="B445" s="6"/>
      <c r="C445" s="6"/>
      <c r="D445" s="6"/>
      <c r="E445" s="6"/>
      <c r="F445" s="6"/>
      <c r="G445" s="6"/>
      <c r="H445" s="6" t="str">
        <f t="shared" si="3"/>
        <v/>
      </c>
      <c r="I445" s="2" t="str">
        <f t="shared" si="4"/>
        <v/>
      </c>
      <c r="J445" s="2" t="str">
        <f t="shared" si="5"/>
        <v/>
      </c>
    </row>
    <row r="446" spans="1:10" ht="12.45" x14ac:dyDescent="0.3">
      <c r="A446" s="6"/>
      <c r="B446" s="6"/>
      <c r="C446" s="6"/>
      <c r="D446" s="6"/>
      <c r="E446" s="6"/>
      <c r="F446" s="6"/>
      <c r="G446" s="6"/>
      <c r="H446" s="6" t="str">
        <f t="shared" si="3"/>
        <v/>
      </c>
      <c r="I446" s="2" t="str">
        <f t="shared" si="4"/>
        <v/>
      </c>
      <c r="J446" s="2" t="str">
        <f t="shared" si="5"/>
        <v/>
      </c>
    </row>
    <row r="447" spans="1:10" ht="12.45" x14ac:dyDescent="0.3">
      <c r="A447" s="6"/>
      <c r="B447" s="6"/>
      <c r="C447" s="6"/>
      <c r="D447" s="6"/>
      <c r="E447" s="6"/>
      <c r="F447" s="6"/>
      <c r="G447" s="6"/>
      <c r="H447" s="6" t="str">
        <f t="shared" si="3"/>
        <v/>
      </c>
      <c r="I447" s="2" t="str">
        <f t="shared" si="4"/>
        <v/>
      </c>
      <c r="J447" s="2" t="str">
        <f t="shared" si="5"/>
        <v/>
      </c>
    </row>
    <row r="448" spans="1:10" ht="12.45" x14ac:dyDescent="0.3">
      <c r="A448" s="6"/>
      <c r="B448" s="6"/>
      <c r="C448" s="6"/>
      <c r="D448" s="6"/>
      <c r="E448" s="6"/>
      <c r="F448" s="6"/>
      <c r="G448" s="6"/>
      <c r="H448" s="6" t="str">
        <f t="shared" si="3"/>
        <v/>
      </c>
      <c r="I448" s="2" t="str">
        <f t="shared" si="4"/>
        <v/>
      </c>
      <c r="J448" s="2" t="str">
        <f t="shared" si="5"/>
        <v/>
      </c>
    </row>
    <row r="449" spans="1:10" ht="12.45" x14ac:dyDescent="0.3">
      <c r="A449" s="6"/>
      <c r="B449" s="6"/>
      <c r="C449" s="6"/>
      <c r="D449" s="6"/>
      <c r="E449" s="6"/>
      <c r="F449" s="6"/>
      <c r="G449" s="6"/>
      <c r="H449" s="6" t="str">
        <f t="shared" si="3"/>
        <v/>
      </c>
      <c r="I449" s="2" t="str">
        <f t="shared" si="4"/>
        <v/>
      </c>
      <c r="J449" s="2" t="str">
        <f t="shared" si="5"/>
        <v/>
      </c>
    </row>
    <row r="450" spans="1:10" ht="12.45" x14ac:dyDescent="0.3">
      <c r="A450" s="6"/>
      <c r="B450" s="6"/>
      <c r="C450" s="6"/>
      <c r="D450" s="6"/>
      <c r="E450" s="6"/>
      <c r="F450" s="6"/>
      <c r="G450" s="6"/>
      <c r="H450" s="6" t="str">
        <f t="shared" si="3"/>
        <v/>
      </c>
      <c r="I450" s="2" t="str">
        <f t="shared" si="4"/>
        <v/>
      </c>
      <c r="J450" s="2" t="str">
        <f t="shared" si="5"/>
        <v/>
      </c>
    </row>
    <row r="451" spans="1:10" ht="12.45" x14ac:dyDescent="0.3">
      <c r="A451" s="6"/>
      <c r="B451" s="6"/>
      <c r="C451" s="6"/>
      <c r="D451" s="6"/>
      <c r="E451" s="6"/>
      <c r="F451" s="6"/>
      <c r="G451" s="6"/>
      <c r="H451" s="6" t="str">
        <f t="shared" si="3"/>
        <v/>
      </c>
      <c r="I451" s="2" t="str">
        <f t="shared" si="4"/>
        <v/>
      </c>
      <c r="J451" s="2" t="str">
        <f t="shared" si="5"/>
        <v/>
      </c>
    </row>
    <row r="452" spans="1:10" ht="12.45" x14ac:dyDescent="0.3">
      <c r="A452" s="6"/>
      <c r="B452" s="6"/>
      <c r="C452" s="6"/>
      <c r="D452" s="6"/>
      <c r="E452" s="6"/>
      <c r="F452" s="6"/>
      <c r="G452" s="6"/>
      <c r="H452" s="6" t="str">
        <f t="shared" si="3"/>
        <v/>
      </c>
      <c r="I452" s="2" t="str">
        <f t="shared" si="4"/>
        <v/>
      </c>
      <c r="J452" s="2" t="str">
        <f t="shared" si="5"/>
        <v/>
      </c>
    </row>
    <row r="453" spans="1:10" ht="12.45" x14ac:dyDescent="0.3">
      <c r="A453" s="6"/>
      <c r="B453" s="6"/>
      <c r="C453" s="6"/>
      <c r="D453" s="6"/>
      <c r="E453" s="6"/>
      <c r="F453" s="6"/>
      <c r="G453" s="6"/>
      <c r="H453" s="6" t="str">
        <f t="shared" si="3"/>
        <v/>
      </c>
      <c r="I453" s="2" t="str">
        <f t="shared" si="4"/>
        <v/>
      </c>
      <c r="J453" s="2" t="str">
        <f t="shared" si="5"/>
        <v/>
      </c>
    </row>
    <row r="454" spans="1:10" ht="12.45" x14ac:dyDescent="0.3">
      <c r="A454" s="6"/>
      <c r="B454" s="6"/>
      <c r="C454" s="6"/>
      <c r="D454" s="6"/>
      <c r="E454" s="6"/>
      <c r="F454" s="6"/>
      <c r="G454" s="6"/>
      <c r="H454" s="6" t="str">
        <f t="shared" si="3"/>
        <v/>
      </c>
      <c r="I454" s="2" t="str">
        <f t="shared" si="4"/>
        <v/>
      </c>
      <c r="J454" s="2" t="str">
        <f t="shared" si="5"/>
        <v/>
      </c>
    </row>
    <row r="455" spans="1:10" ht="12.45" x14ac:dyDescent="0.3">
      <c r="A455" s="6"/>
      <c r="B455" s="6"/>
      <c r="C455" s="6"/>
      <c r="D455" s="6"/>
      <c r="E455" s="6"/>
      <c r="F455" s="6"/>
      <c r="G455" s="6"/>
      <c r="H455" s="6" t="str">
        <f t="shared" si="3"/>
        <v/>
      </c>
      <c r="I455" s="2" t="str">
        <f t="shared" si="4"/>
        <v/>
      </c>
      <c r="J455" s="2" t="str">
        <f t="shared" si="5"/>
        <v/>
      </c>
    </row>
    <row r="456" spans="1:10" ht="12.45" x14ac:dyDescent="0.3">
      <c r="A456" s="6"/>
      <c r="B456" s="6"/>
      <c r="C456" s="6"/>
      <c r="D456" s="6"/>
      <c r="E456" s="6"/>
      <c r="F456" s="6"/>
      <c r="G456" s="6"/>
      <c r="H456" s="6" t="str">
        <f t="shared" si="3"/>
        <v/>
      </c>
      <c r="I456" s="2" t="str">
        <f t="shared" si="4"/>
        <v/>
      </c>
      <c r="J456" s="2" t="str">
        <f t="shared" si="5"/>
        <v/>
      </c>
    </row>
    <row r="457" spans="1:10" ht="12.45" x14ac:dyDescent="0.3">
      <c r="A457" s="6"/>
      <c r="B457" s="6"/>
      <c r="C457" s="6"/>
      <c r="D457" s="6"/>
      <c r="E457" s="6"/>
      <c r="F457" s="6"/>
      <c r="G457" s="6"/>
      <c r="H457" s="6" t="str">
        <f t="shared" si="3"/>
        <v/>
      </c>
      <c r="I457" s="2" t="str">
        <f t="shared" si="4"/>
        <v/>
      </c>
      <c r="J457" s="2" t="str">
        <f t="shared" si="5"/>
        <v/>
      </c>
    </row>
    <row r="458" spans="1:10" ht="12.45" x14ac:dyDescent="0.3">
      <c r="A458" s="6"/>
      <c r="B458" s="6"/>
      <c r="C458" s="6"/>
      <c r="D458" s="6"/>
      <c r="E458" s="6"/>
      <c r="F458" s="6"/>
      <c r="G458" s="6"/>
      <c r="H458" s="6" t="str">
        <f t="shared" si="3"/>
        <v/>
      </c>
      <c r="I458" s="2" t="str">
        <f t="shared" si="4"/>
        <v/>
      </c>
      <c r="J458" s="2" t="str">
        <f t="shared" si="5"/>
        <v/>
      </c>
    </row>
    <row r="459" spans="1:10" ht="12.45" x14ac:dyDescent="0.3">
      <c r="A459" s="6"/>
      <c r="B459" s="6"/>
      <c r="C459" s="6"/>
      <c r="D459" s="6"/>
      <c r="E459" s="6"/>
      <c r="F459" s="6"/>
      <c r="G459" s="6"/>
      <c r="H459" s="6" t="str">
        <f t="shared" si="3"/>
        <v/>
      </c>
      <c r="I459" s="2" t="str">
        <f t="shared" si="4"/>
        <v/>
      </c>
      <c r="J459" s="2" t="str">
        <f t="shared" si="5"/>
        <v/>
      </c>
    </row>
    <row r="460" spans="1:10" ht="12.45" x14ac:dyDescent="0.3">
      <c r="A460" s="6"/>
      <c r="B460" s="6"/>
      <c r="C460" s="6"/>
      <c r="D460" s="6"/>
      <c r="E460" s="6"/>
      <c r="F460" s="6"/>
      <c r="G460" s="6"/>
      <c r="H460" s="6" t="str">
        <f t="shared" si="3"/>
        <v/>
      </c>
      <c r="I460" s="2" t="str">
        <f t="shared" si="4"/>
        <v/>
      </c>
      <c r="J460" s="2" t="str">
        <f t="shared" si="5"/>
        <v/>
      </c>
    </row>
    <row r="461" spans="1:10" ht="12.45" x14ac:dyDescent="0.3">
      <c r="A461" s="6"/>
      <c r="B461" s="6"/>
      <c r="C461" s="6"/>
      <c r="D461" s="6"/>
      <c r="E461" s="6"/>
      <c r="F461" s="6"/>
      <c r="G461" s="6"/>
      <c r="H461" s="6" t="str">
        <f t="shared" si="3"/>
        <v/>
      </c>
      <c r="I461" s="2" t="str">
        <f t="shared" si="4"/>
        <v/>
      </c>
      <c r="J461" s="2" t="str">
        <f t="shared" si="5"/>
        <v/>
      </c>
    </row>
    <row r="462" spans="1:10" ht="12.45" x14ac:dyDescent="0.3">
      <c r="A462" s="6"/>
      <c r="B462" s="6"/>
      <c r="C462" s="6"/>
      <c r="D462" s="6"/>
      <c r="E462" s="6"/>
      <c r="F462" s="6"/>
      <c r="G462" s="6"/>
      <c r="H462" s="6" t="str">
        <f t="shared" si="3"/>
        <v/>
      </c>
      <c r="I462" s="2" t="str">
        <f t="shared" si="4"/>
        <v/>
      </c>
      <c r="J462" s="2" t="str">
        <f t="shared" si="5"/>
        <v/>
      </c>
    </row>
    <row r="463" spans="1:10" ht="12.45" x14ac:dyDescent="0.3">
      <c r="A463" s="6"/>
      <c r="B463" s="6"/>
      <c r="C463" s="6"/>
      <c r="D463" s="6"/>
      <c r="E463" s="6"/>
      <c r="F463" s="6"/>
      <c r="G463" s="6"/>
      <c r="H463" s="6" t="str">
        <f t="shared" si="3"/>
        <v/>
      </c>
      <c r="I463" s="2" t="str">
        <f t="shared" si="4"/>
        <v/>
      </c>
      <c r="J463" s="2" t="str">
        <f t="shared" si="5"/>
        <v/>
      </c>
    </row>
    <row r="464" spans="1:10" ht="12.45" x14ac:dyDescent="0.3">
      <c r="A464" s="6"/>
      <c r="B464" s="6"/>
      <c r="C464" s="6"/>
      <c r="D464" s="6"/>
      <c r="E464" s="6"/>
      <c r="F464" s="6"/>
      <c r="G464" s="6"/>
      <c r="H464" s="6" t="str">
        <f t="shared" si="3"/>
        <v/>
      </c>
      <c r="I464" s="2" t="str">
        <f t="shared" si="4"/>
        <v/>
      </c>
      <c r="J464" s="2" t="str">
        <f t="shared" si="5"/>
        <v/>
      </c>
    </row>
    <row r="465" spans="1:10" ht="12.45" x14ac:dyDescent="0.3">
      <c r="A465" s="6"/>
      <c r="B465" s="6"/>
      <c r="C465" s="6"/>
      <c r="D465" s="6"/>
      <c r="E465" s="6"/>
      <c r="F465" s="6"/>
      <c r="G465" s="6"/>
      <c r="H465" s="6" t="str">
        <f t="shared" si="3"/>
        <v/>
      </c>
      <c r="I465" s="2" t="str">
        <f t="shared" si="4"/>
        <v/>
      </c>
      <c r="J465" s="2" t="str">
        <f t="shared" si="5"/>
        <v/>
      </c>
    </row>
    <row r="466" spans="1:10" ht="12.45" x14ac:dyDescent="0.3">
      <c r="A466" s="6"/>
      <c r="B466" s="6"/>
      <c r="C466" s="6"/>
      <c r="D466" s="6"/>
      <c r="E466" s="6"/>
      <c r="F466" s="6"/>
      <c r="G466" s="6"/>
      <c r="H466" s="6" t="str">
        <f t="shared" si="3"/>
        <v/>
      </c>
      <c r="I466" s="2" t="str">
        <f t="shared" si="4"/>
        <v/>
      </c>
      <c r="J466" s="2" t="str">
        <f t="shared" si="5"/>
        <v/>
      </c>
    </row>
    <row r="467" spans="1:10" ht="12.45" x14ac:dyDescent="0.3">
      <c r="A467" s="6"/>
      <c r="B467" s="6"/>
      <c r="C467" s="6"/>
      <c r="D467" s="6"/>
      <c r="E467" s="6"/>
      <c r="F467" s="6"/>
      <c r="G467" s="6"/>
      <c r="H467" s="6" t="str">
        <f t="shared" si="3"/>
        <v/>
      </c>
      <c r="I467" s="2" t="str">
        <f t="shared" si="4"/>
        <v/>
      </c>
      <c r="J467" s="2" t="str">
        <f t="shared" si="5"/>
        <v/>
      </c>
    </row>
    <row r="468" spans="1:10" ht="12.45" x14ac:dyDescent="0.3">
      <c r="A468" s="6"/>
      <c r="B468" s="6"/>
      <c r="C468" s="6"/>
      <c r="D468" s="6"/>
      <c r="E468" s="6"/>
      <c r="F468" s="6"/>
      <c r="G468" s="6"/>
      <c r="H468" s="6" t="str">
        <f t="shared" si="3"/>
        <v/>
      </c>
      <c r="I468" s="2" t="str">
        <f t="shared" si="4"/>
        <v/>
      </c>
      <c r="J468" s="2" t="str">
        <f t="shared" si="5"/>
        <v/>
      </c>
    </row>
    <row r="469" spans="1:10" ht="12.45" x14ac:dyDescent="0.3">
      <c r="A469" s="6"/>
      <c r="B469" s="6"/>
      <c r="C469" s="6"/>
      <c r="D469" s="6"/>
      <c r="E469" s="6"/>
      <c r="F469" s="6"/>
      <c r="G469" s="6"/>
      <c r="H469" s="6" t="str">
        <f t="shared" si="3"/>
        <v/>
      </c>
      <c r="I469" s="2" t="str">
        <f t="shared" si="4"/>
        <v/>
      </c>
      <c r="J469" s="2" t="str">
        <f t="shared" si="5"/>
        <v/>
      </c>
    </row>
    <row r="470" spans="1:10" ht="12.45" x14ac:dyDescent="0.3">
      <c r="A470" s="6"/>
      <c r="B470" s="6"/>
      <c r="C470" s="6"/>
      <c r="D470" s="6"/>
      <c r="E470" s="6"/>
      <c r="F470" s="6"/>
      <c r="G470" s="6"/>
      <c r="H470" s="6" t="str">
        <f t="shared" si="3"/>
        <v/>
      </c>
      <c r="I470" s="2" t="str">
        <f t="shared" si="4"/>
        <v/>
      </c>
      <c r="J470" s="2" t="str">
        <f t="shared" si="5"/>
        <v/>
      </c>
    </row>
    <row r="471" spans="1:10" ht="12.45" x14ac:dyDescent="0.3">
      <c r="A471" s="6"/>
      <c r="B471" s="6"/>
      <c r="C471" s="6"/>
      <c r="D471" s="6"/>
      <c r="E471" s="6"/>
      <c r="F471" s="6"/>
      <c r="G471" s="6"/>
      <c r="H471" s="6" t="str">
        <f t="shared" si="3"/>
        <v/>
      </c>
      <c r="I471" s="2" t="str">
        <f t="shared" si="4"/>
        <v/>
      </c>
      <c r="J471" s="2" t="str">
        <f t="shared" si="5"/>
        <v/>
      </c>
    </row>
    <row r="472" spans="1:10" ht="12.45" x14ac:dyDescent="0.3">
      <c r="A472" s="6"/>
      <c r="B472" s="6"/>
      <c r="C472" s="6"/>
      <c r="D472" s="6"/>
      <c r="E472" s="6"/>
      <c r="F472" s="6"/>
      <c r="G472" s="6"/>
      <c r="H472" s="6" t="str">
        <f t="shared" si="3"/>
        <v/>
      </c>
      <c r="I472" s="2" t="str">
        <f t="shared" si="4"/>
        <v/>
      </c>
      <c r="J472" s="2" t="str">
        <f t="shared" si="5"/>
        <v/>
      </c>
    </row>
    <row r="473" spans="1:10" ht="12.45" x14ac:dyDescent="0.3">
      <c r="A473" s="6"/>
      <c r="B473" s="6"/>
      <c r="C473" s="6"/>
      <c r="D473" s="6"/>
      <c r="E473" s="6"/>
      <c r="F473" s="6"/>
      <c r="G473" s="6"/>
      <c r="H473" s="6" t="str">
        <f t="shared" si="3"/>
        <v/>
      </c>
      <c r="I473" s="2" t="str">
        <f t="shared" si="4"/>
        <v/>
      </c>
      <c r="J473" s="2" t="str">
        <f t="shared" si="5"/>
        <v/>
      </c>
    </row>
    <row r="474" spans="1:10" ht="12.45" x14ac:dyDescent="0.3">
      <c r="A474" s="6"/>
      <c r="B474" s="6"/>
      <c r="C474" s="6"/>
      <c r="D474" s="6"/>
      <c r="E474" s="6"/>
      <c r="F474" s="6"/>
      <c r="G474" s="6"/>
      <c r="H474" s="6" t="str">
        <f t="shared" si="3"/>
        <v/>
      </c>
      <c r="I474" s="2" t="str">
        <f t="shared" si="4"/>
        <v/>
      </c>
      <c r="J474" s="2" t="str">
        <f t="shared" si="5"/>
        <v/>
      </c>
    </row>
    <row r="475" spans="1:10" ht="12.45" x14ac:dyDescent="0.3">
      <c r="A475" s="6"/>
      <c r="B475" s="6"/>
      <c r="C475" s="6"/>
      <c r="D475" s="6"/>
      <c r="E475" s="6"/>
      <c r="F475" s="6"/>
      <c r="G475" s="6"/>
      <c r="H475" s="6" t="str">
        <f t="shared" si="3"/>
        <v/>
      </c>
      <c r="I475" s="2" t="str">
        <f t="shared" si="4"/>
        <v/>
      </c>
      <c r="J475" s="2" t="str">
        <f t="shared" si="5"/>
        <v/>
      </c>
    </row>
    <row r="476" spans="1:10" ht="12.45" x14ac:dyDescent="0.3">
      <c r="A476" s="6"/>
      <c r="B476" s="6"/>
      <c r="C476" s="6"/>
      <c r="D476" s="6"/>
      <c r="E476" s="6"/>
      <c r="F476" s="6"/>
      <c r="G476" s="6"/>
      <c r="H476" s="6" t="str">
        <f t="shared" si="3"/>
        <v/>
      </c>
      <c r="I476" s="2" t="str">
        <f t="shared" si="4"/>
        <v/>
      </c>
      <c r="J476" s="2" t="str">
        <f t="shared" si="5"/>
        <v/>
      </c>
    </row>
    <row r="477" spans="1:10" ht="12.45" x14ac:dyDescent="0.3">
      <c r="A477" s="6"/>
      <c r="B477" s="6"/>
      <c r="C477" s="6"/>
      <c r="D477" s="6"/>
      <c r="E477" s="6"/>
      <c r="F477" s="6"/>
      <c r="G477" s="6"/>
      <c r="H477" s="6" t="str">
        <f t="shared" si="3"/>
        <v/>
      </c>
      <c r="I477" s="2" t="str">
        <f t="shared" si="4"/>
        <v/>
      </c>
      <c r="J477" s="2" t="str">
        <f t="shared" si="5"/>
        <v/>
      </c>
    </row>
    <row r="478" spans="1:10" ht="12.45" x14ac:dyDescent="0.3">
      <c r="A478" s="6"/>
      <c r="B478" s="6"/>
      <c r="C478" s="6"/>
      <c r="D478" s="6"/>
      <c r="E478" s="6"/>
      <c r="F478" s="6"/>
      <c r="G478" s="6"/>
      <c r="H478" s="6" t="str">
        <f t="shared" si="3"/>
        <v/>
      </c>
      <c r="I478" s="2" t="str">
        <f t="shared" si="4"/>
        <v/>
      </c>
      <c r="J478" s="2" t="str">
        <f t="shared" si="5"/>
        <v/>
      </c>
    </row>
    <row r="479" spans="1:10" ht="12.45" x14ac:dyDescent="0.3">
      <c r="A479" s="6"/>
      <c r="B479" s="6"/>
      <c r="C479" s="6"/>
      <c r="D479" s="6"/>
      <c r="E479" s="6"/>
      <c r="F479" s="6"/>
      <c r="G479" s="6"/>
      <c r="H479" s="6" t="str">
        <f t="shared" si="3"/>
        <v/>
      </c>
      <c r="I479" s="2" t="str">
        <f t="shared" si="4"/>
        <v/>
      </c>
      <c r="J479" s="2" t="str">
        <f t="shared" si="5"/>
        <v/>
      </c>
    </row>
    <row r="480" spans="1:10" ht="12.45" x14ac:dyDescent="0.3">
      <c r="A480" s="6"/>
      <c r="B480" s="6"/>
      <c r="C480" s="6"/>
      <c r="D480" s="6"/>
      <c r="E480" s="6"/>
      <c r="F480" s="6"/>
      <c r="G480" s="6"/>
      <c r="H480" s="6" t="str">
        <f t="shared" si="3"/>
        <v/>
      </c>
      <c r="I480" s="2" t="str">
        <f t="shared" si="4"/>
        <v/>
      </c>
      <c r="J480" s="2" t="str">
        <f t="shared" si="5"/>
        <v/>
      </c>
    </row>
    <row r="481" spans="1:10" ht="12.45" x14ac:dyDescent="0.3">
      <c r="A481" s="6"/>
      <c r="B481" s="6"/>
      <c r="C481" s="6"/>
      <c r="D481" s="6"/>
      <c r="E481" s="6"/>
      <c r="F481" s="6"/>
      <c r="G481" s="6"/>
      <c r="H481" s="6" t="str">
        <f t="shared" si="3"/>
        <v/>
      </c>
      <c r="I481" s="2" t="str">
        <f t="shared" si="4"/>
        <v/>
      </c>
      <c r="J481" s="2" t="str">
        <f t="shared" si="5"/>
        <v/>
      </c>
    </row>
    <row r="482" spans="1:10" ht="12.45" x14ac:dyDescent="0.3">
      <c r="A482" s="6"/>
      <c r="B482" s="6"/>
      <c r="C482" s="6"/>
      <c r="D482" s="6"/>
      <c r="E482" s="6"/>
      <c r="F482" s="6"/>
      <c r="G482" s="6"/>
      <c r="H482" s="6" t="str">
        <f t="shared" si="3"/>
        <v/>
      </c>
      <c r="I482" s="2" t="str">
        <f t="shared" si="4"/>
        <v/>
      </c>
      <c r="J482" s="2" t="str">
        <f t="shared" si="5"/>
        <v/>
      </c>
    </row>
    <row r="483" spans="1:10" ht="12.45" x14ac:dyDescent="0.3">
      <c r="A483" s="6"/>
      <c r="B483" s="6"/>
      <c r="C483" s="6"/>
      <c r="D483" s="6"/>
      <c r="E483" s="6"/>
      <c r="F483" s="6"/>
      <c r="G483" s="6"/>
      <c r="H483" s="6" t="str">
        <f t="shared" si="3"/>
        <v/>
      </c>
      <c r="I483" s="2" t="str">
        <f t="shared" si="4"/>
        <v/>
      </c>
      <c r="J483" s="2" t="str">
        <f t="shared" si="5"/>
        <v/>
      </c>
    </row>
    <row r="484" spans="1:10" ht="12.45" x14ac:dyDescent="0.3">
      <c r="A484" s="6"/>
      <c r="B484" s="6"/>
      <c r="C484" s="6"/>
      <c r="D484" s="6"/>
      <c r="E484" s="6"/>
      <c r="F484" s="6"/>
      <c r="G484" s="6"/>
      <c r="H484" s="6" t="str">
        <f t="shared" si="3"/>
        <v/>
      </c>
      <c r="I484" s="2" t="str">
        <f t="shared" si="4"/>
        <v/>
      </c>
      <c r="J484" s="2" t="str">
        <f t="shared" si="5"/>
        <v/>
      </c>
    </row>
    <row r="485" spans="1:10" ht="12.45" x14ac:dyDescent="0.3">
      <c r="A485" s="6"/>
      <c r="B485" s="6"/>
      <c r="C485" s="6"/>
      <c r="D485" s="6"/>
      <c r="E485" s="6"/>
      <c r="F485" s="6"/>
      <c r="G485" s="6"/>
      <c r="H485" s="6" t="str">
        <f t="shared" si="3"/>
        <v/>
      </c>
      <c r="I485" s="2" t="str">
        <f t="shared" si="4"/>
        <v/>
      </c>
      <c r="J485" s="2" t="str">
        <f t="shared" si="5"/>
        <v/>
      </c>
    </row>
    <row r="486" spans="1:10" ht="12.45" x14ac:dyDescent="0.3">
      <c r="A486" s="6"/>
      <c r="B486" s="6"/>
      <c r="C486" s="6"/>
      <c r="D486" s="6"/>
      <c r="E486" s="6"/>
      <c r="F486" s="6"/>
      <c r="G486" s="6"/>
      <c r="H486" s="6" t="str">
        <f t="shared" si="3"/>
        <v/>
      </c>
      <c r="I486" s="2" t="str">
        <f t="shared" si="4"/>
        <v/>
      </c>
      <c r="J486" s="2" t="str">
        <f t="shared" si="5"/>
        <v/>
      </c>
    </row>
    <row r="487" spans="1:10" ht="12.45" x14ac:dyDescent="0.3">
      <c r="A487" s="6"/>
      <c r="B487" s="6"/>
      <c r="C487" s="6"/>
      <c r="D487" s="6"/>
      <c r="E487" s="6"/>
      <c r="F487" s="6"/>
      <c r="G487" s="6"/>
      <c r="H487" s="6" t="str">
        <f t="shared" si="3"/>
        <v/>
      </c>
      <c r="I487" s="2" t="str">
        <f t="shared" si="4"/>
        <v/>
      </c>
      <c r="J487" s="2" t="str">
        <f t="shared" si="5"/>
        <v/>
      </c>
    </row>
    <row r="488" spans="1:10" ht="12.45" x14ac:dyDescent="0.3">
      <c r="A488" s="6"/>
      <c r="B488" s="6"/>
      <c r="C488" s="6"/>
      <c r="D488" s="6"/>
      <c r="E488" s="6"/>
      <c r="F488" s="6"/>
      <c r="G488" s="6"/>
      <c r="H488" s="6" t="str">
        <f t="shared" si="3"/>
        <v/>
      </c>
      <c r="I488" s="2" t="str">
        <f t="shared" si="4"/>
        <v/>
      </c>
      <c r="J488" s="2" t="str">
        <f t="shared" si="5"/>
        <v/>
      </c>
    </row>
    <row r="489" spans="1:10" ht="12.45" x14ac:dyDescent="0.3">
      <c r="A489" s="6"/>
      <c r="B489" s="6"/>
      <c r="C489" s="6"/>
      <c r="D489" s="6"/>
      <c r="E489" s="6"/>
      <c r="F489" s="6"/>
      <c r="G489" s="6"/>
      <c r="H489" s="6" t="str">
        <f t="shared" si="3"/>
        <v/>
      </c>
      <c r="I489" s="2" t="str">
        <f t="shared" si="4"/>
        <v/>
      </c>
      <c r="J489" s="2" t="str">
        <f t="shared" si="5"/>
        <v/>
      </c>
    </row>
    <row r="490" spans="1:10" ht="12.45" x14ac:dyDescent="0.3">
      <c r="A490" s="6"/>
      <c r="B490" s="6"/>
      <c r="C490" s="6"/>
      <c r="D490" s="6"/>
      <c r="E490" s="6"/>
      <c r="F490" s="6"/>
      <c r="G490" s="6"/>
      <c r="H490" s="6" t="str">
        <f t="shared" si="3"/>
        <v/>
      </c>
      <c r="I490" s="2" t="str">
        <f t="shared" si="4"/>
        <v/>
      </c>
      <c r="J490" s="2" t="str">
        <f t="shared" si="5"/>
        <v/>
      </c>
    </row>
    <row r="491" spans="1:10" ht="12.45" x14ac:dyDescent="0.3">
      <c r="A491" s="6"/>
      <c r="B491" s="6"/>
      <c r="C491" s="6"/>
      <c r="D491" s="6"/>
      <c r="E491" s="6"/>
      <c r="F491" s="6"/>
      <c r="G491" s="6"/>
      <c r="H491" s="6" t="str">
        <f t="shared" si="3"/>
        <v/>
      </c>
      <c r="I491" s="2" t="str">
        <f t="shared" si="4"/>
        <v/>
      </c>
      <c r="J491" s="2" t="str">
        <f t="shared" si="5"/>
        <v/>
      </c>
    </row>
    <row r="492" spans="1:10" ht="12.45" x14ac:dyDescent="0.3">
      <c r="A492" s="6"/>
      <c r="B492" s="6"/>
      <c r="C492" s="6"/>
      <c r="D492" s="6"/>
      <c r="E492" s="6"/>
      <c r="F492" s="6"/>
      <c r="G492" s="6"/>
      <c r="H492" s="6" t="str">
        <f t="shared" si="3"/>
        <v/>
      </c>
      <c r="I492" s="2" t="str">
        <f t="shared" si="4"/>
        <v/>
      </c>
      <c r="J492" s="2" t="str">
        <f t="shared" si="5"/>
        <v/>
      </c>
    </row>
    <row r="493" spans="1:10" ht="12.45" x14ac:dyDescent="0.3">
      <c r="A493" s="6"/>
      <c r="B493" s="6"/>
      <c r="C493" s="6"/>
      <c r="D493" s="6"/>
      <c r="E493" s="6"/>
      <c r="F493" s="6"/>
      <c r="G493" s="6"/>
      <c r="H493" s="6" t="str">
        <f t="shared" si="3"/>
        <v/>
      </c>
      <c r="I493" s="2" t="str">
        <f t="shared" si="4"/>
        <v/>
      </c>
      <c r="J493" s="2" t="str">
        <f t="shared" si="5"/>
        <v/>
      </c>
    </row>
    <row r="494" spans="1:10" ht="12.45" x14ac:dyDescent="0.3">
      <c r="A494" s="6"/>
      <c r="B494" s="6"/>
      <c r="C494" s="6"/>
      <c r="D494" s="6"/>
      <c r="E494" s="6"/>
      <c r="F494" s="6"/>
      <c r="G494" s="6"/>
      <c r="H494" s="6" t="str">
        <f t="shared" si="3"/>
        <v/>
      </c>
      <c r="I494" s="2" t="str">
        <f t="shared" si="4"/>
        <v/>
      </c>
      <c r="J494" s="2" t="str">
        <f t="shared" si="5"/>
        <v/>
      </c>
    </row>
    <row r="495" spans="1:10" ht="12.45" x14ac:dyDescent="0.3">
      <c r="A495" s="6"/>
      <c r="B495" s="6"/>
      <c r="C495" s="6"/>
      <c r="D495" s="6"/>
      <c r="E495" s="6"/>
      <c r="F495" s="6"/>
      <c r="G495" s="6"/>
      <c r="H495" s="6" t="str">
        <f t="shared" si="3"/>
        <v/>
      </c>
      <c r="I495" s="2" t="str">
        <f t="shared" si="4"/>
        <v/>
      </c>
      <c r="J495" s="2" t="str">
        <f t="shared" si="5"/>
        <v/>
      </c>
    </row>
    <row r="496" spans="1:10" ht="12.45" x14ac:dyDescent="0.3">
      <c r="A496" s="6"/>
      <c r="B496" s="6"/>
      <c r="C496" s="6"/>
      <c r="D496" s="6"/>
      <c r="E496" s="6"/>
      <c r="F496" s="6"/>
      <c r="G496" s="6"/>
      <c r="H496" s="6" t="str">
        <f t="shared" si="3"/>
        <v/>
      </c>
      <c r="I496" s="2" t="str">
        <f t="shared" si="4"/>
        <v/>
      </c>
      <c r="J496" s="2" t="str">
        <f t="shared" si="5"/>
        <v/>
      </c>
    </row>
    <row r="497" spans="1:10" ht="12.45" x14ac:dyDescent="0.3">
      <c r="A497" s="6"/>
      <c r="B497" s="6"/>
      <c r="C497" s="6"/>
      <c r="D497" s="6"/>
      <c r="E497" s="6"/>
      <c r="F497" s="6"/>
      <c r="G497" s="6"/>
      <c r="H497" s="6" t="str">
        <f t="shared" si="3"/>
        <v/>
      </c>
      <c r="I497" s="2" t="str">
        <f t="shared" si="4"/>
        <v/>
      </c>
      <c r="J497" s="2" t="str">
        <f t="shared" si="5"/>
        <v/>
      </c>
    </row>
    <row r="498" spans="1:10" ht="12.45" x14ac:dyDescent="0.3">
      <c r="A498" s="6"/>
      <c r="B498" s="6"/>
      <c r="C498" s="6"/>
      <c r="D498" s="6"/>
      <c r="E498" s="6"/>
      <c r="F498" s="6"/>
      <c r="G498" s="6"/>
      <c r="H498" s="6" t="str">
        <f t="shared" si="3"/>
        <v/>
      </c>
      <c r="I498" s="2" t="str">
        <f t="shared" si="4"/>
        <v/>
      </c>
      <c r="J498" s="2" t="str">
        <f t="shared" si="5"/>
        <v/>
      </c>
    </row>
    <row r="499" spans="1:10" ht="12.45" x14ac:dyDescent="0.3">
      <c r="A499" s="6"/>
      <c r="B499" s="6"/>
      <c r="C499" s="6"/>
      <c r="D499" s="6"/>
      <c r="E499" s="6"/>
      <c r="F499" s="6"/>
      <c r="G499" s="6"/>
      <c r="H499" s="6" t="str">
        <f t="shared" si="3"/>
        <v/>
      </c>
      <c r="I499" s="2" t="str">
        <f t="shared" si="4"/>
        <v/>
      </c>
      <c r="J499" s="2" t="str">
        <f t="shared" si="5"/>
        <v/>
      </c>
    </row>
    <row r="500" spans="1:10" ht="12.45" x14ac:dyDescent="0.3">
      <c r="A500" s="6"/>
      <c r="B500" s="6"/>
      <c r="C500" s="6"/>
      <c r="D500" s="6"/>
      <c r="E500" s="6"/>
      <c r="F500" s="6"/>
      <c r="G500" s="6"/>
      <c r="H500" s="6" t="str">
        <f t="shared" si="3"/>
        <v/>
      </c>
      <c r="I500" s="2" t="str">
        <f t="shared" si="4"/>
        <v/>
      </c>
      <c r="J500" s="2" t="str">
        <f t="shared" si="5"/>
        <v/>
      </c>
    </row>
    <row r="501" spans="1:10" ht="12.45" x14ac:dyDescent="0.3">
      <c r="A501" s="6"/>
      <c r="B501" s="6"/>
      <c r="C501" s="6"/>
      <c r="D501" s="6"/>
      <c r="E501" s="6"/>
      <c r="F501" s="6"/>
      <c r="G501" s="6"/>
      <c r="H501" s="6" t="str">
        <f t="shared" si="3"/>
        <v/>
      </c>
      <c r="I501" s="2" t="str">
        <f t="shared" si="4"/>
        <v/>
      </c>
      <c r="J501" s="2" t="str">
        <f t="shared" si="5"/>
        <v/>
      </c>
    </row>
    <row r="502" spans="1:10" ht="12.45" x14ac:dyDescent="0.3">
      <c r="A502" s="6"/>
      <c r="B502" s="6"/>
      <c r="C502" s="6"/>
      <c r="D502" s="6"/>
      <c r="E502" s="6"/>
      <c r="F502" s="6"/>
      <c r="G502" s="6"/>
      <c r="H502" s="6" t="str">
        <f t="shared" si="3"/>
        <v/>
      </c>
      <c r="I502" s="2" t="str">
        <f t="shared" si="4"/>
        <v/>
      </c>
      <c r="J502" s="2" t="str">
        <f t="shared" si="5"/>
        <v/>
      </c>
    </row>
    <row r="503" spans="1:10" ht="12.45" x14ac:dyDescent="0.3">
      <c r="A503" s="6"/>
      <c r="B503" s="6"/>
      <c r="C503" s="6"/>
      <c r="D503" s="6"/>
      <c r="E503" s="6"/>
      <c r="F503" s="6"/>
      <c r="G503" s="6"/>
      <c r="H503" s="6" t="str">
        <f t="shared" si="3"/>
        <v/>
      </c>
      <c r="I503" s="2" t="str">
        <f t="shared" si="4"/>
        <v/>
      </c>
      <c r="J503" s="2" t="str">
        <f t="shared" si="5"/>
        <v/>
      </c>
    </row>
    <row r="504" spans="1:10" ht="12.45" x14ac:dyDescent="0.3">
      <c r="A504" s="6"/>
      <c r="B504" s="6"/>
      <c r="C504" s="6"/>
      <c r="D504" s="6"/>
      <c r="E504" s="6"/>
      <c r="F504" s="6"/>
      <c r="G504" s="6"/>
      <c r="H504" s="6" t="str">
        <f t="shared" si="3"/>
        <v/>
      </c>
      <c r="I504" s="2" t="str">
        <f t="shared" si="4"/>
        <v/>
      </c>
      <c r="J504" s="2" t="str">
        <f t="shared" si="5"/>
        <v/>
      </c>
    </row>
    <row r="505" spans="1:10" ht="12.45" x14ac:dyDescent="0.3">
      <c r="A505" s="6"/>
      <c r="B505" s="6"/>
      <c r="C505" s="6"/>
      <c r="D505" s="6"/>
      <c r="E505" s="6"/>
      <c r="F505" s="6"/>
      <c r="G505" s="6"/>
      <c r="H505" s="6" t="str">
        <f t="shared" si="3"/>
        <v/>
      </c>
      <c r="I505" s="2" t="str">
        <f t="shared" si="4"/>
        <v/>
      </c>
      <c r="J505" s="2" t="str">
        <f t="shared" si="5"/>
        <v/>
      </c>
    </row>
    <row r="506" spans="1:10" ht="12.45" x14ac:dyDescent="0.3">
      <c r="A506" s="6"/>
      <c r="B506" s="6"/>
      <c r="C506" s="6"/>
      <c r="D506" s="6"/>
      <c r="E506" s="6"/>
      <c r="F506" s="6"/>
      <c r="G506" s="6"/>
      <c r="H506" s="6" t="str">
        <f t="shared" si="3"/>
        <v/>
      </c>
      <c r="I506" s="2" t="str">
        <f t="shared" si="4"/>
        <v/>
      </c>
      <c r="J506" s="2" t="str">
        <f t="shared" si="5"/>
        <v/>
      </c>
    </row>
    <row r="507" spans="1:10" ht="12.45" x14ac:dyDescent="0.3">
      <c r="A507" s="6"/>
      <c r="B507" s="6"/>
      <c r="C507" s="6"/>
      <c r="D507" s="6"/>
      <c r="E507" s="6"/>
      <c r="F507" s="6"/>
      <c r="G507" s="6"/>
      <c r="H507" s="6" t="str">
        <f t="shared" si="3"/>
        <v/>
      </c>
      <c r="I507" s="2" t="str">
        <f t="shared" si="4"/>
        <v/>
      </c>
      <c r="J507" s="2" t="str">
        <f t="shared" si="5"/>
        <v/>
      </c>
    </row>
    <row r="508" spans="1:10" ht="12.45" x14ac:dyDescent="0.3">
      <c r="A508" s="6"/>
      <c r="B508" s="6"/>
      <c r="C508" s="6"/>
      <c r="D508" s="6"/>
      <c r="E508" s="6"/>
      <c r="F508" s="6"/>
      <c r="G508" s="6"/>
      <c r="H508" s="6" t="str">
        <f t="shared" si="3"/>
        <v/>
      </c>
      <c r="I508" s="2" t="str">
        <f t="shared" si="4"/>
        <v/>
      </c>
      <c r="J508" s="2" t="str">
        <f t="shared" si="5"/>
        <v/>
      </c>
    </row>
    <row r="509" spans="1:10" ht="12.45" x14ac:dyDescent="0.3">
      <c r="A509" s="6"/>
      <c r="B509" s="6"/>
      <c r="C509" s="6"/>
      <c r="D509" s="6"/>
      <c r="E509" s="6"/>
      <c r="F509" s="6"/>
      <c r="G509" s="6"/>
      <c r="H509" s="6" t="str">
        <f t="shared" si="3"/>
        <v/>
      </c>
      <c r="I509" s="2" t="str">
        <f t="shared" si="4"/>
        <v/>
      </c>
      <c r="J509" s="2" t="str">
        <f t="shared" si="5"/>
        <v/>
      </c>
    </row>
    <row r="510" spans="1:10" ht="12.45" x14ac:dyDescent="0.3">
      <c r="A510" s="6"/>
      <c r="B510" s="6"/>
      <c r="C510" s="6"/>
      <c r="D510" s="6"/>
      <c r="E510" s="6"/>
      <c r="F510" s="6"/>
      <c r="G510" s="6"/>
      <c r="H510" s="6" t="str">
        <f t="shared" si="3"/>
        <v/>
      </c>
      <c r="I510" s="2" t="str">
        <f t="shared" si="4"/>
        <v/>
      </c>
      <c r="J510" s="2" t="str">
        <f t="shared" si="5"/>
        <v/>
      </c>
    </row>
    <row r="511" spans="1:10" ht="12.45" x14ac:dyDescent="0.3">
      <c r="A511" s="6"/>
      <c r="B511" s="6"/>
      <c r="C511" s="6"/>
      <c r="D511" s="6"/>
      <c r="E511" s="6"/>
      <c r="F511" s="6"/>
      <c r="G511" s="6"/>
      <c r="H511" s="6" t="str">
        <f t="shared" si="3"/>
        <v/>
      </c>
      <c r="I511" s="2" t="str">
        <f t="shared" si="4"/>
        <v/>
      </c>
      <c r="J511" s="2" t="str">
        <f t="shared" si="5"/>
        <v/>
      </c>
    </row>
    <row r="512" spans="1:10" ht="12.45" x14ac:dyDescent="0.3">
      <c r="A512" s="6"/>
      <c r="B512" s="6"/>
      <c r="C512" s="6"/>
      <c r="D512" s="6"/>
      <c r="E512" s="6"/>
      <c r="F512" s="6"/>
      <c r="G512" s="6"/>
      <c r="H512" s="6" t="str">
        <f t="shared" ref="H512:H766" si="6">IF((D512*G512)+F512 = 0,"",(D512*G512)+F512)</f>
        <v/>
      </c>
      <c r="I512" s="2" t="str">
        <f t="shared" ref="I512:I766" si="7">IF(C512 ="","",MONTH(C512))</f>
        <v/>
      </c>
      <c r="J512" s="2" t="str">
        <f t="shared" ref="J512:J766" si="8">IF(C512 ="","",YEAR(C512))</f>
        <v/>
      </c>
    </row>
    <row r="513" spans="1:10" ht="12.45" x14ac:dyDescent="0.3">
      <c r="A513" s="6"/>
      <c r="B513" s="6"/>
      <c r="C513" s="6"/>
      <c r="D513" s="6"/>
      <c r="E513" s="6"/>
      <c r="F513" s="6"/>
      <c r="G513" s="6"/>
      <c r="H513" s="6" t="str">
        <f t="shared" si="6"/>
        <v/>
      </c>
      <c r="I513" s="2" t="str">
        <f t="shared" si="7"/>
        <v/>
      </c>
      <c r="J513" s="2" t="str">
        <f t="shared" si="8"/>
        <v/>
      </c>
    </row>
    <row r="514" spans="1:10" ht="12.45" x14ac:dyDescent="0.3">
      <c r="A514" s="6"/>
      <c r="B514" s="6"/>
      <c r="C514" s="6"/>
      <c r="D514" s="6"/>
      <c r="E514" s="6"/>
      <c r="F514" s="6"/>
      <c r="G514" s="6"/>
      <c r="H514" s="6" t="str">
        <f t="shared" si="6"/>
        <v/>
      </c>
      <c r="I514" s="2" t="str">
        <f t="shared" si="7"/>
        <v/>
      </c>
      <c r="J514" s="2" t="str">
        <f t="shared" si="8"/>
        <v/>
      </c>
    </row>
    <row r="515" spans="1:10" ht="12.45" x14ac:dyDescent="0.3">
      <c r="A515" s="6"/>
      <c r="B515" s="6"/>
      <c r="C515" s="6"/>
      <c r="D515" s="6"/>
      <c r="E515" s="6"/>
      <c r="F515" s="6"/>
      <c r="G515" s="6"/>
      <c r="H515" s="6" t="str">
        <f t="shared" si="6"/>
        <v/>
      </c>
      <c r="I515" s="2" t="str">
        <f t="shared" si="7"/>
        <v/>
      </c>
      <c r="J515" s="2" t="str">
        <f t="shared" si="8"/>
        <v/>
      </c>
    </row>
    <row r="516" spans="1:10" ht="12.45" x14ac:dyDescent="0.3">
      <c r="A516" s="6"/>
      <c r="B516" s="6"/>
      <c r="C516" s="6"/>
      <c r="D516" s="6"/>
      <c r="E516" s="6"/>
      <c r="F516" s="6"/>
      <c r="G516" s="6"/>
      <c r="H516" s="6" t="str">
        <f t="shared" si="6"/>
        <v/>
      </c>
      <c r="I516" s="2" t="str">
        <f t="shared" si="7"/>
        <v/>
      </c>
      <c r="J516" s="2" t="str">
        <f t="shared" si="8"/>
        <v/>
      </c>
    </row>
    <row r="517" spans="1:10" ht="12.45" x14ac:dyDescent="0.3">
      <c r="A517" s="6"/>
      <c r="B517" s="6"/>
      <c r="C517" s="6"/>
      <c r="D517" s="6"/>
      <c r="E517" s="6"/>
      <c r="F517" s="6"/>
      <c r="G517" s="6"/>
      <c r="H517" s="6" t="str">
        <f t="shared" si="6"/>
        <v/>
      </c>
      <c r="I517" s="2" t="str">
        <f t="shared" si="7"/>
        <v/>
      </c>
      <c r="J517" s="2" t="str">
        <f t="shared" si="8"/>
        <v/>
      </c>
    </row>
    <row r="518" spans="1:10" ht="12.45" x14ac:dyDescent="0.3">
      <c r="A518" s="6"/>
      <c r="B518" s="6"/>
      <c r="C518" s="6"/>
      <c r="D518" s="6"/>
      <c r="E518" s="6"/>
      <c r="F518" s="6"/>
      <c r="G518" s="6"/>
      <c r="H518" s="6" t="str">
        <f t="shared" si="6"/>
        <v/>
      </c>
      <c r="I518" s="2" t="str">
        <f t="shared" si="7"/>
        <v/>
      </c>
      <c r="J518" s="2" t="str">
        <f t="shared" si="8"/>
        <v/>
      </c>
    </row>
    <row r="519" spans="1:10" ht="12.45" x14ac:dyDescent="0.3">
      <c r="A519" s="6"/>
      <c r="B519" s="6"/>
      <c r="C519" s="6"/>
      <c r="D519" s="6"/>
      <c r="E519" s="6"/>
      <c r="F519" s="6"/>
      <c r="G519" s="6"/>
      <c r="H519" s="6" t="str">
        <f t="shared" si="6"/>
        <v/>
      </c>
      <c r="I519" s="2" t="str">
        <f t="shared" si="7"/>
        <v/>
      </c>
      <c r="J519" s="2" t="str">
        <f t="shared" si="8"/>
        <v/>
      </c>
    </row>
    <row r="520" spans="1:10" ht="12.45" x14ac:dyDescent="0.3">
      <c r="A520" s="6"/>
      <c r="B520" s="6"/>
      <c r="C520" s="6"/>
      <c r="D520" s="6"/>
      <c r="E520" s="6"/>
      <c r="F520" s="6"/>
      <c r="G520" s="6"/>
      <c r="H520" s="6" t="str">
        <f t="shared" si="6"/>
        <v/>
      </c>
      <c r="I520" s="2" t="str">
        <f t="shared" si="7"/>
        <v/>
      </c>
      <c r="J520" s="2" t="str">
        <f t="shared" si="8"/>
        <v/>
      </c>
    </row>
    <row r="521" spans="1:10" ht="12.45" x14ac:dyDescent="0.3">
      <c r="A521" s="6"/>
      <c r="B521" s="6"/>
      <c r="C521" s="6"/>
      <c r="D521" s="6"/>
      <c r="E521" s="6"/>
      <c r="F521" s="6"/>
      <c r="G521" s="6"/>
      <c r="H521" s="6" t="str">
        <f t="shared" si="6"/>
        <v/>
      </c>
      <c r="I521" s="2" t="str">
        <f t="shared" si="7"/>
        <v/>
      </c>
      <c r="J521" s="2" t="str">
        <f t="shared" si="8"/>
        <v/>
      </c>
    </row>
    <row r="522" spans="1:10" ht="12.45" x14ac:dyDescent="0.3">
      <c r="A522" s="6"/>
      <c r="B522" s="6"/>
      <c r="C522" s="6"/>
      <c r="D522" s="6"/>
      <c r="E522" s="6"/>
      <c r="F522" s="6"/>
      <c r="G522" s="6"/>
      <c r="H522" s="6" t="str">
        <f t="shared" si="6"/>
        <v/>
      </c>
      <c r="I522" s="2" t="str">
        <f t="shared" si="7"/>
        <v/>
      </c>
      <c r="J522" s="2" t="str">
        <f t="shared" si="8"/>
        <v/>
      </c>
    </row>
    <row r="523" spans="1:10" ht="12.45" x14ac:dyDescent="0.3">
      <c r="A523" s="6"/>
      <c r="B523" s="6"/>
      <c r="C523" s="6"/>
      <c r="D523" s="6"/>
      <c r="E523" s="6"/>
      <c r="F523" s="6"/>
      <c r="G523" s="6"/>
      <c r="H523" s="6" t="str">
        <f t="shared" si="6"/>
        <v/>
      </c>
      <c r="I523" s="2" t="str">
        <f t="shared" si="7"/>
        <v/>
      </c>
      <c r="J523" s="2" t="str">
        <f t="shared" si="8"/>
        <v/>
      </c>
    </row>
    <row r="524" spans="1:10" ht="12.45" x14ac:dyDescent="0.3">
      <c r="A524" s="6"/>
      <c r="B524" s="6"/>
      <c r="C524" s="6"/>
      <c r="D524" s="6"/>
      <c r="E524" s="6"/>
      <c r="F524" s="6"/>
      <c r="G524" s="6"/>
      <c r="H524" s="6" t="str">
        <f t="shared" si="6"/>
        <v/>
      </c>
      <c r="I524" s="2" t="str">
        <f t="shared" si="7"/>
        <v/>
      </c>
      <c r="J524" s="2" t="str">
        <f t="shared" si="8"/>
        <v/>
      </c>
    </row>
    <row r="525" spans="1:10" ht="12.45" x14ac:dyDescent="0.3">
      <c r="A525" s="6"/>
      <c r="B525" s="6"/>
      <c r="C525" s="6"/>
      <c r="D525" s="6"/>
      <c r="E525" s="6"/>
      <c r="F525" s="6"/>
      <c r="G525" s="6"/>
      <c r="H525" s="6" t="str">
        <f t="shared" si="6"/>
        <v/>
      </c>
      <c r="I525" s="2" t="str">
        <f t="shared" si="7"/>
        <v/>
      </c>
      <c r="J525" s="2" t="str">
        <f t="shared" si="8"/>
        <v/>
      </c>
    </row>
    <row r="526" spans="1:10" ht="12.45" x14ac:dyDescent="0.3">
      <c r="A526" s="6"/>
      <c r="B526" s="6"/>
      <c r="C526" s="6"/>
      <c r="D526" s="6"/>
      <c r="E526" s="6"/>
      <c r="F526" s="6"/>
      <c r="G526" s="6"/>
      <c r="H526" s="6" t="str">
        <f t="shared" si="6"/>
        <v/>
      </c>
      <c r="I526" s="2" t="str">
        <f t="shared" si="7"/>
        <v/>
      </c>
      <c r="J526" s="2" t="str">
        <f t="shared" si="8"/>
        <v/>
      </c>
    </row>
    <row r="527" spans="1:10" ht="12.45" x14ac:dyDescent="0.3">
      <c r="A527" s="6"/>
      <c r="B527" s="6"/>
      <c r="C527" s="6"/>
      <c r="D527" s="6"/>
      <c r="E527" s="6"/>
      <c r="F527" s="6"/>
      <c r="G527" s="6"/>
      <c r="H527" s="6" t="str">
        <f t="shared" si="6"/>
        <v/>
      </c>
      <c r="I527" s="2" t="str">
        <f t="shared" si="7"/>
        <v/>
      </c>
      <c r="J527" s="2" t="str">
        <f t="shared" si="8"/>
        <v/>
      </c>
    </row>
    <row r="528" spans="1:10" ht="12.45" x14ac:dyDescent="0.3">
      <c r="A528" s="6"/>
      <c r="B528" s="6"/>
      <c r="C528" s="6"/>
      <c r="D528" s="6"/>
      <c r="E528" s="6"/>
      <c r="F528" s="6"/>
      <c r="G528" s="6"/>
      <c r="H528" s="6" t="str">
        <f t="shared" si="6"/>
        <v/>
      </c>
      <c r="I528" s="2" t="str">
        <f t="shared" si="7"/>
        <v/>
      </c>
      <c r="J528" s="2" t="str">
        <f t="shared" si="8"/>
        <v/>
      </c>
    </row>
    <row r="529" spans="1:10" ht="12.45" x14ac:dyDescent="0.3">
      <c r="A529" s="6"/>
      <c r="B529" s="6"/>
      <c r="C529" s="6"/>
      <c r="D529" s="6"/>
      <c r="E529" s="6"/>
      <c r="F529" s="6"/>
      <c r="G529" s="6"/>
      <c r="H529" s="6" t="str">
        <f t="shared" si="6"/>
        <v/>
      </c>
      <c r="I529" s="2" t="str">
        <f t="shared" si="7"/>
        <v/>
      </c>
      <c r="J529" s="2" t="str">
        <f t="shared" si="8"/>
        <v/>
      </c>
    </row>
    <row r="530" spans="1:10" ht="12.45" x14ac:dyDescent="0.3">
      <c r="A530" s="6"/>
      <c r="B530" s="6"/>
      <c r="C530" s="6"/>
      <c r="D530" s="6"/>
      <c r="E530" s="6"/>
      <c r="F530" s="6"/>
      <c r="G530" s="6"/>
      <c r="H530" s="6" t="str">
        <f t="shared" si="6"/>
        <v/>
      </c>
      <c r="I530" s="2" t="str">
        <f t="shared" si="7"/>
        <v/>
      </c>
      <c r="J530" s="2" t="str">
        <f t="shared" si="8"/>
        <v/>
      </c>
    </row>
    <row r="531" spans="1:10" ht="12.45" x14ac:dyDescent="0.3">
      <c r="A531" s="6"/>
      <c r="B531" s="6"/>
      <c r="C531" s="6"/>
      <c r="D531" s="6"/>
      <c r="E531" s="6"/>
      <c r="F531" s="6"/>
      <c r="G531" s="6"/>
      <c r="H531" s="6" t="str">
        <f t="shared" si="6"/>
        <v/>
      </c>
      <c r="I531" s="2" t="str">
        <f t="shared" si="7"/>
        <v/>
      </c>
      <c r="J531" s="2" t="str">
        <f t="shared" si="8"/>
        <v/>
      </c>
    </row>
    <row r="532" spans="1:10" ht="12.45" x14ac:dyDescent="0.3">
      <c r="A532" s="6"/>
      <c r="B532" s="6"/>
      <c r="C532" s="6"/>
      <c r="D532" s="6"/>
      <c r="E532" s="6"/>
      <c r="F532" s="6"/>
      <c r="G532" s="6"/>
      <c r="H532" s="6" t="str">
        <f t="shared" si="6"/>
        <v/>
      </c>
      <c r="I532" s="2" t="str">
        <f t="shared" si="7"/>
        <v/>
      </c>
      <c r="J532" s="2" t="str">
        <f t="shared" si="8"/>
        <v/>
      </c>
    </row>
    <row r="533" spans="1:10" ht="12.45" x14ac:dyDescent="0.3">
      <c r="A533" s="6"/>
      <c r="B533" s="6"/>
      <c r="C533" s="6"/>
      <c r="D533" s="6"/>
      <c r="E533" s="6"/>
      <c r="F533" s="6"/>
      <c r="G533" s="6"/>
      <c r="H533" s="6" t="str">
        <f t="shared" si="6"/>
        <v/>
      </c>
      <c r="I533" s="2" t="str">
        <f t="shared" si="7"/>
        <v/>
      </c>
      <c r="J533" s="2" t="str">
        <f t="shared" si="8"/>
        <v/>
      </c>
    </row>
    <row r="534" spans="1:10" ht="12.45" x14ac:dyDescent="0.3">
      <c r="A534" s="6"/>
      <c r="B534" s="6"/>
      <c r="C534" s="6"/>
      <c r="D534" s="6"/>
      <c r="E534" s="6"/>
      <c r="F534" s="6"/>
      <c r="G534" s="6"/>
      <c r="H534" s="6" t="str">
        <f t="shared" si="6"/>
        <v/>
      </c>
      <c r="I534" s="2" t="str">
        <f t="shared" si="7"/>
        <v/>
      </c>
      <c r="J534" s="2" t="str">
        <f t="shared" si="8"/>
        <v/>
      </c>
    </row>
    <row r="535" spans="1:10" ht="12.45" x14ac:dyDescent="0.3">
      <c r="A535" s="6"/>
      <c r="B535" s="6"/>
      <c r="C535" s="6"/>
      <c r="D535" s="6"/>
      <c r="E535" s="6"/>
      <c r="F535" s="6"/>
      <c r="G535" s="6"/>
      <c r="H535" s="6" t="str">
        <f t="shared" si="6"/>
        <v/>
      </c>
      <c r="I535" s="2" t="str">
        <f t="shared" si="7"/>
        <v/>
      </c>
      <c r="J535" s="2" t="str">
        <f t="shared" si="8"/>
        <v/>
      </c>
    </row>
    <row r="536" spans="1:10" ht="12.45" x14ac:dyDescent="0.3">
      <c r="A536" s="6"/>
      <c r="B536" s="6"/>
      <c r="C536" s="6"/>
      <c r="D536" s="6"/>
      <c r="E536" s="6"/>
      <c r="F536" s="6"/>
      <c r="G536" s="6"/>
      <c r="H536" s="6" t="str">
        <f t="shared" si="6"/>
        <v/>
      </c>
      <c r="I536" s="2" t="str">
        <f t="shared" si="7"/>
        <v/>
      </c>
      <c r="J536" s="2" t="str">
        <f t="shared" si="8"/>
        <v/>
      </c>
    </row>
    <row r="537" spans="1:10" ht="12.45" x14ac:dyDescent="0.3">
      <c r="A537" s="6"/>
      <c r="B537" s="6"/>
      <c r="C537" s="6"/>
      <c r="D537" s="6"/>
      <c r="E537" s="6"/>
      <c r="F537" s="6"/>
      <c r="G537" s="6"/>
      <c r="H537" s="6" t="str">
        <f t="shared" si="6"/>
        <v/>
      </c>
      <c r="I537" s="2" t="str">
        <f t="shared" si="7"/>
        <v/>
      </c>
      <c r="J537" s="2" t="str">
        <f t="shared" si="8"/>
        <v/>
      </c>
    </row>
    <row r="538" spans="1:10" ht="12.45" x14ac:dyDescent="0.3">
      <c r="A538" s="6"/>
      <c r="B538" s="6"/>
      <c r="C538" s="6"/>
      <c r="D538" s="6"/>
      <c r="E538" s="6"/>
      <c r="F538" s="6"/>
      <c r="G538" s="6"/>
      <c r="H538" s="6" t="str">
        <f t="shared" si="6"/>
        <v/>
      </c>
      <c r="I538" s="2" t="str">
        <f t="shared" si="7"/>
        <v/>
      </c>
      <c r="J538" s="2" t="str">
        <f t="shared" si="8"/>
        <v/>
      </c>
    </row>
    <row r="539" spans="1:10" ht="12.45" x14ac:dyDescent="0.3">
      <c r="A539" s="6"/>
      <c r="B539" s="6"/>
      <c r="C539" s="6"/>
      <c r="D539" s="6"/>
      <c r="E539" s="6"/>
      <c r="F539" s="6"/>
      <c r="G539" s="6"/>
      <c r="H539" s="6" t="str">
        <f t="shared" si="6"/>
        <v/>
      </c>
      <c r="I539" s="2" t="str">
        <f t="shared" si="7"/>
        <v/>
      </c>
      <c r="J539" s="2" t="str">
        <f t="shared" si="8"/>
        <v/>
      </c>
    </row>
    <row r="540" spans="1:10" ht="12.45" x14ac:dyDescent="0.3">
      <c r="A540" s="6"/>
      <c r="B540" s="6"/>
      <c r="C540" s="6"/>
      <c r="D540" s="6"/>
      <c r="E540" s="6"/>
      <c r="F540" s="6"/>
      <c r="G540" s="6"/>
      <c r="H540" s="6" t="str">
        <f t="shared" si="6"/>
        <v/>
      </c>
      <c r="I540" s="2" t="str">
        <f t="shared" si="7"/>
        <v/>
      </c>
      <c r="J540" s="2" t="str">
        <f t="shared" si="8"/>
        <v/>
      </c>
    </row>
    <row r="541" spans="1:10" ht="12.45" x14ac:dyDescent="0.3">
      <c r="A541" s="6"/>
      <c r="B541" s="6"/>
      <c r="C541" s="6"/>
      <c r="D541" s="6"/>
      <c r="E541" s="6"/>
      <c r="F541" s="6"/>
      <c r="G541" s="6"/>
      <c r="H541" s="6" t="str">
        <f t="shared" si="6"/>
        <v/>
      </c>
      <c r="I541" s="2" t="str">
        <f t="shared" si="7"/>
        <v/>
      </c>
      <c r="J541" s="2" t="str">
        <f t="shared" si="8"/>
        <v/>
      </c>
    </row>
    <row r="542" spans="1:10" ht="12.45" x14ac:dyDescent="0.3">
      <c r="A542" s="6"/>
      <c r="B542" s="6"/>
      <c r="C542" s="6"/>
      <c r="D542" s="6"/>
      <c r="E542" s="6"/>
      <c r="F542" s="6"/>
      <c r="G542" s="6"/>
      <c r="H542" s="6" t="str">
        <f t="shared" si="6"/>
        <v/>
      </c>
      <c r="I542" s="2" t="str">
        <f t="shared" si="7"/>
        <v/>
      </c>
      <c r="J542" s="2" t="str">
        <f t="shared" si="8"/>
        <v/>
      </c>
    </row>
    <row r="543" spans="1:10" ht="12.45" x14ac:dyDescent="0.3">
      <c r="A543" s="6"/>
      <c r="B543" s="6"/>
      <c r="C543" s="6"/>
      <c r="D543" s="6"/>
      <c r="E543" s="6"/>
      <c r="F543" s="6"/>
      <c r="G543" s="6"/>
      <c r="H543" s="6" t="str">
        <f t="shared" si="6"/>
        <v/>
      </c>
      <c r="I543" s="2" t="str">
        <f t="shared" si="7"/>
        <v/>
      </c>
      <c r="J543" s="2" t="str">
        <f t="shared" si="8"/>
        <v/>
      </c>
    </row>
    <row r="544" spans="1:10" ht="12.45" x14ac:dyDescent="0.3">
      <c r="A544" s="6"/>
      <c r="B544" s="6"/>
      <c r="C544" s="6"/>
      <c r="D544" s="6"/>
      <c r="E544" s="6"/>
      <c r="F544" s="6"/>
      <c r="G544" s="6"/>
      <c r="H544" s="6" t="str">
        <f t="shared" si="6"/>
        <v/>
      </c>
      <c r="I544" s="2" t="str">
        <f t="shared" si="7"/>
        <v/>
      </c>
      <c r="J544" s="2" t="str">
        <f t="shared" si="8"/>
        <v/>
      </c>
    </row>
    <row r="545" spans="1:10" ht="12.45" x14ac:dyDescent="0.3">
      <c r="A545" s="6"/>
      <c r="B545" s="6"/>
      <c r="C545" s="6"/>
      <c r="D545" s="6"/>
      <c r="E545" s="6"/>
      <c r="F545" s="6"/>
      <c r="G545" s="6"/>
      <c r="H545" s="6" t="str">
        <f t="shared" si="6"/>
        <v/>
      </c>
      <c r="I545" s="2" t="str">
        <f t="shared" si="7"/>
        <v/>
      </c>
      <c r="J545" s="2" t="str">
        <f t="shared" si="8"/>
        <v/>
      </c>
    </row>
    <row r="546" spans="1:10" ht="12.45" x14ac:dyDescent="0.3">
      <c r="A546" s="6"/>
      <c r="B546" s="6"/>
      <c r="C546" s="6"/>
      <c r="D546" s="6"/>
      <c r="E546" s="6"/>
      <c r="F546" s="6"/>
      <c r="G546" s="6"/>
      <c r="H546" s="6" t="str">
        <f t="shared" si="6"/>
        <v/>
      </c>
      <c r="I546" s="2" t="str">
        <f t="shared" si="7"/>
        <v/>
      </c>
      <c r="J546" s="2" t="str">
        <f t="shared" si="8"/>
        <v/>
      </c>
    </row>
    <row r="547" spans="1:10" ht="12.45" x14ac:dyDescent="0.3">
      <c r="A547" s="6"/>
      <c r="B547" s="6"/>
      <c r="C547" s="6"/>
      <c r="D547" s="6"/>
      <c r="E547" s="6"/>
      <c r="F547" s="6"/>
      <c r="G547" s="6"/>
      <c r="H547" s="6" t="str">
        <f t="shared" si="6"/>
        <v/>
      </c>
      <c r="I547" s="2" t="str">
        <f t="shared" si="7"/>
        <v/>
      </c>
      <c r="J547" s="2" t="str">
        <f t="shared" si="8"/>
        <v/>
      </c>
    </row>
    <row r="548" spans="1:10" ht="12.45" x14ac:dyDescent="0.3">
      <c r="A548" s="6"/>
      <c r="B548" s="6"/>
      <c r="C548" s="6"/>
      <c r="D548" s="6"/>
      <c r="E548" s="6"/>
      <c r="F548" s="6"/>
      <c r="G548" s="6"/>
      <c r="H548" s="6" t="str">
        <f t="shared" si="6"/>
        <v/>
      </c>
      <c r="I548" s="2" t="str">
        <f t="shared" si="7"/>
        <v/>
      </c>
      <c r="J548" s="2" t="str">
        <f t="shared" si="8"/>
        <v/>
      </c>
    </row>
    <row r="549" spans="1:10" ht="12.45" x14ac:dyDescent="0.3">
      <c r="A549" s="6"/>
      <c r="B549" s="6"/>
      <c r="C549" s="6"/>
      <c r="D549" s="6"/>
      <c r="E549" s="6"/>
      <c r="F549" s="6"/>
      <c r="G549" s="6"/>
      <c r="H549" s="6" t="str">
        <f t="shared" si="6"/>
        <v/>
      </c>
      <c r="I549" s="2" t="str">
        <f t="shared" si="7"/>
        <v/>
      </c>
      <c r="J549" s="2" t="str">
        <f t="shared" si="8"/>
        <v/>
      </c>
    </row>
    <row r="550" spans="1:10" ht="12.45" x14ac:dyDescent="0.3">
      <c r="A550" s="6"/>
      <c r="B550" s="6"/>
      <c r="C550" s="6"/>
      <c r="D550" s="6"/>
      <c r="E550" s="6"/>
      <c r="F550" s="6"/>
      <c r="G550" s="6"/>
      <c r="H550" s="6" t="str">
        <f t="shared" si="6"/>
        <v/>
      </c>
      <c r="I550" s="2" t="str">
        <f t="shared" si="7"/>
        <v/>
      </c>
      <c r="J550" s="2" t="str">
        <f t="shared" si="8"/>
        <v/>
      </c>
    </row>
    <row r="551" spans="1:10" ht="12.45" x14ac:dyDescent="0.3">
      <c r="A551" s="6"/>
      <c r="B551" s="6"/>
      <c r="C551" s="6"/>
      <c r="D551" s="6"/>
      <c r="E551" s="6"/>
      <c r="F551" s="6"/>
      <c r="G551" s="6"/>
      <c r="H551" s="6" t="str">
        <f t="shared" si="6"/>
        <v/>
      </c>
      <c r="I551" s="2" t="str">
        <f t="shared" si="7"/>
        <v/>
      </c>
      <c r="J551" s="2" t="str">
        <f t="shared" si="8"/>
        <v/>
      </c>
    </row>
    <row r="552" spans="1:10" ht="12.45" x14ac:dyDescent="0.3">
      <c r="A552" s="6"/>
      <c r="B552" s="6"/>
      <c r="C552" s="6"/>
      <c r="D552" s="6"/>
      <c r="E552" s="6"/>
      <c r="F552" s="6"/>
      <c r="G552" s="6"/>
      <c r="H552" s="6" t="str">
        <f t="shared" si="6"/>
        <v/>
      </c>
      <c r="I552" s="2" t="str">
        <f t="shared" si="7"/>
        <v/>
      </c>
      <c r="J552" s="2" t="str">
        <f t="shared" si="8"/>
        <v/>
      </c>
    </row>
    <row r="553" spans="1:10" ht="12.45" x14ac:dyDescent="0.3">
      <c r="A553" s="6"/>
      <c r="B553" s="6"/>
      <c r="C553" s="6"/>
      <c r="D553" s="6"/>
      <c r="E553" s="6"/>
      <c r="F553" s="6"/>
      <c r="G553" s="6"/>
      <c r="H553" s="6" t="str">
        <f t="shared" si="6"/>
        <v/>
      </c>
      <c r="I553" s="2" t="str">
        <f t="shared" si="7"/>
        <v/>
      </c>
      <c r="J553" s="2" t="str">
        <f t="shared" si="8"/>
        <v/>
      </c>
    </row>
    <row r="554" spans="1:10" ht="12.45" x14ac:dyDescent="0.3">
      <c r="A554" s="6"/>
      <c r="B554" s="6"/>
      <c r="C554" s="6"/>
      <c r="D554" s="6"/>
      <c r="E554" s="6"/>
      <c r="F554" s="6"/>
      <c r="G554" s="6"/>
      <c r="H554" s="6" t="str">
        <f t="shared" si="6"/>
        <v/>
      </c>
      <c r="I554" s="2" t="str">
        <f t="shared" si="7"/>
        <v/>
      </c>
      <c r="J554" s="2" t="str">
        <f t="shared" si="8"/>
        <v/>
      </c>
    </row>
    <row r="555" spans="1:10" ht="12.45" x14ac:dyDescent="0.3">
      <c r="A555" s="6"/>
      <c r="B555" s="6"/>
      <c r="C555" s="6"/>
      <c r="D555" s="6"/>
      <c r="E555" s="6"/>
      <c r="F555" s="6"/>
      <c r="G555" s="6"/>
      <c r="H555" s="6" t="str">
        <f t="shared" si="6"/>
        <v/>
      </c>
      <c r="I555" s="2" t="str">
        <f t="shared" si="7"/>
        <v/>
      </c>
      <c r="J555" s="2" t="str">
        <f t="shared" si="8"/>
        <v/>
      </c>
    </row>
    <row r="556" spans="1:10" ht="12.45" x14ac:dyDescent="0.3">
      <c r="A556" s="6"/>
      <c r="B556" s="6"/>
      <c r="C556" s="6"/>
      <c r="D556" s="6"/>
      <c r="E556" s="6"/>
      <c r="F556" s="6"/>
      <c r="G556" s="6"/>
      <c r="H556" s="6" t="str">
        <f t="shared" si="6"/>
        <v/>
      </c>
      <c r="I556" s="2" t="str">
        <f t="shared" si="7"/>
        <v/>
      </c>
      <c r="J556" s="2" t="str">
        <f t="shared" si="8"/>
        <v/>
      </c>
    </row>
    <row r="557" spans="1:10" ht="12.45" x14ac:dyDescent="0.3">
      <c r="A557" s="6"/>
      <c r="B557" s="6"/>
      <c r="C557" s="6"/>
      <c r="D557" s="6"/>
      <c r="E557" s="6"/>
      <c r="F557" s="6"/>
      <c r="G557" s="6"/>
      <c r="H557" s="6" t="str">
        <f t="shared" si="6"/>
        <v/>
      </c>
      <c r="I557" s="2" t="str">
        <f t="shared" si="7"/>
        <v/>
      </c>
      <c r="J557" s="2" t="str">
        <f t="shared" si="8"/>
        <v/>
      </c>
    </row>
    <row r="558" spans="1:10" ht="12.45" x14ac:dyDescent="0.3">
      <c r="A558" s="6"/>
      <c r="B558" s="6"/>
      <c r="C558" s="6"/>
      <c r="D558" s="6"/>
      <c r="E558" s="6"/>
      <c r="F558" s="6"/>
      <c r="G558" s="6"/>
      <c r="H558" s="6" t="str">
        <f t="shared" si="6"/>
        <v/>
      </c>
      <c r="I558" s="2" t="str">
        <f t="shared" si="7"/>
        <v/>
      </c>
      <c r="J558" s="2" t="str">
        <f t="shared" si="8"/>
        <v/>
      </c>
    </row>
    <row r="559" spans="1:10" ht="12.45" x14ac:dyDescent="0.3">
      <c r="A559" s="6"/>
      <c r="B559" s="6"/>
      <c r="C559" s="6"/>
      <c r="D559" s="6"/>
      <c r="E559" s="6"/>
      <c r="F559" s="6"/>
      <c r="G559" s="6"/>
      <c r="H559" s="6" t="str">
        <f t="shared" si="6"/>
        <v/>
      </c>
      <c r="I559" s="2" t="str">
        <f t="shared" si="7"/>
        <v/>
      </c>
      <c r="J559" s="2" t="str">
        <f t="shared" si="8"/>
        <v/>
      </c>
    </row>
    <row r="560" spans="1:10" ht="12.45" x14ac:dyDescent="0.3">
      <c r="A560" s="6"/>
      <c r="B560" s="6"/>
      <c r="C560" s="6"/>
      <c r="D560" s="6"/>
      <c r="E560" s="6"/>
      <c r="F560" s="6"/>
      <c r="G560" s="6"/>
      <c r="H560" s="6" t="str">
        <f t="shared" si="6"/>
        <v/>
      </c>
      <c r="I560" s="2" t="str">
        <f t="shared" si="7"/>
        <v/>
      </c>
      <c r="J560" s="2" t="str">
        <f t="shared" si="8"/>
        <v/>
      </c>
    </row>
    <row r="561" spans="1:10" ht="12.45" x14ac:dyDescent="0.3">
      <c r="A561" s="6"/>
      <c r="B561" s="6"/>
      <c r="C561" s="6"/>
      <c r="D561" s="6"/>
      <c r="E561" s="6"/>
      <c r="F561" s="6"/>
      <c r="G561" s="6"/>
      <c r="H561" s="6" t="str">
        <f t="shared" si="6"/>
        <v/>
      </c>
      <c r="I561" s="2" t="str">
        <f t="shared" si="7"/>
        <v/>
      </c>
      <c r="J561" s="2" t="str">
        <f t="shared" si="8"/>
        <v/>
      </c>
    </row>
    <row r="562" spans="1:10" ht="12.45" x14ac:dyDescent="0.3">
      <c r="A562" s="6"/>
      <c r="B562" s="6"/>
      <c r="C562" s="6"/>
      <c r="D562" s="6"/>
      <c r="E562" s="6"/>
      <c r="F562" s="6"/>
      <c r="G562" s="6"/>
      <c r="H562" s="6" t="str">
        <f t="shared" si="6"/>
        <v/>
      </c>
      <c r="I562" s="2" t="str">
        <f t="shared" si="7"/>
        <v/>
      </c>
      <c r="J562" s="2" t="str">
        <f t="shared" si="8"/>
        <v/>
      </c>
    </row>
    <row r="563" spans="1:10" ht="12.45" x14ac:dyDescent="0.3">
      <c r="A563" s="6"/>
      <c r="B563" s="6"/>
      <c r="C563" s="6"/>
      <c r="D563" s="6"/>
      <c r="E563" s="6"/>
      <c r="F563" s="6"/>
      <c r="G563" s="6"/>
      <c r="H563" s="6" t="str">
        <f t="shared" si="6"/>
        <v/>
      </c>
      <c r="I563" s="2" t="str">
        <f t="shared" si="7"/>
        <v/>
      </c>
      <c r="J563" s="2" t="str">
        <f t="shared" si="8"/>
        <v/>
      </c>
    </row>
    <row r="564" spans="1:10" ht="12.45" x14ac:dyDescent="0.3">
      <c r="A564" s="6"/>
      <c r="B564" s="6"/>
      <c r="C564" s="6"/>
      <c r="D564" s="6"/>
      <c r="E564" s="6"/>
      <c r="F564" s="6"/>
      <c r="G564" s="6"/>
      <c r="H564" s="6" t="str">
        <f t="shared" si="6"/>
        <v/>
      </c>
      <c r="I564" s="2" t="str">
        <f t="shared" si="7"/>
        <v/>
      </c>
      <c r="J564" s="2" t="str">
        <f t="shared" si="8"/>
        <v/>
      </c>
    </row>
    <row r="565" spans="1:10" ht="12.45" x14ac:dyDescent="0.3">
      <c r="A565" s="6"/>
      <c r="B565" s="6"/>
      <c r="C565" s="6"/>
      <c r="D565" s="6"/>
      <c r="E565" s="6"/>
      <c r="F565" s="6"/>
      <c r="G565" s="6"/>
      <c r="H565" s="6" t="str">
        <f t="shared" si="6"/>
        <v/>
      </c>
      <c r="I565" s="2" t="str">
        <f t="shared" si="7"/>
        <v/>
      </c>
      <c r="J565" s="2" t="str">
        <f t="shared" si="8"/>
        <v/>
      </c>
    </row>
    <row r="566" spans="1:10" ht="12.45" x14ac:dyDescent="0.3">
      <c r="A566" s="6"/>
      <c r="B566" s="6"/>
      <c r="C566" s="6"/>
      <c r="D566" s="6"/>
      <c r="E566" s="6"/>
      <c r="F566" s="6"/>
      <c r="G566" s="6"/>
      <c r="H566" s="6" t="str">
        <f t="shared" si="6"/>
        <v/>
      </c>
      <c r="I566" s="2" t="str">
        <f t="shared" si="7"/>
        <v/>
      </c>
      <c r="J566" s="2" t="str">
        <f t="shared" si="8"/>
        <v/>
      </c>
    </row>
    <row r="567" spans="1:10" ht="12.45" x14ac:dyDescent="0.3">
      <c r="A567" s="6"/>
      <c r="B567" s="6"/>
      <c r="C567" s="6"/>
      <c r="D567" s="6"/>
      <c r="E567" s="6"/>
      <c r="F567" s="6"/>
      <c r="G567" s="6"/>
      <c r="H567" s="6" t="str">
        <f t="shared" si="6"/>
        <v/>
      </c>
      <c r="I567" s="2" t="str">
        <f t="shared" si="7"/>
        <v/>
      </c>
      <c r="J567" s="2" t="str">
        <f t="shared" si="8"/>
        <v/>
      </c>
    </row>
    <row r="568" spans="1:10" ht="12.45" x14ac:dyDescent="0.3">
      <c r="A568" s="6"/>
      <c r="B568" s="6"/>
      <c r="C568" s="6"/>
      <c r="D568" s="6"/>
      <c r="E568" s="6"/>
      <c r="F568" s="6"/>
      <c r="G568" s="6"/>
      <c r="H568" s="6" t="str">
        <f t="shared" si="6"/>
        <v/>
      </c>
      <c r="I568" s="2" t="str">
        <f t="shared" si="7"/>
        <v/>
      </c>
      <c r="J568" s="2" t="str">
        <f t="shared" si="8"/>
        <v/>
      </c>
    </row>
    <row r="569" spans="1:10" ht="12.45" x14ac:dyDescent="0.3">
      <c r="A569" s="6"/>
      <c r="B569" s="6"/>
      <c r="C569" s="6"/>
      <c r="D569" s="6"/>
      <c r="E569" s="6"/>
      <c r="F569" s="6"/>
      <c r="G569" s="6"/>
      <c r="H569" s="6" t="str">
        <f t="shared" si="6"/>
        <v/>
      </c>
      <c r="I569" s="2" t="str">
        <f t="shared" si="7"/>
        <v/>
      </c>
      <c r="J569" s="2" t="str">
        <f t="shared" si="8"/>
        <v/>
      </c>
    </row>
    <row r="570" spans="1:10" ht="12.45" x14ac:dyDescent="0.3">
      <c r="A570" s="6"/>
      <c r="B570" s="6"/>
      <c r="C570" s="6"/>
      <c r="D570" s="6"/>
      <c r="E570" s="6"/>
      <c r="F570" s="6"/>
      <c r="G570" s="6"/>
      <c r="H570" s="6" t="str">
        <f t="shared" si="6"/>
        <v/>
      </c>
      <c r="I570" s="2" t="str">
        <f t="shared" si="7"/>
        <v/>
      </c>
      <c r="J570" s="2" t="str">
        <f t="shared" si="8"/>
        <v/>
      </c>
    </row>
    <row r="571" spans="1:10" ht="12.45" x14ac:dyDescent="0.3">
      <c r="A571" s="6"/>
      <c r="B571" s="6"/>
      <c r="C571" s="6"/>
      <c r="D571" s="6"/>
      <c r="E571" s="6"/>
      <c r="F571" s="6"/>
      <c r="G571" s="6"/>
      <c r="H571" s="6" t="str">
        <f t="shared" si="6"/>
        <v/>
      </c>
      <c r="I571" s="2" t="str">
        <f t="shared" si="7"/>
        <v/>
      </c>
      <c r="J571" s="2" t="str">
        <f t="shared" si="8"/>
        <v/>
      </c>
    </row>
    <row r="572" spans="1:10" ht="12.45" x14ac:dyDescent="0.3">
      <c r="A572" s="6"/>
      <c r="B572" s="6"/>
      <c r="C572" s="6"/>
      <c r="D572" s="6"/>
      <c r="E572" s="6"/>
      <c r="F572" s="6"/>
      <c r="G572" s="6"/>
      <c r="H572" s="6" t="str">
        <f t="shared" si="6"/>
        <v/>
      </c>
      <c r="I572" s="2" t="str">
        <f t="shared" si="7"/>
        <v/>
      </c>
      <c r="J572" s="2" t="str">
        <f t="shared" si="8"/>
        <v/>
      </c>
    </row>
    <row r="573" spans="1:10" ht="12.45" x14ac:dyDescent="0.3">
      <c r="A573" s="6"/>
      <c r="B573" s="6"/>
      <c r="C573" s="6"/>
      <c r="D573" s="6"/>
      <c r="E573" s="6"/>
      <c r="F573" s="6"/>
      <c r="G573" s="6"/>
      <c r="H573" s="6" t="str">
        <f t="shared" si="6"/>
        <v/>
      </c>
      <c r="I573" s="2" t="str">
        <f t="shared" si="7"/>
        <v/>
      </c>
      <c r="J573" s="2" t="str">
        <f t="shared" si="8"/>
        <v/>
      </c>
    </row>
    <row r="574" spans="1:10" ht="12.45" x14ac:dyDescent="0.3">
      <c r="A574" s="6"/>
      <c r="B574" s="6"/>
      <c r="C574" s="6"/>
      <c r="D574" s="6"/>
      <c r="E574" s="6"/>
      <c r="F574" s="6"/>
      <c r="G574" s="6"/>
      <c r="H574" s="6" t="str">
        <f t="shared" si="6"/>
        <v/>
      </c>
      <c r="I574" s="2" t="str">
        <f t="shared" si="7"/>
        <v/>
      </c>
      <c r="J574" s="2" t="str">
        <f t="shared" si="8"/>
        <v/>
      </c>
    </row>
    <row r="575" spans="1:10" ht="12.45" x14ac:dyDescent="0.3">
      <c r="A575" s="6"/>
      <c r="B575" s="6"/>
      <c r="C575" s="6"/>
      <c r="D575" s="6"/>
      <c r="E575" s="6"/>
      <c r="F575" s="6"/>
      <c r="G575" s="6"/>
      <c r="H575" s="6" t="str">
        <f t="shared" si="6"/>
        <v/>
      </c>
      <c r="I575" s="2" t="str">
        <f t="shared" si="7"/>
        <v/>
      </c>
      <c r="J575" s="2" t="str">
        <f t="shared" si="8"/>
        <v/>
      </c>
    </row>
    <row r="576" spans="1:10" ht="12.45" x14ac:dyDescent="0.3">
      <c r="A576" s="6"/>
      <c r="B576" s="6"/>
      <c r="C576" s="6"/>
      <c r="D576" s="6"/>
      <c r="E576" s="6"/>
      <c r="F576" s="6"/>
      <c r="G576" s="6"/>
      <c r="H576" s="6" t="str">
        <f t="shared" si="6"/>
        <v/>
      </c>
      <c r="I576" s="2" t="str">
        <f t="shared" si="7"/>
        <v/>
      </c>
      <c r="J576" s="2" t="str">
        <f t="shared" si="8"/>
        <v/>
      </c>
    </row>
    <row r="577" spans="1:10" ht="12.45" x14ac:dyDescent="0.3">
      <c r="A577" s="6"/>
      <c r="B577" s="6"/>
      <c r="C577" s="6"/>
      <c r="D577" s="6"/>
      <c r="E577" s="6"/>
      <c r="F577" s="6"/>
      <c r="G577" s="6"/>
      <c r="H577" s="6" t="str">
        <f t="shared" si="6"/>
        <v/>
      </c>
      <c r="I577" s="2" t="str">
        <f t="shared" si="7"/>
        <v/>
      </c>
      <c r="J577" s="2" t="str">
        <f t="shared" si="8"/>
        <v/>
      </c>
    </row>
    <row r="578" spans="1:10" ht="12.45" x14ac:dyDescent="0.3">
      <c r="A578" s="6"/>
      <c r="B578" s="6"/>
      <c r="C578" s="6"/>
      <c r="D578" s="6"/>
      <c r="E578" s="6"/>
      <c r="F578" s="6"/>
      <c r="G578" s="6"/>
      <c r="H578" s="6" t="str">
        <f t="shared" si="6"/>
        <v/>
      </c>
      <c r="I578" s="2" t="str">
        <f t="shared" si="7"/>
        <v/>
      </c>
      <c r="J578" s="2" t="str">
        <f t="shared" si="8"/>
        <v/>
      </c>
    </row>
    <row r="579" spans="1:10" ht="12.45" x14ac:dyDescent="0.3">
      <c r="A579" s="6"/>
      <c r="B579" s="6"/>
      <c r="C579" s="6"/>
      <c r="D579" s="6"/>
      <c r="E579" s="6"/>
      <c r="F579" s="6"/>
      <c r="G579" s="6"/>
      <c r="H579" s="6" t="str">
        <f t="shared" si="6"/>
        <v/>
      </c>
      <c r="I579" s="2" t="str">
        <f t="shared" si="7"/>
        <v/>
      </c>
      <c r="J579" s="2" t="str">
        <f t="shared" si="8"/>
        <v/>
      </c>
    </row>
    <row r="580" spans="1:10" ht="12.45" x14ac:dyDescent="0.3">
      <c r="A580" s="6"/>
      <c r="B580" s="6"/>
      <c r="C580" s="6"/>
      <c r="D580" s="6"/>
      <c r="E580" s="6"/>
      <c r="F580" s="6"/>
      <c r="G580" s="6"/>
      <c r="H580" s="6" t="str">
        <f t="shared" si="6"/>
        <v/>
      </c>
      <c r="I580" s="2" t="str">
        <f t="shared" si="7"/>
        <v/>
      </c>
      <c r="J580" s="2" t="str">
        <f t="shared" si="8"/>
        <v/>
      </c>
    </row>
    <row r="581" spans="1:10" ht="12.45" x14ac:dyDescent="0.3">
      <c r="A581" s="6"/>
      <c r="B581" s="6"/>
      <c r="C581" s="6"/>
      <c r="D581" s="6"/>
      <c r="E581" s="6"/>
      <c r="F581" s="6"/>
      <c r="G581" s="6"/>
      <c r="H581" s="6" t="str">
        <f t="shared" si="6"/>
        <v/>
      </c>
      <c r="I581" s="2" t="str">
        <f t="shared" si="7"/>
        <v/>
      </c>
      <c r="J581" s="2" t="str">
        <f t="shared" si="8"/>
        <v/>
      </c>
    </row>
    <row r="582" spans="1:10" ht="12.45" x14ac:dyDescent="0.3">
      <c r="A582" s="6"/>
      <c r="B582" s="6"/>
      <c r="C582" s="6"/>
      <c r="D582" s="6"/>
      <c r="E582" s="6"/>
      <c r="F582" s="6"/>
      <c r="G582" s="6"/>
      <c r="H582" s="6" t="str">
        <f t="shared" si="6"/>
        <v/>
      </c>
      <c r="I582" s="2" t="str">
        <f t="shared" si="7"/>
        <v/>
      </c>
      <c r="J582" s="2" t="str">
        <f t="shared" si="8"/>
        <v/>
      </c>
    </row>
    <row r="583" spans="1:10" ht="12.45" x14ac:dyDescent="0.3">
      <c r="A583" s="6"/>
      <c r="B583" s="6"/>
      <c r="C583" s="6"/>
      <c r="D583" s="6"/>
      <c r="E583" s="6"/>
      <c r="F583" s="6"/>
      <c r="G583" s="6"/>
      <c r="H583" s="6" t="str">
        <f t="shared" si="6"/>
        <v/>
      </c>
      <c r="I583" s="2" t="str">
        <f t="shared" si="7"/>
        <v/>
      </c>
      <c r="J583" s="2" t="str">
        <f t="shared" si="8"/>
        <v/>
      </c>
    </row>
    <row r="584" spans="1:10" ht="12.45" x14ac:dyDescent="0.3">
      <c r="A584" s="6"/>
      <c r="B584" s="6"/>
      <c r="C584" s="6"/>
      <c r="D584" s="6"/>
      <c r="E584" s="6"/>
      <c r="F584" s="6"/>
      <c r="G584" s="6"/>
      <c r="H584" s="6" t="str">
        <f t="shared" si="6"/>
        <v/>
      </c>
      <c r="I584" s="2" t="str">
        <f t="shared" si="7"/>
        <v/>
      </c>
      <c r="J584" s="2" t="str">
        <f t="shared" si="8"/>
        <v/>
      </c>
    </row>
    <row r="585" spans="1:10" ht="12.45" x14ac:dyDescent="0.3">
      <c r="A585" s="6"/>
      <c r="B585" s="6"/>
      <c r="C585" s="6"/>
      <c r="D585" s="6"/>
      <c r="E585" s="6"/>
      <c r="F585" s="6"/>
      <c r="G585" s="6"/>
      <c r="H585" s="6" t="str">
        <f t="shared" si="6"/>
        <v/>
      </c>
      <c r="I585" s="2" t="str">
        <f t="shared" si="7"/>
        <v/>
      </c>
      <c r="J585" s="2" t="str">
        <f t="shared" si="8"/>
        <v/>
      </c>
    </row>
    <row r="586" spans="1:10" ht="12.45" x14ac:dyDescent="0.3">
      <c r="A586" s="6"/>
      <c r="B586" s="6"/>
      <c r="C586" s="6"/>
      <c r="D586" s="6"/>
      <c r="E586" s="6"/>
      <c r="F586" s="6"/>
      <c r="G586" s="6"/>
      <c r="H586" s="6" t="str">
        <f t="shared" si="6"/>
        <v/>
      </c>
      <c r="I586" s="2" t="str">
        <f t="shared" si="7"/>
        <v/>
      </c>
      <c r="J586" s="2" t="str">
        <f t="shared" si="8"/>
        <v/>
      </c>
    </row>
    <row r="587" spans="1:10" ht="12.45" x14ac:dyDescent="0.3">
      <c r="A587" s="6"/>
      <c r="B587" s="6"/>
      <c r="C587" s="6"/>
      <c r="D587" s="6"/>
      <c r="E587" s="6"/>
      <c r="F587" s="6"/>
      <c r="G587" s="6"/>
      <c r="H587" s="6" t="str">
        <f t="shared" si="6"/>
        <v/>
      </c>
      <c r="I587" s="2" t="str">
        <f t="shared" si="7"/>
        <v/>
      </c>
      <c r="J587" s="2" t="str">
        <f t="shared" si="8"/>
        <v/>
      </c>
    </row>
    <row r="588" spans="1:10" ht="12.45" x14ac:dyDescent="0.3">
      <c r="A588" s="6"/>
      <c r="B588" s="6"/>
      <c r="C588" s="6"/>
      <c r="D588" s="6"/>
      <c r="E588" s="6"/>
      <c r="F588" s="6"/>
      <c r="G588" s="6"/>
      <c r="H588" s="6" t="str">
        <f t="shared" si="6"/>
        <v/>
      </c>
      <c r="I588" s="2" t="str">
        <f t="shared" si="7"/>
        <v/>
      </c>
      <c r="J588" s="2" t="str">
        <f t="shared" si="8"/>
        <v/>
      </c>
    </row>
    <row r="589" spans="1:10" ht="12.45" x14ac:dyDescent="0.3">
      <c r="A589" s="6"/>
      <c r="B589" s="6"/>
      <c r="C589" s="6"/>
      <c r="D589" s="6"/>
      <c r="E589" s="6"/>
      <c r="F589" s="6"/>
      <c r="G589" s="6"/>
      <c r="H589" s="6" t="str">
        <f t="shared" si="6"/>
        <v/>
      </c>
      <c r="I589" s="2" t="str">
        <f t="shared" si="7"/>
        <v/>
      </c>
      <c r="J589" s="2" t="str">
        <f t="shared" si="8"/>
        <v/>
      </c>
    </row>
    <row r="590" spans="1:10" ht="12.45" x14ac:dyDescent="0.3">
      <c r="A590" s="6"/>
      <c r="B590" s="6"/>
      <c r="C590" s="6"/>
      <c r="D590" s="6"/>
      <c r="E590" s="6"/>
      <c r="F590" s="6"/>
      <c r="G590" s="6"/>
      <c r="H590" s="6" t="str">
        <f t="shared" si="6"/>
        <v/>
      </c>
      <c r="I590" s="2" t="str">
        <f t="shared" si="7"/>
        <v/>
      </c>
      <c r="J590" s="2" t="str">
        <f t="shared" si="8"/>
        <v/>
      </c>
    </row>
    <row r="591" spans="1:10" ht="12.45" x14ac:dyDescent="0.3">
      <c r="A591" s="6"/>
      <c r="B591" s="6"/>
      <c r="C591" s="6"/>
      <c r="D591" s="6"/>
      <c r="E591" s="6"/>
      <c r="F591" s="6"/>
      <c r="G591" s="6"/>
      <c r="H591" s="6" t="str">
        <f t="shared" si="6"/>
        <v/>
      </c>
      <c r="I591" s="2" t="str">
        <f t="shared" si="7"/>
        <v/>
      </c>
      <c r="J591" s="2" t="str">
        <f t="shared" si="8"/>
        <v/>
      </c>
    </row>
    <row r="592" spans="1:10" ht="12.45" x14ac:dyDescent="0.3">
      <c r="A592" s="6"/>
      <c r="B592" s="6"/>
      <c r="C592" s="6"/>
      <c r="D592" s="6"/>
      <c r="E592" s="6"/>
      <c r="F592" s="6"/>
      <c r="G592" s="6"/>
      <c r="H592" s="6" t="str">
        <f t="shared" si="6"/>
        <v/>
      </c>
      <c r="I592" s="2" t="str">
        <f t="shared" si="7"/>
        <v/>
      </c>
      <c r="J592" s="2" t="str">
        <f t="shared" si="8"/>
        <v/>
      </c>
    </row>
    <row r="593" spans="1:10" ht="12.45" x14ac:dyDescent="0.3">
      <c r="A593" s="6"/>
      <c r="B593" s="6"/>
      <c r="C593" s="6"/>
      <c r="D593" s="6"/>
      <c r="E593" s="6"/>
      <c r="F593" s="6"/>
      <c r="G593" s="6"/>
      <c r="H593" s="6" t="str">
        <f t="shared" si="6"/>
        <v/>
      </c>
      <c r="I593" s="2" t="str">
        <f t="shared" si="7"/>
        <v/>
      </c>
      <c r="J593" s="2" t="str">
        <f t="shared" si="8"/>
        <v/>
      </c>
    </row>
    <row r="594" spans="1:10" ht="12.45" x14ac:dyDescent="0.3">
      <c r="A594" s="6"/>
      <c r="B594" s="6"/>
      <c r="C594" s="6"/>
      <c r="D594" s="6"/>
      <c r="E594" s="6"/>
      <c r="F594" s="6"/>
      <c r="G594" s="6"/>
      <c r="H594" s="6" t="str">
        <f t="shared" si="6"/>
        <v/>
      </c>
      <c r="I594" s="2" t="str">
        <f t="shared" si="7"/>
        <v/>
      </c>
      <c r="J594" s="2" t="str">
        <f t="shared" si="8"/>
        <v/>
      </c>
    </row>
    <row r="595" spans="1:10" ht="12.45" x14ac:dyDescent="0.3">
      <c r="A595" s="6"/>
      <c r="B595" s="6"/>
      <c r="C595" s="6"/>
      <c r="D595" s="6"/>
      <c r="E595" s="6"/>
      <c r="F595" s="6"/>
      <c r="G595" s="6"/>
      <c r="H595" s="6" t="str">
        <f t="shared" si="6"/>
        <v/>
      </c>
      <c r="I595" s="2" t="str">
        <f t="shared" si="7"/>
        <v/>
      </c>
      <c r="J595" s="2" t="str">
        <f t="shared" si="8"/>
        <v/>
      </c>
    </row>
    <row r="596" spans="1:10" ht="12.45" x14ac:dyDescent="0.3">
      <c r="A596" s="6"/>
      <c r="B596" s="6"/>
      <c r="C596" s="6"/>
      <c r="D596" s="6"/>
      <c r="E596" s="6"/>
      <c r="F596" s="6"/>
      <c r="G596" s="6"/>
      <c r="H596" s="6" t="str">
        <f t="shared" si="6"/>
        <v/>
      </c>
      <c r="I596" s="2" t="str">
        <f t="shared" si="7"/>
        <v/>
      </c>
      <c r="J596" s="2" t="str">
        <f t="shared" si="8"/>
        <v/>
      </c>
    </row>
    <row r="597" spans="1:10" ht="12.45" x14ac:dyDescent="0.3">
      <c r="A597" s="6"/>
      <c r="B597" s="6"/>
      <c r="C597" s="6"/>
      <c r="D597" s="6"/>
      <c r="E597" s="6"/>
      <c r="F597" s="6"/>
      <c r="G597" s="6"/>
      <c r="H597" s="6" t="str">
        <f t="shared" si="6"/>
        <v/>
      </c>
      <c r="I597" s="2" t="str">
        <f t="shared" si="7"/>
        <v/>
      </c>
      <c r="J597" s="2" t="str">
        <f t="shared" si="8"/>
        <v/>
      </c>
    </row>
    <row r="598" spans="1:10" ht="12.45" x14ac:dyDescent="0.3">
      <c r="A598" s="6"/>
      <c r="B598" s="6"/>
      <c r="C598" s="6"/>
      <c r="D598" s="6"/>
      <c r="E598" s="6"/>
      <c r="F598" s="6"/>
      <c r="G598" s="6"/>
      <c r="H598" s="6" t="str">
        <f t="shared" si="6"/>
        <v/>
      </c>
      <c r="I598" s="2" t="str">
        <f t="shared" si="7"/>
        <v/>
      </c>
      <c r="J598" s="2" t="str">
        <f t="shared" si="8"/>
        <v/>
      </c>
    </row>
    <row r="599" spans="1:10" ht="12.45" x14ac:dyDescent="0.3">
      <c r="A599" s="6"/>
      <c r="B599" s="6"/>
      <c r="C599" s="6"/>
      <c r="D599" s="6"/>
      <c r="E599" s="6"/>
      <c r="F599" s="6"/>
      <c r="G599" s="6"/>
      <c r="H599" s="6" t="str">
        <f t="shared" si="6"/>
        <v/>
      </c>
      <c r="I599" s="2" t="str">
        <f t="shared" si="7"/>
        <v/>
      </c>
      <c r="J599" s="2" t="str">
        <f t="shared" si="8"/>
        <v/>
      </c>
    </row>
    <row r="600" spans="1:10" ht="12.45" x14ac:dyDescent="0.3">
      <c r="A600" s="6"/>
      <c r="B600" s="6"/>
      <c r="C600" s="6"/>
      <c r="D600" s="6"/>
      <c r="E600" s="6"/>
      <c r="F600" s="6"/>
      <c r="G600" s="6"/>
      <c r="H600" s="6" t="str">
        <f t="shared" si="6"/>
        <v/>
      </c>
      <c r="I600" s="2" t="str">
        <f t="shared" si="7"/>
        <v/>
      </c>
      <c r="J600" s="2" t="str">
        <f t="shared" si="8"/>
        <v/>
      </c>
    </row>
    <row r="601" spans="1:10" ht="12.45" x14ac:dyDescent="0.3">
      <c r="A601" s="6"/>
      <c r="B601" s="6"/>
      <c r="C601" s="6"/>
      <c r="D601" s="6"/>
      <c r="E601" s="6"/>
      <c r="F601" s="6"/>
      <c r="G601" s="6"/>
      <c r="H601" s="6" t="str">
        <f t="shared" si="6"/>
        <v/>
      </c>
      <c r="I601" s="2" t="str">
        <f t="shared" si="7"/>
        <v/>
      </c>
      <c r="J601" s="2" t="str">
        <f t="shared" si="8"/>
        <v/>
      </c>
    </row>
    <row r="602" spans="1:10" ht="12.45" x14ac:dyDescent="0.3">
      <c r="A602" s="6"/>
      <c r="B602" s="6"/>
      <c r="C602" s="6"/>
      <c r="D602" s="6"/>
      <c r="E602" s="6"/>
      <c r="F602" s="6"/>
      <c r="G602" s="6"/>
      <c r="H602" s="6" t="str">
        <f t="shared" si="6"/>
        <v/>
      </c>
      <c r="I602" s="2" t="str">
        <f t="shared" si="7"/>
        <v/>
      </c>
      <c r="J602" s="2" t="str">
        <f t="shared" si="8"/>
        <v/>
      </c>
    </row>
    <row r="603" spans="1:10" ht="12.45" x14ac:dyDescent="0.3">
      <c r="A603" s="6"/>
      <c r="B603" s="6"/>
      <c r="C603" s="6"/>
      <c r="D603" s="6"/>
      <c r="E603" s="6"/>
      <c r="F603" s="6"/>
      <c r="G603" s="6"/>
      <c r="H603" s="6" t="str">
        <f t="shared" si="6"/>
        <v/>
      </c>
      <c r="I603" s="2" t="str">
        <f t="shared" si="7"/>
        <v/>
      </c>
      <c r="J603" s="2" t="str">
        <f t="shared" si="8"/>
        <v/>
      </c>
    </row>
    <row r="604" spans="1:10" ht="12.45" x14ac:dyDescent="0.3">
      <c r="A604" s="6"/>
      <c r="B604" s="6"/>
      <c r="C604" s="6"/>
      <c r="D604" s="6"/>
      <c r="E604" s="6"/>
      <c r="F604" s="6"/>
      <c r="G604" s="6"/>
      <c r="H604" s="6" t="str">
        <f t="shared" si="6"/>
        <v/>
      </c>
      <c r="I604" s="2" t="str">
        <f t="shared" si="7"/>
        <v/>
      </c>
      <c r="J604" s="2" t="str">
        <f t="shared" si="8"/>
        <v/>
      </c>
    </row>
    <row r="605" spans="1:10" ht="12.45" x14ac:dyDescent="0.3">
      <c r="A605" s="6"/>
      <c r="B605" s="6"/>
      <c r="C605" s="6"/>
      <c r="D605" s="6"/>
      <c r="E605" s="6"/>
      <c r="F605" s="6"/>
      <c r="G605" s="6"/>
      <c r="H605" s="6" t="str">
        <f t="shared" si="6"/>
        <v/>
      </c>
      <c r="I605" s="2" t="str">
        <f t="shared" si="7"/>
        <v/>
      </c>
      <c r="J605" s="2" t="str">
        <f t="shared" si="8"/>
        <v/>
      </c>
    </row>
    <row r="606" spans="1:10" ht="12.45" x14ac:dyDescent="0.3">
      <c r="A606" s="6"/>
      <c r="B606" s="6"/>
      <c r="C606" s="6"/>
      <c r="D606" s="6"/>
      <c r="E606" s="6"/>
      <c r="F606" s="6"/>
      <c r="G606" s="6"/>
      <c r="H606" s="6" t="str">
        <f t="shared" si="6"/>
        <v/>
      </c>
      <c r="I606" s="2" t="str">
        <f t="shared" si="7"/>
        <v/>
      </c>
      <c r="J606" s="2" t="str">
        <f t="shared" si="8"/>
        <v/>
      </c>
    </row>
    <row r="607" spans="1:10" ht="12.45" x14ac:dyDescent="0.3">
      <c r="A607" s="6"/>
      <c r="B607" s="6"/>
      <c r="C607" s="6"/>
      <c r="D607" s="6"/>
      <c r="E607" s="6"/>
      <c r="F607" s="6"/>
      <c r="G607" s="6"/>
      <c r="H607" s="6" t="str">
        <f t="shared" si="6"/>
        <v/>
      </c>
      <c r="I607" s="2" t="str">
        <f t="shared" si="7"/>
        <v/>
      </c>
      <c r="J607" s="2" t="str">
        <f t="shared" si="8"/>
        <v/>
      </c>
    </row>
    <row r="608" spans="1:10" ht="12.45" x14ac:dyDescent="0.3">
      <c r="A608" s="6"/>
      <c r="B608" s="6"/>
      <c r="C608" s="6"/>
      <c r="D608" s="6"/>
      <c r="E608" s="6"/>
      <c r="F608" s="6"/>
      <c r="G608" s="6"/>
      <c r="H608" s="6" t="str">
        <f t="shared" si="6"/>
        <v/>
      </c>
      <c r="I608" s="2" t="str">
        <f t="shared" si="7"/>
        <v/>
      </c>
      <c r="J608" s="2" t="str">
        <f t="shared" si="8"/>
        <v/>
      </c>
    </row>
    <row r="609" spans="1:10" ht="12.45" x14ac:dyDescent="0.3">
      <c r="A609" s="6"/>
      <c r="B609" s="6"/>
      <c r="C609" s="6"/>
      <c r="D609" s="6"/>
      <c r="E609" s="6"/>
      <c r="F609" s="6"/>
      <c r="G609" s="6"/>
      <c r="H609" s="6" t="str">
        <f t="shared" si="6"/>
        <v/>
      </c>
      <c r="I609" s="2" t="str">
        <f t="shared" si="7"/>
        <v/>
      </c>
      <c r="J609" s="2" t="str">
        <f t="shared" si="8"/>
        <v/>
      </c>
    </row>
    <row r="610" spans="1:10" ht="12.45" x14ac:dyDescent="0.3">
      <c r="A610" s="6"/>
      <c r="B610" s="6"/>
      <c r="C610" s="6"/>
      <c r="D610" s="6"/>
      <c r="E610" s="6"/>
      <c r="F610" s="6"/>
      <c r="G610" s="6"/>
      <c r="H610" s="6" t="str">
        <f t="shared" si="6"/>
        <v/>
      </c>
      <c r="I610" s="2" t="str">
        <f t="shared" si="7"/>
        <v/>
      </c>
      <c r="J610" s="2" t="str">
        <f t="shared" si="8"/>
        <v/>
      </c>
    </row>
    <row r="611" spans="1:10" ht="12.45" x14ac:dyDescent="0.3">
      <c r="A611" s="6"/>
      <c r="B611" s="6"/>
      <c r="C611" s="6"/>
      <c r="D611" s="6"/>
      <c r="E611" s="6"/>
      <c r="F611" s="6"/>
      <c r="G611" s="6"/>
      <c r="H611" s="6" t="str">
        <f t="shared" si="6"/>
        <v/>
      </c>
      <c r="I611" s="2" t="str">
        <f t="shared" si="7"/>
        <v/>
      </c>
      <c r="J611" s="2" t="str">
        <f t="shared" si="8"/>
        <v/>
      </c>
    </row>
    <row r="612" spans="1:10" ht="12.45" x14ac:dyDescent="0.3">
      <c r="A612" s="6"/>
      <c r="B612" s="6"/>
      <c r="C612" s="6"/>
      <c r="D612" s="6"/>
      <c r="E612" s="6"/>
      <c r="F612" s="6"/>
      <c r="G612" s="6"/>
      <c r="H612" s="6" t="str">
        <f t="shared" si="6"/>
        <v/>
      </c>
      <c r="I612" s="2" t="str">
        <f t="shared" si="7"/>
        <v/>
      </c>
      <c r="J612" s="2" t="str">
        <f t="shared" si="8"/>
        <v/>
      </c>
    </row>
    <row r="613" spans="1:10" ht="12.45" x14ac:dyDescent="0.3">
      <c r="A613" s="6"/>
      <c r="B613" s="6"/>
      <c r="C613" s="6"/>
      <c r="D613" s="6"/>
      <c r="E613" s="6"/>
      <c r="F613" s="6"/>
      <c r="G613" s="6"/>
      <c r="H613" s="6" t="str">
        <f t="shared" si="6"/>
        <v/>
      </c>
      <c r="I613" s="2" t="str">
        <f t="shared" si="7"/>
        <v/>
      </c>
      <c r="J613" s="2" t="str">
        <f t="shared" si="8"/>
        <v/>
      </c>
    </row>
    <row r="614" spans="1:10" ht="12.45" x14ac:dyDescent="0.3">
      <c r="A614" s="6"/>
      <c r="B614" s="6"/>
      <c r="C614" s="6"/>
      <c r="D614" s="6"/>
      <c r="E614" s="6"/>
      <c r="F614" s="6"/>
      <c r="G614" s="6"/>
      <c r="H614" s="6" t="str">
        <f t="shared" si="6"/>
        <v/>
      </c>
      <c r="I614" s="2" t="str">
        <f t="shared" si="7"/>
        <v/>
      </c>
      <c r="J614" s="2" t="str">
        <f t="shared" si="8"/>
        <v/>
      </c>
    </row>
    <row r="615" spans="1:10" ht="12.45" x14ac:dyDescent="0.3">
      <c r="A615" s="6"/>
      <c r="B615" s="6"/>
      <c r="C615" s="6"/>
      <c r="D615" s="6"/>
      <c r="E615" s="6"/>
      <c r="F615" s="6"/>
      <c r="G615" s="6"/>
      <c r="H615" s="6" t="str">
        <f t="shared" si="6"/>
        <v/>
      </c>
      <c r="I615" s="2" t="str">
        <f t="shared" si="7"/>
        <v/>
      </c>
      <c r="J615" s="2" t="str">
        <f t="shared" si="8"/>
        <v/>
      </c>
    </row>
    <row r="616" spans="1:10" ht="12.45" x14ac:dyDescent="0.3">
      <c r="A616" s="6"/>
      <c r="B616" s="6"/>
      <c r="C616" s="6"/>
      <c r="D616" s="6"/>
      <c r="E616" s="6"/>
      <c r="F616" s="6"/>
      <c r="G616" s="6"/>
      <c r="H616" s="6" t="str">
        <f t="shared" si="6"/>
        <v/>
      </c>
      <c r="I616" s="2" t="str">
        <f t="shared" si="7"/>
        <v/>
      </c>
      <c r="J616" s="2" t="str">
        <f t="shared" si="8"/>
        <v/>
      </c>
    </row>
    <row r="617" spans="1:10" ht="12.45" x14ac:dyDescent="0.3">
      <c r="A617" s="6"/>
      <c r="B617" s="6"/>
      <c r="C617" s="6"/>
      <c r="D617" s="6"/>
      <c r="E617" s="6"/>
      <c r="F617" s="6"/>
      <c r="G617" s="6"/>
      <c r="H617" s="6" t="str">
        <f t="shared" si="6"/>
        <v/>
      </c>
      <c r="I617" s="2" t="str">
        <f t="shared" si="7"/>
        <v/>
      </c>
      <c r="J617" s="2" t="str">
        <f t="shared" si="8"/>
        <v/>
      </c>
    </row>
    <row r="618" spans="1:10" ht="12.45" x14ac:dyDescent="0.3">
      <c r="A618" s="6"/>
      <c r="B618" s="6"/>
      <c r="C618" s="6"/>
      <c r="D618" s="6"/>
      <c r="E618" s="6"/>
      <c r="F618" s="6"/>
      <c r="G618" s="6"/>
      <c r="H618" s="6" t="str">
        <f t="shared" si="6"/>
        <v/>
      </c>
      <c r="I618" s="2" t="str">
        <f t="shared" si="7"/>
        <v/>
      </c>
      <c r="J618" s="2" t="str">
        <f t="shared" si="8"/>
        <v/>
      </c>
    </row>
    <row r="619" spans="1:10" ht="12.45" x14ac:dyDescent="0.3">
      <c r="A619" s="6"/>
      <c r="B619" s="6"/>
      <c r="C619" s="6"/>
      <c r="D619" s="6"/>
      <c r="E619" s="6"/>
      <c r="F619" s="6"/>
      <c r="G619" s="6"/>
      <c r="H619" s="6" t="str">
        <f t="shared" si="6"/>
        <v/>
      </c>
      <c r="I619" s="2" t="str">
        <f t="shared" si="7"/>
        <v/>
      </c>
      <c r="J619" s="2" t="str">
        <f t="shared" si="8"/>
        <v/>
      </c>
    </row>
    <row r="620" spans="1:10" ht="12.45" x14ac:dyDescent="0.3">
      <c r="A620" s="6"/>
      <c r="B620" s="6"/>
      <c r="C620" s="6"/>
      <c r="D620" s="6"/>
      <c r="E620" s="6"/>
      <c r="F620" s="6"/>
      <c r="G620" s="6"/>
      <c r="H620" s="6" t="str">
        <f t="shared" si="6"/>
        <v/>
      </c>
      <c r="I620" s="2" t="str">
        <f t="shared" si="7"/>
        <v/>
      </c>
      <c r="J620" s="2" t="str">
        <f t="shared" si="8"/>
        <v/>
      </c>
    </row>
    <row r="621" spans="1:10" ht="12.45" x14ac:dyDescent="0.3">
      <c r="A621" s="6"/>
      <c r="B621" s="6"/>
      <c r="C621" s="6"/>
      <c r="D621" s="6"/>
      <c r="E621" s="6"/>
      <c r="F621" s="6"/>
      <c r="G621" s="6"/>
      <c r="H621" s="6" t="str">
        <f t="shared" si="6"/>
        <v/>
      </c>
      <c r="I621" s="2" t="str">
        <f t="shared" si="7"/>
        <v/>
      </c>
      <c r="J621" s="2" t="str">
        <f t="shared" si="8"/>
        <v/>
      </c>
    </row>
    <row r="622" spans="1:10" ht="12.45" x14ac:dyDescent="0.3">
      <c r="A622" s="6"/>
      <c r="B622" s="6"/>
      <c r="C622" s="6"/>
      <c r="D622" s="6"/>
      <c r="E622" s="6"/>
      <c r="F622" s="6"/>
      <c r="G622" s="6"/>
      <c r="H622" s="6" t="str">
        <f t="shared" si="6"/>
        <v/>
      </c>
      <c r="I622" s="2" t="str">
        <f t="shared" si="7"/>
        <v/>
      </c>
      <c r="J622" s="2" t="str">
        <f t="shared" si="8"/>
        <v/>
      </c>
    </row>
    <row r="623" spans="1:10" ht="12.45" x14ac:dyDescent="0.3">
      <c r="A623" s="6"/>
      <c r="B623" s="6"/>
      <c r="C623" s="6"/>
      <c r="D623" s="6"/>
      <c r="E623" s="6"/>
      <c r="F623" s="6"/>
      <c r="G623" s="6"/>
      <c r="H623" s="6" t="str">
        <f t="shared" si="6"/>
        <v/>
      </c>
      <c r="I623" s="2" t="str">
        <f t="shared" si="7"/>
        <v/>
      </c>
      <c r="J623" s="2" t="str">
        <f t="shared" si="8"/>
        <v/>
      </c>
    </row>
    <row r="624" spans="1:10" ht="12.45" x14ac:dyDescent="0.3">
      <c r="A624" s="6"/>
      <c r="B624" s="6"/>
      <c r="C624" s="6"/>
      <c r="D624" s="6"/>
      <c r="E624" s="6"/>
      <c r="F624" s="6"/>
      <c r="G624" s="6"/>
      <c r="H624" s="6" t="str">
        <f t="shared" si="6"/>
        <v/>
      </c>
      <c r="I624" s="2" t="str">
        <f t="shared" si="7"/>
        <v/>
      </c>
      <c r="J624" s="2" t="str">
        <f t="shared" si="8"/>
        <v/>
      </c>
    </row>
    <row r="625" spans="1:10" ht="12.45" x14ac:dyDescent="0.3">
      <c r="A625" s="6"/>
      <c r="B625" s="6"/>
      <c r="C625" s="6"/>
      <c r="D625" s="6"/>
      <c r="E625" s="6"/>
      <c r="F625" s="6"/>
      <c r="G625" s="6"/>
      <c r="H625" s="6" t="str">
        <f t="shared" si="6"/>
        <v/>
      </c>
      <c r="I625" s="2" t="str">
        <f t="shared" si="7"/>
        <v/>
      </c>
      <c r="J625" s="2" t="str">
        <f t="shared" si="8"/>
        <v/>
      </c>
    </row>
    <row r="626" spans="1:10" ht="12.45" x14ac:dyDescent="0.3">
      <c r="A626" s="6"/>
      <c r="B626" s="6"/>
      <c r="C626" s="6"/>
      <c r="D626" s="6"/>
      <c r="E626" s="6"/>
      <c r="F626" s="6"/>
      <c r="G626" s="6"/>
      <c r="H626" s="6" t="str">
        <f t="shared" si="6"/>
        <v/>
      </c>
      <c r="I626" s="2" t="str">
        <f t="shared" si="7"/>
        <v/>
      </c>
      <c r="J626" s="2" t="str">
        <f t="shared" si="8"/>
        <v/>
      </c>
    </row>
    <row r="627" spans="1:10" ht="12.45" x14ac:dyDescent="0.3">
      <c r="A627" s="6"/>
      <c r="B627" s="6"/>
      <c r="C627" s="6"/>
      <c r="D627" s="6"/>
      <c r="E627" s="6"/>
      <c r="F627" s="6"/>
      <c r="G627" s="6"/>
      <c r="H627" s="6" t="str">
        <f t="shared" si="6"/>
        <v/>
      </c>
      <c r="I627" s="2" t="str">
        <f t="shared" si="7"/>
        <v/>
      </c>
      <c r="J627" s="2" t="str">
        <f t="shared" si="8"/>
        <v/>
      </c>
    </row>
    <row r="628" spans="1:10" ht="12.45" x14ac:dyDescent="0.3">
      <c r="A628" s="6"/>
      <c r="B628" s="6"/>
      <c r="C628" s="6"/>
      <c r="D628" s="6"/>
      <c r="E628" s="6"/>
      <c r="F628" s="6"/>
      <c r="G628" s="6"/>
      <c r="H628" s="6" t="str">
        <f t="shared" si="6"/>
        <v/>
      </c>
      <c r="I628" s="2" t="str">
        <f t="shared" si="7"/>
        <v/>
      </c>
      <c r="J628" s="2" t="str">
        <f t="shared" si="8"/>
        <v/>
      </c>
    </row>
    <row r="629" spans="1:10" ht="12.45" x14ac:dyDescent="0.3">
      <c r="A629" s="6"/>
      <c r="B629" s="6"/>
      <c r="C629" s="6"/>
      <c r="D629" s="6"/>
      <c r="E629" s="6"/>
      <c r="F629" s="6"/>
      <c r="G629" s="6"/>
      <c r="H629" s="6" t="str">
        <f t="shared" si="6"/>
        <v/>
      </c>
      <c r="I629" s="2" t="str">
        <f t="shared" si="7"/>
        <v/>
      </c>
      <c r="J629" s="2" t="str">
        <f t="shared" si="8"/>
        <v/>
      </c>
    </row>
    <row r="630" spans="1:10" ht="12.45" x14ac:dyDescent="0.3">
      <c r="A630" s="6"/>
      <c r="B630" s="6"/>
      <c r="C630" s="6"/>
      <c r="D630" s="6"/>
      <c r="E630" s="6"/>
      <c r="F630" s="6"/>
      <c r="G630" s="6"/>
      <c r="H630" s="6" t="str">
        <f t="shared" si="6"/>
        <v/>
      </c>
      <c r="I630" s="2" t="str">
        <f t="shared" si="7"/>
        <v/>
      </c>
      <c r="J630" s="2" t="str">
        <f t="shared" si="8"/>
        <v/>
      </c>
    </row>
    <row r="631" spans="1:10" ht="12.45" x14ac:dyDescent="0.3">
      <c r="A631" s="6"/>
      <c r="B631" s="6"/>
      <c r="C631" s="6"/>
      <c r="D631" s="6"/>
      <c r="E631" s="6"/>
      <c r="F631" s="6"/>
      <c r="G631" s="6"/>
      <c r="H631" s="6" t="str">
        <f t="shared" si="6"/>
        <v/>
      </c>
      <c r="I631" s="2" t="str">
        <f t="shared" si="7"/>
        <v/>
      </c>
      <c r="J631" s="2" t="str">
        <f t="shared" si="8"/>
        <v/>
      </c>
    </row>
    <row r="632" spans="1:10" ht="12.45" x14ac:dyDescent="0.3">
      <c r="A632" s="6"/>
      <c r="B632" s="6"/>
      <c r="C632" s="6"/>
      <c r="D632" s="6"/>
      <c r="E632" s="6"/>
      <c r="F632" s="6"/>
      <c r="G632" s="6"/>
      <c r="H632" s="6" t="str">
        <f t="shared" si="6"/>
        <v/>
      </c>
      <c r="I632" s="2" t="str">
        <f t="shared" si="7"/>
        <v/>
      </c>
      <c r="J632" s="2" t="str">
        <f t="shared" si="8"/>
        <v/>
      </c>
    </row>
    <row r="633" spans="1:10" ht="12.45" x14ac:dyDescent="0.3">
      <c r="A633" s="6"/>
      <c r="B633" s="6"/>
      <c r="C633" s="6"/>
      <c r="D633" s="6"/>
      <c r="E633" s="6"/>
      <c r="F633" s="6"/>
      <c r="G633" s="6"/>
      <c r="H633" s="6" t="str">
        <f t="shared" si="6"/>
        <v/>
      </c>
      <c r="I633" s="2" t="str">
        <f t="shared" si="7"/>
        <v/>
      </c>
      <c r="J633" s="2" t="str">
        <f t="shared" si="8"/>
        <v/>
      </c>
    </row>
    <row r="634" spans="1:10" ht="12.45" x14ac:dyDescent="0.3">
      <c r="A634" s="6"/>
      <c r="B634" s="6"/>
      <c r="C634" s="6"/>
      <c r="D634" s="6"/>
      <c r="E634" s="6"/>
      <c r="F634" s="6"/>
      <c r="G634" s="6"/>
      <c r="H634" s="6" t="str">
        <f t="shared" si="6"/>
        <v/>
      </c>
      <c r="I634" s="2" t="str">
        <f t="shared" si="7"/>
        <v/>
      </c>
      <c r="J634" s="2" t="str">
        <f t="shared" si="8"/>
        <v/>
      </c>
    </row>
    <row r="635" spans="1:10" ht="12.45" x14ac:dyDescent="0.3">
      <c r="A635" s="6"/>
      <c r="B635" s="6"/>
      <c r="C635" s="6"/>
      <c r="D635" s="6"/>
      <c r="E635" s="6"/>
      <c r="F635" s="6"/>
      <c r="G635" s="6"/>
      <c r="H635" s="6" t="str">
        <f t="shared" si="6"/>
        <v/>
      </c>
      <c r="I635" s="2" t="str">
        <f t="shared" si="7"/>
        <v/>
      </c>
      <c r="J635" s="2" t="str">
        <f t="shared" si="8"/>
        <v/>
      </c>
    </row>
    <row r="636" spans="1:10" ht="12.45" x14ac:dyDescent="0.3">
      <c r="A636" s="6"/>
      <c r="B636" s="6"/>
      <c r="C636" s="6"/>
      <c r="D636" s="6"/>
      <c r="E636" s="6"/>
      <c r="F636" s="6"/>
      <c r="G636" s="6"/>
      <c r="H636" s="6" t="str">
        <f t="shared" si="6"/>
        <v/>
      </c>
      <c r="I636" s="2" t="str">
        <f t="shared" si="7"/>
        <v/>
      </c>
      <c r="J636" s="2" t="str">
        <f t="shared" si="8"/>
        <v/>
      </c>
    </row>
    <row r="637" spans="1:10" ht="12.45" x14ac:dyDescent="0.3">
      <c r="A637" s="6"/>
      <c r="B637" s="6"/>
      <c r="C637" s="6"/>
      <c r="D637" s="6"/>
      <c r="E637" s="6"/>
      <c r="F637" s="6"/>
      <c r="G637" s="6"/>
      <c r="H637" s="6" t="str">
        <f t="shared" si="6"/>
        <v/>
      </c>
      <c r="I637" s="2" t="str">
        <f t="shared" si="7"/>
        <v/>
      </c>
      <c r="J637" s="2" t="str">
        <f t="shared" si="8"/>
        <v/>
      </c>
    </row>
    <row r="638" spans="1:10" ht="12.45" x14ac:dyDescent="0.3">
      <c r="A638" s="6"/>
      <c r="B638" s="6"/>
      <c r="C638" s="6"/>
      <c r="D638" s="6"/>
      <c r="E638" s="6"/>
      <c r="F638" s="6"/>
      <c r="G638" s="6"/>
      <c r="H638" s="6" t="str">
        <f t="shared" si="6"/>
        <v/>
      </c>
      <c r="I638" s="2" t="str">
        <f t="shared" si="7"/>
        <v/>
      </c>
      <c r="J638" s="2" t="str">
        <f t="shared" si="8"/>
        <v/>
      </c>
    </row>
    <row r="639" spans="1:10" ht="12.45" x14ac:dyDescent="0.3">
      <c r="A639" s="6"/>
      <c r="B639" s="6"/>
      <c r="C639" s="6"/>
      <c r="D639" s="6"/>
      <c r="E639" s="6"/>
      <c r="F639" s="6"/>
      <c r="G639" s="6"/>
      <c r="H639" s="6" t="str">
        <f t="shared" si="6"/>
        <v/>
      </c>
      <c r="I639" s="2" t="str">
        <f t="shared" si="7"/>
        <v/>
      </c>
      <c r="J639" s="2" t="str">
        <f t="shared" si="8"/>
        <v/>
      </c>
    </row>
    <row r="640" spans="1:10" ht="12.45" x14ac:dyDescent="0.3">
      <c r="A640" s="6"/>
      <c r="B640" s="6"/>
      <c r="C640" s="6"/>
      <c r="D640" s="6"/>
      <c r="E640" s="6"/>
      <c r="F640" s="6"/>
      <c r="G640" s="6"/>
      <c r="H640" s="6" t="str">
        <f t="shared" si="6"/>
        <v/>
      </c>
      <c r="I640" s="2" t="str">
        <f t="shared" si="7"/>
        <v/>
      </c>
      <c r="J640" s="2" t="str">
        <f t="shared" si="8"/>
        <v/>
      </c>
    </row>
    <row r="641" spans="1:10" ht="12.45" x14ac:dyDescent="0.3">
      <c r="A641" s="6"/>
      <c r="B641" s="6"/>
      <c r="C641" s="6"/>
      <c r="D641" s="6"/>
      <c r="E641" s="6"/>
      <c r="F641" s="6"/>
      <c r="G641" s="6"/>
      <c r="H641" s="6" t="str">
        <f t="shared" si="6"/>
        <v/>
      </c>
      <c r="I641" s="2" t="str">
        <f t="shared" si="7"/>
        <v/>
      </c>
      <c r="J641" s="2" t="str">
        <f t="shared" si="8"/>
        <v/>
      </c>
    </row>
    <row r="642" spans="1:10" ht="12.45" x14ac:dyDescent="0.3">
      <c r="A642" s="6"/>
      <c r="B642" s="6"/>
      <c r="C642" s="6"/>
      <c r="D642" s="6"/>
      <c r="E642" s="6"/>
      <c r="F642" s="6"/>
      <c r="G642" s="6"/>
      <c r="H642" s="6" t="str">
        <f t="shared" si="6"/>
        <v/>
      </c>
      <c r="I642" s="2" t="str">
        <f t="shared" si="7"/>
        <v/>
      </c>
      <c r="J642" s="2" t="str">
        <f t="shared" si="8"/>
        <v/>
      </c>
    </row>
    <row r="643" spans="1:10" ht="12.45" x14ac:dyDescent="0.3">
      <c r="A643" s="6"/>
      <c r="B643" s="6"/>
      <c r="C643" s="6"/>
      <c r="D643" s="6"/>
      <c r="E643" s="6"/>
      <c r="F643" s="6"/>
      <c r="G643" s="6"/>
      <c r="H643" s="6" t="str">
        <f t="shared" si="6"/>
        <v/>
      </c>
      <c r="I643" s="2" t="str">
        <f t="shared" si="7"/>
        <v/>
      </c>
      <c r="J643" s="2" t="str">
        <f t="shared" si="8"/>
        <v/>
      </c>
    </row>
    <row r="644" spans="1:10" ht="12.45" x14ac:dyDescent="0.3">
      <c r="A644" s="6"/>
      <c r="B644" s="6"/>
      <c r="C644" s="6"/>
      <c r="D644" s="6"/>
      <c r="E644" s="6"/>
      <c r="F644" s="6"/>
      <c r="G644" s="6"/>
      <c r="H644" s="6" t="str">
        <f t="shared" si="6"/>
        <v/>
      </c>
      <c r="I644" s="2" t="str">
        <f t="shared" si="7"/>
        <v/>
      </c>
      <c r="J644" s="2" t="str">
        <f t="shared" si="8"/>
        <v/>
      </c>
    </row>
    <row r="645" spans="1:10" ht="12.45" x14ac:dyDescent="0.3">
      <c r="A645" s="6"/>
      <c r="B645" s="6"/>
      <c r="C645" s="6"/>
      <c r="D645" s="6"/>
      <c r="E645" s="6"/>
      <c r="F645" s="6"/>
      <c r="G645" s="6"/>
      <c r="H645" s="6" t="str">
        <f t="shared" si="6"/>
        <v/>
      </c>
      <c r="I645" s="2" t="str">
        <f t="shared" si="7"/>
        <v/>
      </c>
      <c r="J645" s="2" t="str">
        <f t="shared" si="8"/>
        <v/>
      </c>
    </row>
    <row r="646" spans="1:10" ht="12.45" x14ac:dyDescent="0.3">
      <c r="A646" s="6"/>
      <c r="B646" s="6"/>
      <c r="C646" s="6"/>
      <c r="D646" s="6"/>
      <c r="E646" s="6"/>
      <c r="F646" s="6"/>
      <c r="G646" s="6"/>
      <c r="H646" s="6" t="str">
        <f t="shared" si="6"/>
        <v/>
      </c>
      <c r="I646" s="2" t="str">
        <f t="shared" si="7"/>
        <v/>
      </c>
      <c r="J646" s="2" t="str">
        <f t="shared" si="8"/>
        <v/>
      </c>
    </row>
    <row r="647" spans="1:10" ht="12.45" x14ac:dyDescent="0.3">
      <c r="A647" s="6"/>
      <c r="B647" s="6"/>
      <c r="C647" s="6"/>
      <c r="D647" s="6"/>
      <c r="E647" s="6"/>
      <c r="F647" s="6"/>
      <c r="G647" s="6"/>
      <c r="H647" s="6" t="str">
        <f t="shared" si="6"/>
        <v/>
      </c>
      <c r="I647" s="2" t="str">
        <f t="shared" si="7"/>
        <v/>
      </c>
      <c r="J647" s="2" t="str">
        <f t="shared" si="8"/>
        <v/>
      </c>
    </row>
    <row r="648" spans="1:10" ht="12.45" x14ac:dyDescent="0.3">
      <c r="A648" s="6"/>
      <c r="B648" s="6"/>
      <c r="C648" s="6"/>
      <c r="D648" s="6"/>
      <c r="E648" s="6"/>
      <c r="F648" s="6"/>
      <c r="G648" s="6"/>
      <c r="H648" s="6" t="str">
        <f t="shared" si="6"/>
        <v/>
      </c>
      <c r="I648" s="2" t="str">
        <f t="shared" si="7"/>
        <v/>
      </c>
      <c r="J648" s="2" t="str">
        <f t="shared" si="8"/>
        <v/>
      </c>
    </row>
    <row r="649" spans="1:10" ht="12.45" x14ac:dyDescent="0.3">
      <c r="A649" s="6"/>
      <c r="B649" s="6"/>
      <c r="C649" s="6"/>
      <c r="D649" s="6"/>
      <c r="E649" s="6"/>
      <c r="F649" s="6"/>
      <c r="G649" s="6"/>
      <c r="H649" s="6" t="str">
        <f t="shared" si="6"/>
        <v/>
      </c>
      <c r="I649" s="2" t="str">
        <f t="shared" si="7"/>
        <v/>
      </c>
      <c r="J649" s="2" t="str">
        <f t="shared" si="8"/>
        <v/>
      </c>
    </row>
    <row r="650" spans="1:10" ht="12.45" x14ac:dyDescent="0.3">
      <c r="A650" s="6"/>
      <c r="B650" s="6"/>
      <c r="C650" s="6"/>
      <c r="D650" s="6"/>
      <c r="E650" s="6"/>
      <c r="F650" s="6"/>
      <c r="G650" s="6"/>
      <c r="H650" s="6" t="str">
        <f t="shared" si="6"/>
        <v/>
      </c>
      <c r="I650" s="2" t="str">
        <f t="shared" si="7"/>
        <v/>
      </c>
      <c r="J650" s="2" t="str">
        <f t="shared" si="8"/>
        <v/>
      </c>
    </row>
    <row r="651" spans="1:10" ht="12.45" x14ac:dyDescent="0.3">
      <c r="A651" s="6"/>
      <c r="B651" s="6"/>
      <c r="C651" s="6"/>
      <c r="D651" s="6"/>
      <c r="E651" s="6"/>
      <c r="F651" s="6"/>
      <c r="G651" s="6"/>
      <c r="H651" s="6" t="str">
        <f t="shared" si="6"/>
        <v/>
      </c>
      <c r="I651" s="2" t="str">
        <f t="shared" si="7"/>
        <v/>
      </c>
      <c r="J651" s="2" t="str">
        <f t="shared" si="8"/>
        <v/>
      </c>
    </row>
    <row r="652" spans="1:10" ht="12.45" x14ac:dyDescent="0.3">
      <c r="A652" s="6"/>
      <c r="B652" s="6"/>
      <c r="C652" s="6"/>
      <c r="D652" s="6"/>
      <c r="E652" s="6"/>
      <c r="F652" s="6"/>
      <c r="G652" s="6"/>
      <c r="H652" s="6" t="str">
        <f t="shared" si="6"/>
        <v/>
      </c>
      <c r="I652" s="2" t="str">
        <f t="shared" si="7"/>
        <v/>
      </c>
      <c r="J652" s="2" t="str">
        <f t="shared" si="8"/>
        <v/>
      </c>
    </row>
    <row r="653" spans="1:10" ht="12.45" x14ac:dyDescent="0.3">
      <c r="A653" s="6"/>
      <c r="B653" s="6"/>
      <c r="C653" s="6"/>
      <c r="D653" s="6"/>
      <c r="E653" s="6"/>
      <c r="F653" s="6"/>
      <c r="G653" s="6"/>
      <c r="H653" s="6" t="str">
        <f t="shared" si="6"/>
        <v/>
      </c>
      <c r="I653" s="2" t="str">
        <f t="shared" si="7"/>
        <v/>
      </c>
      <c r="J653" s="2" t="str">
        <f t="shared" si="8"/>
        <v/>
      </c>
    </row>
    <row r="654" spans="1:10" ht="12.45" x14ac:dyDescent="0.3">
      <c r="A654" s="6"/>
      <c r="B654" s="6"/>
      <c r="C654" s="6"/>
      <c r="D654" s="6"/>
      <c r="E654" s="6"/>
      <c r="F654" s="6"/>
      <c r="G654" s="6"/>
      <c r="H654" s="6" t="str">
        <f t="shared" si="6"/>
        <v/>
      </c>
      <c r="I654" s="2" t="str">
        <f t="shared" si="7"/>
        <v/>
      </c>
      <c r="J654" s="2" t="str">
        <f t="shared" si="8"/>
        <v/>
      </c>
    </row>
    <row r="655" spans="1:10" ht="12.45" x14ac:dyDescent="0.3">
      <c r="A655" s="6"/>
      <c r="B655" s="6"/>
      <c r="C655" s="6"/>
      <c r="D655" s="6"/>
      <c r="E655" s="6"/>
      <c r="F655" s="6"/>
      <c r="G655" s="6"/>
      <c r="H655" s="6" t="str">
        <f t="shared" si="6"/>
        <v/>
      </c>
      <c r="I655" s="2" t="str">
        <f t="shared" si="7"/>
        <v/>
      </c>
      <c r="J655" s="2" t="str">
        <f t="shared" si="8"/>
        <v/>
      </c>
    </row>
    <row r="656" spans="1:10" ht="12.45" x14ac:dyDescent="0.3">
      <c r="A656" s="6"/>
      <c r="B656" s="6"/>
      <c r="C656" s="6"/>
      <c r="D656" s="6"/>
      <c r="E656" s="6"/>
      <c r="F656" s="6"/>
      <c r="G656" s="6"/>
      <c r="H656" s="6" t="str">
        <f t="shared" si="6"/>
        <v/>
      </c>
      <c r="I656" s="2" t="str">
        <f t="shared" si="7"/>
        <v/>
      </c>
      <c r="J656" s="2" t="str">
        <f t="shared" si="8"/>
        <v/>
      </c>
    </row>
    <row r="657" spans="1:10" ht="12.45" x14ac:dyDescent="0.3">
      <c r="A657" s="6"/>
      <c r="B657" s="6"/>
      <c r="C657" s="6"/>
      <c r="D657" s="6"/>
      <c r="E657" s="6"/>
      <c r="F657" s="6"/>
      <c r="G657" s="6"/>
      <c r="H657" s="6" t="str">
        <f t="shared" si="6"/>
        <v/>
      </c>
      <c r="I657" s="2" t="str">
        <f t="shared" si="7"/>
        <v/>
      </c>
      <c r="J657" s="2" t="str">
        <f t="shared" si="8"/>
        <v/>
      </c>
    </row>
    <row r="658" spans="1:10" ht="12.45" x14ac:dyDescent="0.3">
      <c r="A658" s="6"/>
      <c r="B658" s="6"/>
      <c r="C658" s="6"/>
      <c r="D658" s="6"/>
      <c r="E658" s="6"/>
      <c r="F658" s="6"/>
      <c r="G658" s="6"/>
      <c r="H658" s="6" t="str">
        <f t="shared" si="6"/>
        <v/>
      </c>
      <c r="I658" s="2" t="str">
        <f t="shared" si="7"/>
        <v/>
      </c>
      <c r="J658" s="2" t="str">
        <f t="shared" si="8"/>
        <v/>
      </c>
    </row>
    <row r="659" spans="1:10" ht="12.45" x14ac:dyDescent="0.3">
      <c r="A659" s="6"/>
      <c r="B659" s="6"/>
      <c r="C659" s="6"/>
      <c r="D659" s="6"/>
      <c r="E659" s="6"/>
      <c r="F659" s="6"/>
      <c r="G659" s="6"/>
      <c r="H659" s="6" t="str">
        <f t="shared" si="6"/>
        <v/>
      </c>
      <c r="I659" s="2" t="str">
        <f t="shared" si="7"/>
        <v/>
      </c>
      <c r="J659" s="2" t="str">
        <f t="shared" si="8"/>
        <v/>
      </c>
    </row>
    <row r="660" spans="1:10" ht="12.45" x14ac:dyDescent="0.3">
      <c r="A660" s="6"/>
      <c r="B660" s="6"/>
      <c r="C660" s="6"/>
      <c r="D660" s="6"/>
      <c r="E660" s="6"/>
      <c r="F660" s="6"/>
      <c r="G660" s="6"/>
      <c r="H660" s="6" t="str">
        <f t="shared" si="6"/>
        <v/>
      </c>
      <c r="I660" s="2" t="str">
        <f t="shared" si="7"/>
        <v/>
      </c>
      <c r="J660" s="2" t="str">
        <f t="shared" si="8"/>
        <v/>
      </c>
    </row>
    <row r="661" spans="1:10" ht="12.45" x14ac:dyDescent="0.3">
      <c r="A661" s="6"/>
      <c r="B661" s="6"/>
      <c r="C661" s="6"/>
      <c r="D661" s="6"/>
      <c r="E661" s="6"/>
      <c r="F661" s="6"/>
      <c r="G661" s="6"/>
      <c r="H661" s="6" t="str">
        <f t="shared" si="6"/>
        <v/>
      </c>
      <c r="I661" s="2" t="str">
        <f t="shared" si="7"/>
        <v/>
      </c>
      <c r="J661" s="2" t="str">
        <f t="shared" si="8"/>
        <v/>
      </c>
    </row>
    <row r="662" spans="1:10" ht="12.45" x14ac:dyDescent="0.3">
      <c r="A662" s="6"/>
      <c r="B662" s="6"/>
      <c r="C662" s="6"/>
      <c r="D662" s="6"/>
      <c r="E662" s="6"/>
      <c r="F662" s="6"/>
      <c r="G662" s="6"/>
      <c r="H662" s="6" t="str">
        <f t="shared" si="6"/>
        <v/>
      </c>
      <c r="I662" s="2" t="str">
        <f t="shared" si="7"/>
        <v/>
      </c>
      <c r="J662" s="2" t="str">
        <f t="shared" si="8"/>
        <v/>
      </c>
    </row>
    <row r="663" spans="1:10" ht="12.45" x14ac:dyDescent="0.3">
      <c r="A663" s="6"/>
      <c r="B663" s="6"/>
      <c r="C663" s="6"/>
      <c r="D663" s="6"/>
      <c r="E663" s="6"/>
      <c r="F663" s="6"/>
      <c r="G663" s="6"/>
      <c r="H663" s="6" t="str">
        <f t="shared" si="6"/>
        <v/>
      </c>
      <c r="I663" s="2" t="str">
        <f t="shared" si="7"/>
        <v/>
      </c>
      <c r="J663" s="2" t="str">
        <f t="shared" si="8"/>
        <v/>
      </c>
    </row>
    <row r="664" spans="1:10" ht="12.45" x14ac:dyDescent="0.3">
      <c r="A664" s="6"/>
      <c r="B664" s="6"/>
      <c r="C664" s="6"/>
      <c r="D664" s="6"/>
      <c r="E664" s="6"/>
      <c r="F664" s="6"/>
      <c r="G664" s="6"/>
      <c r="H664" s="6" t="str">
        <f t="shared" si="6"/>
        <v/>
      </c>
      <c r="I664" s="2" t="str">
        <f t="shared" si="7"/>
        <v/>
      </c>
      <c r="J664" s="2" t="str">
        <f t="shared" si="8"/>
        <v/>
      </c>
    </row>
    <row r="665" spans="1:10" ht="12.45" x14ac:dyDescent="0.3">
      <c r="A665" s="6"/>
      <c r="B665" s="6"/>
      <c r="C665" s="6"/>
      <c r="D665" s="6"/>
      <c r="E665" s="6"/>
      <c r="F665" s="6"/>
      <c r="G665" s="6"/>
      <c r="H665" s="6" t="str">
        <f t="shared" si="6"/>
        <v/>
      </c>
      <c r="I665" s="2" t="str">
        <f t="shared" si="7"/>
        <v/>
      </c>
      <c r="J665" s="2" t="str">
        <f t="shared" si="8"/>
        <v/>
      </c>
    </row>
    <row r="666" spans="1:10" ht="12.45" x14ac:dyDescent="0.3">
      <c r="A666" s="6"/>
      <c r="B666" s="6"/>
      <c r="C666" s="6"/>
      <c r="D666" s="6"/>
      <c r="E666" s="6"/>
      <c r="F666" s="6"/>
      <c r="G666" s="6"/>
      <c r="H666" s="6" t="str">
        <f t="shared" si="6"/>
        <v/>
      </c>
      <c r="I666" s="2" t="str">
        <f t="shared" si="7"/>
        <v/>
      </c>
      <c r="J666" s="2" t="str">
        <f t="shared" si="8"/>
        <v/>
      </c>
    </row>
    <row r="667" spans="1:10" ht="12.45" x14ac:dyDescent="0.3">
      <c r="A667" s="6"/>
      <c r="B667" s="6"/>
      <c r="C667" s="6"/>
      <c r="D667" s="6"/>
      <c r="E667" s="6"/>
      <c r="F667" s="6"/>
      <c r="G667" s="6"/>
      <c r="H667" s="6" t="str">
        <f t="shared" si="6"/>
        <v/>
      </c>
      <c r="I667" s="2" t="str">
        <f t="shared" si="7"/>
        <v/>
      </c>
      <c r="J667" s="2" t="str">
        <f t="shared" si="8"/>
        <v/>
      </c>
    </row>
    <row r="668" spans="1:10" ht="12.45" x14ac:dyDescent="0.3">
      <c r="A668" s="6"/>
      <c r="B668" s="6"/>
      <c r="C668" s="6"/>
      <c r="D668" s="6"/>
      <c r="E668" s="6"/>
      <c r="F668" s="6"/>
      <c r="G668" s="6"/>
      <c r="H668" s="6" t="str">
        <f t="shared" si="6"/>
        <v/>
      </c>
      <c r="I668" s="2" t="str">
        <f t="shared" si="7"/>
        <v/>
      </c>
      <c r="J668" s="2" t="str">
        <f t="shared" si="8"/>
        <v/>
      </c>
    </row>
    <row r="669" spans="1:10" ht="12.45" x14ac:dyDescent="0.3">
      <c r="A669" s="6"/>
      <c r="B669" s="6"/>
      <c r="C669" s="6"/>
      <c r="D669" s="6"/>
      <c r="E669" s="6"/>
      <c r="F669" s="6"/>
      <c r="G669" s="6"/>
      <c r="H669" s="6" t="str">
        <f t="shared" si="6"/>
        <v/>
      </c>
      <c r="I669" s="2" t="str">
        <f t="shared" si="7"/>
        <v/>
      </c>
      <c r="J669" s="2" t="str">
        <f t="shared" si="8"/>
        <v/>
      </c>
    </row>
    <row r="670" spans="1:10" ht="12.45" x14ac:dyDescent="0.3">
      <c r="A670" s="6"/>
      <c r="B670" s="6"/>
      <c r="C670" s="6"/>
      <c r="D670" s="6"/>
      <c r="E670" s="6"/>
      <c r="F670" s="6"/>
      <c r="G670" s="6"/>
      <c r="H670" s="6" t="str">
        <f t="shared" si="6"/>
        <v/>
      </c>
      <c r="I670" s="2" t="str">
        <f t="shared" si="7"/>
        <v/>
      </c>
      <c r="J670" s="2" t="str">
        <f t="shared" si="8"/>
        <v/>
      </c>
    </row>
    <row r="671" spans="1:10" ht="12.45" x14ac:dyDescent="0.3">
      <c r="A671" s="6"/>
      <c r="B671" s="6"/>
      <c r="C671" s="6"/>
      <c r="D671" s="6"/>
      <c r="E671" s="6"/>
      <c r="F671" s="6"/>
      <c r="G671" s="6"/>
      <c r="H671" s="6" t="str">
        <f t="shared" si="6"/>
        <v/>
      </c>
      <c r="I671" s="2" t="str">
        <f t="shared" si="7"/>
        <v/>
      </c>
      <c r="J671" s="2" t="str">
        <f t="shared" si="8"/>
        <v/>
      </c>
    </row>
    <row r="672" spans="1:10" ht="12.45" x14ac:dyDescent="0.3">
      <c r="A672" s="6"/>
      <c r="B672" s="6"/>
      <c r="C672" s="6"/>
      <c r="D672" s="6"/>
      <c r="E672" s="6"/>
      <c r="F672" s="6"/>
      <c r="G672" s="6"/>
      <c r="H672" s="6" t="str">
        <f t="shared" si="6"/>
        <v/>
      </c>
      <c r="I672" s="2" t="str">
        <f t="shared" si="7"/>
        <v/>
      </c>
      <c r="J672" s="2" t="str">
        <f t="shared" si="8"/>
        <v/>
      </c>
    </row>
    <row r="673" spans="1:10" ht="12.45" x14ac:dyDescent="0.3">
      <c r="A673" s="6"/>
      <c r="B673" s="6"/>
      <c r="C673" s="6"/>
      <c r="D673" s="6"/>
      <c r="E673" s="6"/>
      <c r="F673" s="6"/>
      <c r="G673" s="6"/>
      <c r="H673" s="6" t="str">
        <f t="shared" si="6"/>
        <v/>
      </c>
      <c r="I673" s="2" t="str">
        <f t="shared" si="7"/>
        <v/>
      </c>
      <c r="J673" s="2" t="str">
        <f t="shared" si="8"/>
        <v/>
      </c>
    </row>
    <row r="674" spans="1:10" ht="12.45" x14ac:dyDescent="0.3">
      <c r="A674" s="6"/>
      <c r="B674" s="6"/>
      <c r="C674" s="6"/>
      <c r="D674" s="6"/>
      <c r="E674" s="6"/>
      <c r="F674" s="6"/>
      <c r="G674" s="6"/>
      <c r="H674" s="6" t="str">
        <f t="shared" si="6"/>
        <v/>
      </c>
      <c r="I674" s="2" t="str">
        <f t="shared" si="7"/>
        <v/>
      </c>
      <c r="J674" s="2" t="str">
        <f t="shared" si="8"/>
        <v/>
      </c>
    </row>
    <row r="675" spans="1:10" ht="12.45" x14ac:dyDescent="0.3">
      <c r="A675" s="6"/>
      <c r="B675" s="6"/>
      <c r="C675" s="6"/>
      <c r="D675" s="6"/>
      <c r="E675" s="6"/>
      <c r="F675" s="6"/>
      <c r="G675" s="6"/>
      <c r="H675" s="6" t="str">
        <f t="shared" si="6"/>
        <v/>
      </c>
      <c r="I675" s="2" t="str">
        <f t="shared" si="7"/>
        <v/>
      </c>
      <c r="J675" s="2" t="str">
        <f t="shared" si="8"/>
        <v/>
      </c>
    </row>
    <row r="676" spans="1:10" ht="12.45" x14ac:dyDescent="0.3">
      <c r="A676" s="6"/>
      <c r="B676" s="6"/>
      <c r="C676" s="6"/>
      <c r="D676" s="6"/>
      <c r="E676" s="6"/>
      <c r="F676" s="6"/>
      <c r="G676" s="6"/>
      <c r="H676" s="6" t="str">
        <f t="shared" si="6"/>
        <v/>
      </c>
      <c r="I676" s="2" t="str">
        <f t="shared" si="7"/>
        <v/>
      </c>
      <c r="J676" s="2" t="str">
        <f t="shared" si="8"/>
        <v/>
      </c>
    </row>
    <row r="677" spans="1:10" ht="12.45" x14ac:dyDescent="0.3">
      <c r="A677" s="6"/>
      <c r="B677" s="6"/>
      <c r="C677" s="6"/>
      <c r="D677" s="6"/>
      <c r="E677" s="6"/>
      <c r="F677" s="6"/>
      <c r="G677" s="6"/>
      <c r="H677" s="6" t="str">
        <f t="shared" si="6"/>
        <v/>
      </c>
      <c r="I677" s="2" t="str">
        <f t="shared" si="7"/>
        <v/>
      </c>
      <c r="J677" s="2" t="str">
        <f t="shared" si="8"/>
        <v/>
      </c>
    </row>
    <row r="678" spans="1:10" ht="12.45" x14ac:dyDescent="0.3">
      <c r="A678" s="6"/>
      <c r="B678" s="6"/>
      <c r="C678" s="6"/>
      <c r="D678" s="6"/>
      <c r="E678" s="6"/>
      <c r="F678" s="6"/>
      <c r="G678" s="6"/>
      <c r="H678" s="6" t="str">
        <f t="shared" si="6"/>
        <v/>
      </c>
      <c r="I678" s="2" t="str">
        <f t="shared" si="7"/>
        <v/>
      </c>
      <c r="J678" s="2" t="str">
        <f t="shared" si="8"/>
        <v/>
      </c>
    </row>
    <row r="679" spans="1:10" ht="12.45" x14ac:dyDescent="0.3">
      <c r="A679" s="6"/>
      <c r="B679" s="6"/>
      <c r="C679" s="6"/>
      <c r="D679" s="6"/>
      <c r="E679" s="6"/>
      <c r="F679" s="6"/>
      <c r="G679" s="6"/>
      <c r="H679" s="6" t="str">
        <f t="shared" si="6"/>
        <v/>
      </c>
      <c r="I679" s="2" t="str">
        <f t="shared" si="7"/>
        <v/>
      </c>
      <c r="J679" s="2" t="str">
        <f t="shared" si="8"/>
        <v/>
      </c>
    </row>
    <row r="680" spans="1:10" ht="12.45" x14ac:dyDescent="0.3">
      <c r="A680" s="6"/>
      <c r="B680" s="6"/>
      <c r="C680" s="6"/>
      <c r="D680" s="6"/>
      <c r="E680" s="6"/>
      <c r="F680" s="6"/>
      <c r="G680" s="6"/>
      <c r="H680" s="6" t="str">
        <f t="shared" si="6"/>
        <v/>
      </c>
      <c r="I680" s="2" t="str">
        <f t="shared" si="7"/>
        <v/>
      </c>
      <c r="J680" s="2" t="str">
        <f t="shared" si="8"/>
        <v/>
      </c>
    </row>
    <row r="681" spans="1:10" ht="12.45" x14ac:dyDescent="0.3">
      <c r="A681" s="6"/>
      <c r="B681" s="6"/>
      <c r="C681" s="6"/>
      <c r="D681" s="6"/>
      <c r="E681" s="6"/>
      <c r="F681" s="6"/>
      <c r="G681" s="6"/>
      <c r="H681" s="6" t="str">
        <f t="shared" si="6"/>
        <v/>
      </c>
      <c r="I681" s="2" t="str">
        <f t="shared" si="7"/>
        <v/>
      </c>
      <c r="J681" s="2" t="str">
        <f t="shared" si="8"/>
        <v/>
      </c>
    </row>
    <row r="682" spans="1:10" ht="12.45" x14ac:dyDescent="0.3">
      <c r="A682" s="6"/>
      <c r="B682" s="6"/>
      <c r="C682" s="6"/>
      <c r="D682" s="6"/>
      <c r="E682" s="6"/>
      <c r="F682" s="6"/>
      <c r="G682" s="6"/>
      <c r="H682" s="6" t="str">
        <f t="shared" si="6"/>
        <v/>
      </c>
      <c r="I682" s="2" t="str">
        <f t="shared" si="7"/>
        <v/>
      </c>
      <c r="J682" s="2" t="str">
        <f t="shared" si="8"/>
        <v/>
      </c>
    </row>
    <row r="683" spans="1:10" ht="12.45" x14ac:dyDescent="0.3">
      <c r="A683" s="6"/>
      <c r="B683" s="6"/>
      <c r="C683" s="6"/>
      <c r="D683" s="6"/>
      <c r="E683" s="6"/>
      <c r="F683" s="6"/>
      <c r="G683" s="6"/>
      <c r="H683" s="6" t="str">
        <f t="shared" si="6"/>
        <v/>
      </c>
      <c r="I683" s="2" t="str">
        <f t="shared" si="7"/>
        <v/>
      </c>
      <c r="J683" s="2" t="str">
        <f t="shared" si="8"/>
        <v/>
      </c>
    </row>
    <row r="684" spans="1:10" ht="12.45" x14ac:dyDescent="0.3">
      <c r="A684" s="6"/>
      <c r="B684" s="6"/>
      <c r="C684" s="6"/>
      <c r="D684" s="6"/>
      <c r="E684" s="6"/>
      <c r="F684" s="6"/>
      <c r="G684" s="6"/>
      <c r="H684" s="6" t="str">
        <f t="shared" si="6"/>
        <v/>
      </c>
      <c r="I684" s="2" t="str">
        <f t="shared" si="7"/>
        <v/>
      </c>
      <c r="J684" s="2" t="str">
        <f t="shared" si="8"/>
        <v/>
      </c>
    </row>
    <row r="685" spans="1:10" ht="12.45" x14ac:dyDescent="0.3">
      <c r="A685" s="6"/>
      <c r="B685" s="6"/>
      <c r="C685" s="6"/>
      <c r="D685" s="6"/>
      <c r="E685" s="6"/>
      <c r="F685" s="6"/>
      <c r="G685" s="6"/>
      <c r="H685" s="6" t="str">
        <f t="shared" si="6"/>
        <v/>
      </c>
      <c r="I685" s="2" t="str">
        <f t="shared" si="7"/>
        <v/>
      </c>
      <c r="J685" s="2" t="str">
        <f t="shared" si="8"/>
        <v/>
      </c>
    </row>
    <row r="686" spans="1:10" ht="12.45" x14ac:dyDescent="0.3">
      <c r="A686" s="6"/>
      <c r="B686" s="6"/>
      <c r="C686" s="6"/>
      <c r="D686" s="6"/>
      <c r="E686" s="6"/>
      <c r="F686" s="6"/>
      <c r="G686" s="6"/>
      <c r="H686" s="6" t="str">
        <f t="shared" si="6"/>
        <v/>
      </c>
      <c r="I686" s="2" t="str">
        <f t="shared" si="7"/>
        <v/>
      </c>
      <c r="J686" s="2" t="str">
        <f t="shared" si="8"/>
        <v/>
      </c>
    </row>
    <row r="687" spans="1:10" ht="12.45" x14ac:dyDescent="0.3">
      <c r="A687" s="6"/>
      <c r="B687" s="6"/>
      <c r="C687" s="6"/>
      <c r="D687" s="6"/>
      <c r="E687" s="6"/>
      <c r="F687" s="6"/>
      <c r="G687" s="6"/>
      <c r="H687" s="6" t="str">
        <f t="shared" si="6"/>
        <v/>
      </c>
      <c r="I687" s="2" t="str">
        <f t="shared" si="7"/>
        <v/>
      </c>
      <c r="J687" s="2" t="str">
        <f t="shared" si="8"/>
        <v/>
      </c>
    </row>
    <row r="688" spans="1:10" ht="12.45" x14ac:dyDescent="0.3">
      <c r="A688" s="6"/>
      <c r="B688" s="6"/>
      <c r="C688" s="6"/>
      <c r="D688" s="6"/>
      <c r="E688" s="6"/>
      <c r="F688" s="6"/>
      <c r="G688" s="6"/>
      <c r="H688" s="6" t="str">
        <f t="shared" si="6"/>
        <v/>
      </c>
      <c r="I688" s="2" t="str">
        <f t="shared" si="7"/>
        <v/>
      </c>
      <c r="J688" s="2" t="str">
        <f t="shared" si="8"/>
        <v/>
      </c>
    </row>
    <row r="689" spans="1:10" ht="12.45" x14ac:dyDescent="0.3">
      <c r="A689" s="6"/>
      <c r="B689" s="6"/>
      <c r="C689" s="6"/>
      <c r="D689" s="6"/>
      <c r="E689" s="6"/>
      <c r="F689" s="6"/>
      <c r="G689" s="6"/>
      <c r="H689" s="6" t="str">
        <f t="shared" si="6"/>
        <v/>
      </c>
      <c r="I689" s="2" t="str">
        <f t="shared" si="7"/>
        <v/>
      </c>
      <c r="J689" s="2" t="str">
        <f t="shared" si="8"/>
        <v/>
      </c>
    </row>
    <row r="690" spans="1:10" ht="12.45" x14ac:dyDescent="0.3">
      <c r="A690" s="6"/>
      <c r="B690" s="6"/>
      <c r="C690" s="6"/>
      <c r="D690" s="6"/>
      <c r="E690" s="6"/>
      <c r="F690" s="6"/>
      <c r="G690" s="6"/>
      <c r="H690" s="6" t="str">
        <f t="shared" si="6"/>
        <v/>
      </c>
      <c r="I690" s="2" t="str">
        <f t="shared" si="7"/>
        <v/>
      </c>
      <c r="J690" s="2" t="str">
        <f t="shared" si="8"/>
        <v/>
      </c>
    </row>
    <row r="691" spans="1:10" ht="12.45" x14ac:dyDescent="0.3">
      <c r="A691" s="6"/>
      <c r="B691" s="6"/>
      <c r="C691" s="6"/>
      <c r="D691" s="6"/>
      <c r="E691" s="6"/>
      <c r="F691" s="6"/>
      <c r="G691" s="6"/>
      <c r="H691" s="6" t="str">
        <f t="shared" si="6"/>
        <v/>
      </c>
      <c r="I691" s="2" t="str">
        <f t="shared" si="7"/>
        <v/>
      </c>
      <c r="J691" s="2" t="str">
        <f t="shared" si="8"/>
        <v/>
      </c>
    </row>
    <row r="692" spans="1:10" ht="12.45" x14ac:dyDescent="0.3">
      <c r="A692" s="6"/>
      <c r="B692" s="6"/>
      <c r="C692" s="6"/>
      <c r="D692" s="6"/>
      <c r="E692" s="6"/>
      <c r="F692" s="6"/>
      <c r="G692" s="6"/>
      <c r="H692" s="6" t="str">
        <f t="shared" si="6"/>
        <v/>
      </c>
      <c r="I692" s="2" t="str">
        <f t="shared" si="7"/>
        <v/>
      </c>
      <c r="J692" s="2" t="str">
        <f t="shared" si="8"/>
        <v/>
      </c>
    </row>
    <row r="693" spans="1:10" ht="12.45" x14ac:dyDescent="0.3">
      <c r="A693" s="6"/>
      <c r="B693" s="6"/>
      <c r="C693" s="6"/>
      <c r="D693" s="6"/>
      <c r="E693" s="6"/>
      <c r="F693" s="6"/>
      <c r="G693" s="6"/>
      <c r="H693" s="6" t="str">
        <f t="shared" si="6"/>
        <v/>
      </c>
      <c r="I693" s="2" t="str">
        <f t="shared" si="7"/>
        <v/>
      </c>
      <c r="J693" s="2" t="str">
        <f t="shared" si="8"/>
        <v/>
      </c>
    </row>
    <row r="694" spans="1:10" ht="12.45" x14ac:dyDescent="0.3">
      <c r="A694" s="6"/>
      <c r="B694" s="6"/>
      <c r="C694" s="6"/>
      <c r="D694" s="6"/>
      <c r="E694" s="6"/>
      <c r="F694" s="6"/>
      <c r="G694" s="6"/>
      <c r="H694" s="6" t="str">
        <f t="shared" si="6"/>
        <v/>
      </c>
      <c r="I694" s="2" t="str">
        <f t="shared" si="7"/>
        <v/>
      </c>
      <c r="J694" s="2" t="str">
        <f t="shared" si="8"/>
        <v/>
      </c>
    </row>
    <row r="695" spans="1:10" ht="12.45" x14ac:dyDescent="0.3">
      <c r="A695" s="6"/>
      <c r="B695" s="6"/>
      <c r="C695" s="6"/>
      <c r="D695" s="6"/>
      <c r="E695" s="6"/>
      <c r="F695" s="6"/>
      <c r="G695" s="6"/>
      <c r="H695" s="6" t="str">
        <f t="shared" si="6"/>
        <v/>
      </c>
      <c r="I695" s="2" t="str">
        <f t="shared" si="7"/>
        <v/>
      </c>
      <c r="J695" s="2" t="str">
        <f t="shared" si="8"/>
        <v/>
      </c>
    </row>
    <row r="696" spans="1:10" ht="12.45" x14ac:dyDescent="0.3">
      <c r="A696" s="6"/>
      <c r="B696" s="6"/>
      <c r="C696" s="6"/>
      <c r="D696" s="6"/>
      <c r="E696" s="6"/>
      <c r="F696" s="6"/>
      <c r="G696" s="6"/>
      <c r="H696" s="6" t="str">
        <f t="shared" si="6"/>
        <v/>
      </c>
      <c r="I696" s="2" t="str">
        <f t="shared" si="7"/>
        <v/>
      </c>
      <c r="J696" s="2" t="str">
        <f t="shared" si="8"/>
        <v/>
      </c>
    </row>
    <row r="697" spans="1:10" ht="12.45" x14ac:dyDescent="0.3">
      <c r="A697" s="6"/>
      <c r="B697" s="6"/>
      <c r="C697" s="6"/>
      <c r="D697" s="6"/>
      <c r="E697" s="6"/>
      <c r="F697" s="6"/>
      <c r="G697" s="6"/>
      <c r="H697" s="6" t="str">
        <f t="shared" si="6"/>
        <v/>
      </c>
      <c r="I697" s="2" t="str">
        <f t="shared" si="7"/>
        <v/>
      </c>
      <c r="J697" s="2" t="str">
        <f t="shared" si="8"/>
        <v/>
      </c>
    </row>
    <row r="698" spans="1:10" ht="12.45" x14ac:dyDescent="0.3">
      <c r="A698" s="6"/>
      <c r="B698" s="6"/>
      <c r="C698" s="6"/>
      <c r="D698" s="6"/>
      <c r="E698" s="6"/>
      <c r="F698" s="6"/>
      <c r="G698" s="6"/>
      <c r="H698" s="6" t="str">
        <f t="shared" si="6"/>
        <v/>
      </c>
      <c r="I698" s="2" t="str">
        <f t="shared" si="7"/>
        <v/>
      </c>
      <c r="J698" s="2" t="str">
        <f t="shared" si="8"/>
        <v/>
      </c>
    </row>
    <row r="699" spans="1:10" ht="12.45" x14ac:dyDescent="0.3">
      <c r="A699" s="6"/>
      <c r="B699" s="6"/>
      <c r="C699" s="6"/>
      <c r="D699" s="6"/>
      <c r="E699" s="6"/>
      <c r="F699" s="6"/>
      <c r="G699" s="6"/>
      <c r="H699" s="6" t="str">
        <f t="shared" si="6"/>
        <v/>
      </c>
      <c r="I699" s="2" t="str">
        <f t="shared" si="7"/>
        <v/>
      </c>
      <c r="J699" s="2" t="str">
        <f t="shared" si="8"/>
        <v/>
      </c>
    </row>
    <row r="700" spans="1:10" ht="12.45" x14ac:dyDescent="0.3">
      <c r="A700" s="6"/>
      <c r="B700" s="6"/>
      <c r="C700" s="6"/>
      <c r="D700" s="6"/>
      <c r="E700" s="6"/>
      <c r="F700" s="6"/>
      <c r="G700" s="6"/>
      <c r="H700" s="6" t="str">
        <f t="shared" si="6"/>
        <v/>
      </c>
      <c r="I700" s="2" t="str">
        <f t="shared" si="7"/>
        <v/>
      </c>
      <c r="J700" s="2" t="str">
        <f t="shared" si="8"/>
        <v/>
      </c>
    </row>
    <row r="701" spans="1:10" ht="12.45" x14ac:dyDescent="0.3">
      <c r="A701" s="6"/>
      <c r="B701" s="6"/>
      <c r="C701" s="6"/>
      <c r="D701" s="6"/>
      <c r="E701" s="6"/>
      <c r="F701" s="6"/>
      <c r="G701" s="6"/>
      <c r="H701" s="6" t="str">
        <f t="shared" si="6"/>
        <v/>
      </c>
      <c r="I701" s="2" t="str">
        <f t="shared" si="7"/>
        <v/>
      </c>
      <c r="J701" s="2" t="str">
        <f t="shared" si="8"/>
        <v/>
      </c>
    </row>
    <row r="702" spans="1:10" ht="12.45" x14ac:dyDescent="0.3">
      <c r="A702" s="6"/>
      <c r="B702" s="6"/>
      <c r="C702" s="6"/>
      <c r="D702" s="6"/>
      <c r="E702" s="6"/>
      <c r="F702" s="6"/>
      <c r="G702" s="6"/>
      <c r="H702" s="6" t="str">
        <f t="shared" si="6"/>
        <v/>
      </c>
      <c r="I702" s="2" t="str">
        <f t="shared" si="7"/>
        <v/>
      </c>
      <c r="J702" s="2" t="str">
        <f t="shared" si="8"/>
        <v/>
      </c>
    </row>
    <row r="703" spans="1:10" ht="12.45" x14ac:dyDescent="0.3">
      <c r="A703" s="6"/>
      <c r="B703" s="6"/>
      <c r="C703" s="6"/>
      <c r="D703" s="6"/>
      <c r="E703" s="6"/>
      <c r="F703" s="6"/>
      <c r="G703" s="6"/>
      <c r="H703" s="6" t="str">
        <f t="shared" si="6"/>
        <v/>
      </c>
      <c r="I703" s="2" t="str">
        <f t="shared" si="7"/>
        <v/>
      </c>
      <c r="J703" s="2" t="str">
        <f t="shared" si="8"/>
        <v/>
      </c>
    </row>
    <row r="704" spans="1:10" ht="12.45" x14ac:dyDescent="0.3">
      <c r="A704" s="6"/>
      <c r="B704" s="6"/>
      <c r="C704" s="6"/>
      <c r="D704" s="6"/>
      <c r="E704" s="6"/>
      <c r="F704" s="6"/>
      <c r="G704" s="6"/>
      <c r="H704" s="6" t="str">
        <f t="shared" si="6"/>
        <v/>
      </c>
      <c r="I704" s="2" t="str">
        <f t="shared" si="7"/>
        <v/>
      </c>
      <c r="J704" s="2" t="str">
        <f t="shared" si="8"/>
        <v/>
      </c>
    </row>
    <row r="705" spans="1:10" ht="12.45" x14ac:dyDescent="0.3">
      <c r="A705" s="6"/>
      <c r="B705" s="6"/>
      <c r="C705" s="6"/>
      <c r="D705" s="6"/>
      <c r="E705" s="6"/>
      <c r="F705" s="6"/>
      <c r="G705" s="6"/>
      <c r="H705" s="6" t="str">
        <f t="shared" si="6"/>
        <v/>
      </c>
      <c r="I705" s="2" t="str">
        <f t="shared" si="7"/>
        <v/>
      </c>
      <c r="J705" s="2" t="str">
        <f t="shared" si="8"/>
        <v/>
      </c>
    </row>
    <row r="706" spans="1:10" ht="12.45" x14ac:dyDescent="0.3">
      <c r="A706" s="6"/>
      <c r="B706" s="6"/>
      <c r="C706" s="6"/>
      <c r="D706" s="6"/>
      <c r="E706" s="6"/>
      <c r="F706" s="6"/>
      <c r="G706" s="6"/>
      <c r="H706" s="6" t="str">
        <f t="shared" si="6"/>
        <v/>
      </c>
      <c r="I706" s="2" t="str">
        <f t="shared" si="7"/>
        <v/>
      </c>
      <c r="J706" s="2" t="str">
        <f t="shared" si="8"/>
        <v/>
      </c>
    </row>
    <row r="707" spans="1:10" ht="12.45" x14ac:dyDescent="0.3">
      <c r="A707" s="6"/>
      <c r="B707" s="6"/>
      <c r="C707" s="6"/>
      <c r="D707" s="6"/>
      <c r="E707" s="6"/>
      <c r="F707" s="6"/>
      <c r="G707" s="6"/>
      <c r="H707" s="6" t="str">
        <f t="shared" si="6"/>
        <v/>
      </c>
      <c r="I707" s="2" t="str">
        <f t="shared" si="7"/>
        <v/>
      </c>
      <c r="J707" s="2" t="str">
        <f t="shared" si="8"/>
        <v/>
      </c>
    </row>
    <row r="708" spans="1:10" ht="12.45" x14ac:dyDescent="0.3">
      <c r="A708" s="6"/>
      <c r="B708" s="6"/>
      <c r="C708" s="6"/>
      <c r="D708" s="6"/>
      <c r="E708" s="6"/>
      <c r="F708" s="6"/>
      <c r="G708" s="6"/>
      <c r="H708" s="6" t="str">
        <f t="shared" si="6"/>
        <v/>
      </c>
      <c r="I708" s="2" t="str">
        <f t="shared" si="7"/>
        <v/>
      </c>
      <c r="J708" s="2" t="str">
        <f t="shared" si="8"/>
        <v/>
      </c>
    </row>
    <row r="709" spans="1:10" ht="12.45" x14ac:dyDescent="0.3">
      <c r="A709" s="6"/>
      <c r="B709" s="6"/>
      <c r="C709" s="6"/>
      <c r="D709" s="6"/>
      <c r="E709" s="6"/>
      <c r="F709" s="6"/>
      <c r="G709" s="6"/>
      <c r="H709" s="6" t="str">
        <f t="shared" si="6"/>
        <v/>
      </c>
      <c r="I709" s="2" t="str">
        <f t="shared" si="7"/>
        <v/>
      </c>
      <c r="J709" s="2" t="str">
        <f t="shared" si="8"/>
        <v/>
      </c>
    </row>
    <row r="710" spans="1:10" ht="12.45" x14ac:dyDescent="0.3">
      <c r="A710" s="6"/>
      <c r="B710" s="6"/>
      <c r="C710" s="6"/>
      <c r="D710" s="6"/>
      <c r="E710" s="6"/>
      <c r="F710" s="6"/>
      <c r="G710" s="6"/>
      <c r="H710" s="6" t="str">
        <f t="shared" si="6"/>
        <v/>
      </c>
      <c r="I710" s="2" t="str">
        <f t="shared" si="7"/>
        <v/>
      </c>
      <c r="J710" s="2" t="str">
        <f t="shared" si="8"/>
        <v/>
      </c>
    </row>
    <row r="711" spans="1:10" ht="12.45" x14ac:dyDescent="0.3">
      <c r="A711" s="6"/>
      <c r="B711" s="6"/>
      <c r="C711" s="6"/>
      <c r="D711" s="6"/>
      <c r="E711" s="6"/>
      <c r="F711" s="6"/>
      <c r="G711" s="6"/>
      <c r="H711" s="6" t="str">
        <f t="shared" si="6"/>
        <v/>
      </c>
      <c r="I711" s="2" t="str">
        <f t="shared" si="7"/>
        <v/>
      </c>
      <c r="J711" s="2" t="str">
        <f t="shared" si="8"/>
        <v/>
      </c>
    </row>
    <row r="712" spans="1:10" ht="12.45" x14ac:dyDescent="0.3">
      <c r="A712" s="6"/>
      <c r="B712" s="6"/>
      <c r="C712" s="6"/>
      <c r="D712" s="6"/>
      <c r="E712" s="6"/>
      <c r="F712" s="6"/>
      <c r="G712" s="6"/>
      <c r="H712" s="6" t="str">
        <f t="shared" si="6"/>
        <v/>
      </c>
      <c r="I712" s="2" t="str">
        <f t="shared" si="7"/>
        <v/>
      </c>
      <c r="J712" s="2" t="str">
        <f t="shared" si="8"/>
        <v/>
      </c>
    </row>
    <row r="713" spans="1:10" ht="12.45" x14ac:dyDescent="0.3">
      <c r="A713" s="6"/>
      <c r="B713" s="6"/>
      <c r="C713" s="6"/>
      <c r="D713" s="6"/>
      <c r="E713" s="6"/>
      <c r="F713" s="6"/>
      <c r="G713" s="6"/>
      <c r="H713" s="6" t="str">
        <f t="shared" si="6"/>
        <v/>
      </c>
      <c r="I713" s="2" t="str">
        <f t="shared" si="7"/>
        <v/>
      </c>
      <c r="J713" s="2" t="str">
        <f t="shared" si="8"/>
        <v/>
      </c>
    </row>
    <row r="714" spans="1:10" ht="12.45" x14ac:dyDescent="0.3">
      <c r="A714" s="6"/>
      <c r="B714" s="6"/>
      <c r="C714" s="6"/>
      <c r="D714" s="6"/>
      <c r="E714" s="6"/>
      <c r="F714" s="6"/>
      <c r="G714" s="6"/>
      <c r="H714" s="6" t="str">
        <f t="shared" si="6"/>
        <v/>
      </c>
      <c r="I714" s="2" t="str">
        <f t="shared" si="7"/>
        <v/>
      </c>
      <c r="J714" s="2" t="str">
        <f t="shared" si="8"/>
        <v/>
      </c>
    </row>
    <row r="715" spans="1:10" ht="12.45" x14ac:dyDescent="0.3">
      <c r="A715" s="6"/>
      <c r="B715" s="6"/>
      <c r="C715" s="6"/>
      <c r="D715" s="6"/>
      <c r="E715" s="6"/>
      <c r="F715" s="6"/>
      <c r="G715" s="6"/>
      <c r="H715" s="6" t="str">
        <f t="shared" si="6"/>
        <v/>
      </c>
      <c r="I715" s="2" t="str">
        <f t="shared" si="7"/>
        <v/>
      </c>
      <c r="J715" s="2" t="str">
        <f t="shared" si="8"/>
        <v/>
      </c>
    </row>
    <row r="716" spans="1:10" ht="12.45" x14ac:dyDescent="0.3">
      <c r="A716" s="6"/>
      <c r="B716" s="6"/>
      <c r="C716" s="6"/>
      <c r="D716" s="6"/>
      <c r="E716" s="6"/>
      <c r="F716" s="6"/>
      <c r="G716" s="6"/>
      <c r="H716" s="6" t="str">
        <f t="shared" si="6"/>
        <v/>
      </c>
      <c r="I716" s="2" t="str">
        <f t="shared" si="7"/>
        <v/>
      </c>
      <c r="J716" s="2" t="str">
        <f t="shared" si="8"/>
        <v/>
      </c>
    </row>
    <row r="717" spans="1:10" ht="12.45" x14ac:dyDescent="0.3">
      <c r="A717" s="6"/>
      <c r="B717" s="6"/>
      <c r="C717" s="6"/>
      <c r="D717" s="6"/>
      <c r="E717" s="6"/>
      <c r="F717" s="6"/>
      <c r="G717" s="6"/>
      <c r="H717" s="6" t="str">
        <f t="shared" si="6"/>
        <v/>
      </c>
      <c r="I717" s="2" t="str">
        <f t="shared" si="7"/>
        <v/>
      </c>
      <c r="J717" s="2" t="str">
        <f t="shared" si="8"/>
        <v/>
      </c>
    </row>
    <row r="718" spans="1:10" ht="12.45" x14ac:dyDescent="0.3">
      <c r="A718" s="6"/>
      <c r="B718" s="6"/>
      <c r="C718" s="6"/>
      <c r="D718" s="6"/>
      <c r="E718" s="6"/>
      <c r="F718" s="6"/>
      <c r="G718" s="6"/>
      <c r="H718" s="6" t="str">
        <f t="shared" si="6"/>
        <v/>
      </c>
      <c r="I718" s="2" t="str">
        <f t="shared" si="7"/>
        <v/>
      </c>
      <c r="J718" s="2" t="str">
        <f t="shared" si="8"/>
        <v/>
      </c>
    </row>
    <row r="719" spans="1:10" ht="12.45" x14ac:dyDescent="0.3">
      <c r="A719" s="6"/>
      <c r="B719" s="6"/>
      <c r="C719" s="6"/>
      <c r="D719" s="6"/>
      <c r="E719" s="6"/>
      <c r="F719" s="6"/>
      <c r="G719" s="6"/>
      <c r="H719" s="6" t="str">
        <f t="shared" si="6"/>
        <v/>
      </c>
      <c r="I719" s="2" t="str">
        <f t="shared" si="7"/>
        <v/>
      </c>
      <c r="J719" s="2" t="str">
        <f t="shared" si="8"/>
        <v/>
      </c>
    </row>
    <row r="720" spans="1:10" ht="12.45" x14ac:dyDescent="0.3">
      <c r="A720" s="6"/>
      <c r="B720" s="6"/>
      <c r="C720" s="6"/>
      <c r="D720" s="6"/>
      <c r="E720" s="6"/>
      <c r="F720" s="6"/>
      <c r="G720" s="6"/>
      <c r="H720" s="6" t="str">
        <f t="shared" si="6"/>
        <v/>
      </c>
      <c r="I720" s="2" t="str">
        <f t="shared" si="7"/>
        <v/>
      </c>
      <c r="J720" s="2" t="str">
        <f t="shared" si="8"/>
        <v/>
      </c>
    </row>
    <row r="721" spans="1:10" ht="12.45" x14ac:dyDescent="0.3">
      <c r="A721" s="6"/>
      <c r="B721" s="6"/>
      <c r="C721" s="6"/>
      <c r="D721" s="6"/>
      <c r="E721" s="6"/>
      <c r="F721" s="6"/>
      <c r="G721" s="6"/>
      <c r="H721" s="6" t="str">
        <f t="shared" si="6"/>
        <v/>
      </c>
      <c r="I721" s="2" t="str">
        <f t="shared" si="7"/>
        <v/>
      </c>
      <c r="J721" s="2" t="str">
        <f t="shared" si="8"/>
        <v/>
      </c>
    </row>
    <row r="722" spans="1:10" ht="12.45" x14ac:dyDescent="0.3">
      <c r="A722" s="6"/>
      <c r="B722" s="6"/>
      <c r="C722" s="6"/>
      <c r="D722" s="6"/>
      <c r="E722" s="6"/>
      <c r="F722" s="6"/>
      <c r="G722" s="6"/>
      <c r="H722" s="6" t="str">
        <f t="shared" si="6"/>
        <v/>
      </c>
      <c r="I722" s="2" t="str">
        <f t="shared" si="7"/>
        <v/>
      </c>
      <c r="J722" s="2" t="str">
        <f t="shared" si="8"/>
        <v/>
      </c>
    </row>
    <row r="723" spans="1:10" ht="12.45" x14ac:dyDescent="0.3">
      <c r="A723" s="6"/>
      <c r="B723" s="6"/>
      <c r="C723" s="6"/>
      <c r="D723" s="6"/>
      <c r="E723" s="6"/>
      <c r="F723" s="6"/>
      <c r="G723" s="6"/>
      <c r="H723" s="6" t="str">
        <f t="shared" si="6"/>
        <v/>
      </c>
      <c r="I723" s="2" t="str">
        <f t="shared" si="7"/>
        <v/>
      </c>
      <c r="J723" s="2" t="str">
        <f t="shared" si="8"/>
        <v/>
      </c>
    </row>
    <row r="724" spans="1:10" ht="12.45" x14ac:dyDescent="0.3">
      <c r="A724" s="6"/>
      <c r="B724" s="6"/>
      <c r="C724" s="6"/>
      <c r="D724" s="6"/>
      <c r="E724" s="6"/>
      <c r="F724" s="6"/>
      <c r="G724" s="6"/>
      <c r="H724" s="6" t="str">
        <f t="shared" si="6"/>
        <v/>
      </c>
      <c r="I724" s="2" t="str">
        <f t="shared" si="7"/>
        <v/>
      </c>
      <c r="J724" s="2" t="str">
        <f t="shared" si="8"/>
        <v/>
      </c>
    </row>
    <row r="725" spans="1:10" ht="12.45" x14ac:dyDescent="0.3">
      <c r="A725" s="6"/>
      <c r="B725" s="6"/>
      <c r="C725" s="6"/>
      <c r="D725" s="6"/>
      <c r="E725" s="6"/>
      <c r="F725" s="6"/>
      <c r="G725" s="6"/>
      <c r="H725" s="6" t="str">
        <f t="shared" si="6"/>
        <v/>
      </c>
      <c r="I725" s="2" t="str">
        <f t="shared" si="7"/>
        <v/>
      </c>
      <c r="J725" s="2" t="str">
        <f t="shared" si="8"/>
        <v/>
      </c>
    </row>
    <row r="726" spans="1:10" ht="12.45" x14ac:dyDescent="0.3">
      <c r="A726" s="6"/>
      <c r="B726" s="6"/>
      <c r="C726" s="6"/>
      <c r="D726" s="6"/>
      <c r="E726" s="6"/>
      <c r="F726" s="6"/>
      <c r="G726" s="6"/>
      <c r="H726" s="6" t="str">
        <f t="shared" si="6"/>
        <v/>
      </c>
      <c r="I726" s="2" t="str">
        <f t="shared" si="7"/>
        <v/>
      </c>
      <c r="J726" s="2" t="str">
        <f t="shared" si="8"/>
        <v/>
      </c>
    </row>
    <row r="727" spans="1:10" ht="12.45" x14ac:dyDescent="0.3">
      <c r="A727" s="6"/>
      <c r="B727" s="6"/>
      <c r="C727" s="6"/>
      <c r="D727" s="6"/>
      <c r="E727" s="6"/>
      <c r="F727" s="6"/>
      <c r="G727" s="6"/>
      <c r="H727" s="6" t="str">
        <f t="shared" si="6"/>
        <v/>
      </c>
      <c r="I727" s="2" t="str">
        <f t="shared" si="7"/>
        <v/>
      </c>
      <c r="J727" s="2" t="str">
        <f t="shared" si="8"/>
        <v/>
      </c>
    </row>
    <row r="728" spans="1:10" ht="12.45" x14ac:dyDescent="0.3">
      <c r="A728" s="6"/>
      <c r="B728" s="6"/>
      <c r="C728" s="6"/>
      <c r="D728" s="6"/>
      <c r="E728" s="6"/>
      <c r="F728" s="6"/>
      <c r="G728" s="6"/>
      <c r="H728" s="6" t="str">
        <f t="shared" si="6"/>
        <v/>
      </c>
      <c r="I728" s="2" t="str">
        <f t="shared" si="7"/>
        <v/>
      </c>
      <c r="J728" s="2" t="str">
        <f t="shared" si="8"/>
        <v/>
      </c>
    </row>
    <row r="729" spans="1:10" ht="12.45" x14ac:dyDescent="0.3">
      <c r="A729" s="6"/>
      <c r="B729" s="6"/>
      <c r="C729" s="6"/>
      <c r="D729" s="6"/>
      <c r="E729" s="6"/>
      <c r="F729" s="6"/>
      <c r="G729" s="6"/>
      <c r="H729" s="6" t="str">
        <f t="shared" si="6"/>
        <v/>
      </c>
      <c r="I729" s="2" t="str">
        <f t="shared" si="7"/>
        <v/>
      </c>
      <c r="J729" s="2" t="str">
        <f t="shared" si="8"/>
        <v/>
      </c>
    </row>
    <row r="730" spans="1:10" ht="12.45" x14ac:dyDescent="0.3">
      <c r="A730" s="6"/>
      <c r="B730" s="6"/>
      <c r="C730" s="6"/>
      <c r="D730" s="6"/>
      <c r="E730" s="6"/>
      <c r="F730" s="6"/>
      <c r="G730" s="6"/>
      <c r="H730" s="6" t="str">
        <f t="shared" si="6"/>
        <v/>
      </c>
      <c r="I730" s="2" t="str">
        <f t="shared" si="7"/>
        <v/>
      </c>
      <c r="J730" s="2" t="str">
        <f t="shared" si="8"/>
        <v/>
      </c>
    </row>
    <row r="731" spans="1:10" ht="12.45" x14ac:dyDescent="0.3">
      <c r="A731" s="6"/>
      <c r="B731" s="6"/>
      <c r="C731" s="6"/>
      <c r="D731" s="6"/>
      <c r="E731" s="6"/>
      <c r="F731" s="6"/>
      <c r="G731" s="6"/>
      <c r="H731" s="6" t="str">
        <f t="shared" si="6"/>
        <v/>
      </c>
      <c r="I731" s="2" t="str">
        <f t="shared" si="7"/>
        <v/>
      </c>
      <c r="J731" s="2" t="str">
        <f t="shared" si="8"/>
        <v/>
      </c>
    </row>
    <row r="732" spans="1:10" ht="12.45" x14ac:dyDescent="0.3">
      <c r="A732" s="6"/>
      <c r="B732" s="6"/>
      <c r="C732" s="6"/>
      <c r="D732" s="6"/>
      <c r="E732" s="6"/>
      <c r="F732" s="6"/>
      <c r="G732" s="6"/>
      <c r="H732" s="6" t="str">
        <f t="shared" si="6"/>
        <v/>
      </c>
      <c r="I732" s="2" t="str">
        <f t="shared" si="7"/>
        <v/>
      </c>
      <c r="J732" s="2" t="str">
        <f t="shared" si="8"/>
        <v/>
      </c>
    </row>
    <row r="733" spans="1:10" ht="12.45" x14ac:dyDescent="0.3">
      <c r="A733" s="6"/>
      <c r="B733" s="6"/>
      <c r="C733" s="6"/>
      <c r="D733" s="6"/>
      <c r="E733" s="6"/>
      <c r="F733" s="6"/>
      <c r="G733" s="6"/>
      <c r="H733" s="6" t="str">
        <f t="shared" si="6"/>
        <v/>
      </c>
      <c r="I733" s="2" t="str">
        <f t="shared" si="7"/>
        <v/>
      </c>
      <c r="J733" s="2" t="str">
        <f t="shared" si="8"/>
        <v/>
      </c>
    </row>
    <row r="734" spans="1:10" ht="12.45" x14ac:dyDescent="0.3">
      <c r="A734" s="6"/>
      <c r="B734" s="6"/>
      <c r="C734" s="6"/>
      <c r="D734" s="6"/>
      <c r="E734" s="6"/>
      <c r="F734" s="6"/>
      <c r="G734" s="6"/>
      <c r="H734" s="6" t="str">
        <f t="shared" si="6"/>
        <v/>
      </c>
      <c r="I734" s="2" t="str">
        <f t="shared" si="7"/>
        <v/>
      </c>
      <c r="J734" s="2" t="str">
        <f t="shared" si="8"/>
        <v/>
      </c>
    </row>
    <row r="735" spans="1:10" ht="12.45" x14ac:dyDescent="0.3">
      <c r="A735" s="6"/>
      <c r="B735" s="6"/>
      <c r="C735" s="6"/>
      <c r="D735" s="6"/>
      <c r="E735" s="6"/>
      <c r="F735" s="6"/>
      <c r="G735" s="6"/>
      <c r="H735" s="6" t="str">
        <f t="shared" si="6"/>
        <v/>
      </c>
      <c r="I735" s="2" t="str">
        <f t="shared" si="7"/>
        <v/>
      </c>
      <c r="J735" s="2" t="str">
        <f t="shared" si="8"/>
        <v/>
      </c>
    </row>
    <row r="736" spans="1:10" ht="12.45" x14ac:dyDescent="0.3">
      <c r="A736" s="6"/>
      <c r="B736" s="6"/>
      <c r="C736" s="6"/>
      <c r="D736" s="6"/>
      <c r="E736" s="6"/>
      <c r="F736" s="6"/>
      <c r="G736" s="6"/>
      <c r="H736" s="6" t="str">
        <f t="shared" si="6"/>
        <v/>
      </c>
      <c r="I736" s="2" t="str">
        <f t="shared" si="7"/>
        <v/>
      </c>
      <c r="J736" s="2" t="str">
        <f t="shared" si="8"/>
        <v/>
      </c>
    </row>
    <row r="737" spans="1:10" ht="12.45" x14ac:dyDescent="0.3">
      <c r="A737" s="6"/>
      <c r="B737" s="6"/>
      <c r="C737" s="6"/>
      <c r="D737" s="6"/>
      <c r="E737" s="6"/>
      <c r="F737" s="6"/>
      <c r="G737" s="6"/>
      <c r="H737" s="6" t="str">
        <f t="shared" si="6"/>
        <v/>
      </c>
      <c r="I737" s="2" t="str">
        <f t="shared" si="7"/>
        <v/>
      </c>
      <c r="J737" s="2" t="str">
        <f t="shared" si="8"/>
        <v/>
      </c>
    </row>
    <row r="738" spans="1:10" ht="12.45" x14ac:dyDescent="0.3">
      <c r="A738" s="6"/>
      <c r="B738" s="6"/>
      <c r="C738" s="6"/>
      <c r="D738" s="6"/>
      <c r="E738" s="6"/>
      <c r="F738" s="6"/>
      <c r="G738" s="6"/>
      <c r="H738" s="6" t="str">
        <f t="shared" si="6"/>
        <v/>
      </c>
      <c r="I738" s="2" t="str">
        <f t="shared" si="7"/>
        <v/>
      </c>
      <c r="J738" s="2" t="str">
        <f t="shared" si="8"/>
        <v/>
      </c>
    </row>
    <row r="739" spans="1:10" ht="12.45" x14ac:dyDescent="0.3">
      <c r="A739" s="6"/>
      <c r="B739" s="6"/>
      <c r="C739" s="6"/>
      <c r="D739" s="6"/>
      <c r="E739" s="6"/>
      <c r="F739" s="6"/>
      <c r="G739" s="6"/>
      <c r="H739" s="6" t="str">
        <f t="shared" si="6"/>
        <v/>
      </c>
      <c r="I739" s="2" t="str">
        <f t="shared" si="7"/>
        <v/>
      </c>
      <c r="J739" s="2" t="str">
        <f t="shared" si="8"/>
        <v/>
      </c>
    </row>
    <row r="740" spans="1:10" ht="12.45" x14ac:dyDescent="0.3">
      <c r="A740" s="6"/>
      <c r="B740" s="6"/>
      <c r="C740" s="6"/>
      <c r="D740" s="6"/>
      <c r="E740" s="6"/>
      <c r="F740" s="6"/>
      <c r="G740" s="6"/>
      <c r="H740" s="6" t="str">
        <f t="shared" si="6"/>
        <v/>
      </c>
      <c r="I740" s="2" t="str">
        <f t="shared" si="7"/>
        <v/>
      </c>
      <c r="J740" s="2" t="str">
        <f t="shared" si="8"/>
        <v/>
      </c>
    </row>
    <row r="741" spans="1:10" ht="12.45" x14ac:dyDescent="0.3">
      <c r="A741" s="6"/>
      <c r="B741" s="6"/>
      <c r="C741" s="6"/>
      <c r="D741" s="6"/>
      <c r="E741" s="6"/>
      <c r="F741" s="6"/>
      <c r="G741" s="6"/>
      <c r="H741" s="6" t="str">
        <f t="shared" si="6"/>
        <v/>
      </c>
      <c r="I741" s="2" t="str">
        <f t="shared" si="7"/>
        <v/>
      </c>
      <c r="J741" s="2" t="str">
        <f t="shared" si="8"/>
        <v/>
      </c>
    </row>
    <row r="742" spans="1:10" ht="12.45" x14ac:dyDescent="0.3">
      <c r="A742" s="6"/>
      <c r="B742" s="6"/>
      <c r="C742" s="6"/>
      <c r="D742" s="6"/>
      <c r="E742" s="6"/>
      <c r="F742" s="6"/>
      <c r="G742" s="6"/>
      <c r="H742" s="6" t="str">
        <f t="shared" si="6"/>
        <v/>
      </c>
      <c r="I742" s="2" t="str">
        <f t="shared" si="7"/>
        <v/>
      </c>
      <c r="J742" s="2" t="str">
        <f t="shared" si="8"/>
        <v/>
      </c>
    </row>
    <row r="743" spans="1:10" ht="12.45" x14ac:dyDescent="0.3">
      <c r="A743" s="6"/>
      <c r="B743" s="6"/>
      <c r="C743" s="6"/>
      <c r="D743" s="6"/>
      <c r="E743" s="6"/>
      <c r="F743" s="6"/>
      <c r="G743" s="6"/>
      <c r="H743" s="6" t="str">
        <f t="shared" si="6"/>
        <v/>
      </c>
      <c r="I743" s="2" t="str">
        <f t="shared" si="7"/>
        <v/>
      </c>
      <c r="J743" s="2" t="str">
        <f t="shared" si="8"/>
        <v/>
      </c>
    </row>
    <row r="744" spans="1:10" ht="12.45" x14ac:dyDescent="0.3">
      <c r="A744" s="6"/>
      <c r="B744" s="6"/>
      <c r="C744" s="6"/>
      <c r="D744" s="6"/>
      <c r="E744" s="6"/>
      <c r="F744" s="6"/>
      <c r="G744" s="6"/>
      <c r="H744" s="6" t="str">
        <f t="shared" si="6"/>
        <v/>
      </c>
      <c r="I744" s="2" t="str">
        <f t="shared" si="7"/>
        <v/>
      </c>
      <c r="J744" s="2" t="str">
        <f t="shared" si="8"/>
        <v/>
      </c>
    </row>
    <row r="745" spans="1:10" ht="12.45" x14ac:dyDescent="0.3">
      <c r="A745" s="6"/>
      <c r="B745" s="6"/>
      <c r="C745" s="6"/>
      <c r="D745" s="6"/>
      <c r="E745" s="6"/>
      <c r="F745" s="6"/>
      <c r="G745" s="6"/>
      <c r="H745" s="6" t="str">
        <f t="shared" si="6"/>
        <v/>
      </c>
      <c r="I745" s="2" t="str">
        <f t="shared" si="7"/>
        <v/>
      </c>
      <c r="J745" s="2" t="str">
        <f t="shared" si="8"/>
        <v/>
      </c>
    </row>
    <row r="746" spans="1:10" ht="12.45" x14ac:dyDescent="0.3">
      <c r="A746" s="6"/>
      <c r="B746" s="6"/>
      <c r="C746" s="6"/>
      <c r="D746" s="6"/>
      <c r="E746" s="6"/>
      <c r="F746" s="6"/>
      <c r="G746" s="6"/>
      <c r="H746" s="6" t="str">
        <f t="shared" si="6"/>
        <v/>
      </c>
      <c r="I746" s="2" t="str">
        <f t="shared" si="7"/>
        <v/>
      </c>
      <c r="J746" s="2" t="str">
        <f t="shared" si="8"/>
        <v/>
      </c>
    </row>
    <row r="747" spans="1:10" ht="12.45" x14ac:dyDescent="0.3">
      <c r="A747" s="6"/>
      <c r="B747" s="6"/>
      <c r="C747" s="6"/>
      <c r="D747" s="6"/>
      <c r="E747" s="6"/>
      <c r="F747" s="6"/>
      <c r="G747" s="6"/>
      <c r="H747" s="6" t="str">
        <f t="shared" si="6"/>
        <v/>
      </c>
      <c r="I747" s="2" t="str">
        <f t="shared" si="7"/>
        <v/>
      </c>
      <c r="J747" s="2" t="str">
        <f t="shared" si="8"/>
        <v/>
      </c>
    </row>
    <row r="748" spans="1:10" ht="12.45" x14ac:dyDescent="0.3">
      <c r="A748" s="6"/>
      <c r="B748" s="6"/>
      <c r="C748" s="6"/>
      <c r="D748" s="6"/>
      <c r="E748" s="6"/>
      <c r="F748" s="6"/>
      <c r="G748" s="6"/>
      <c r="H748" s="6" t="str">
        <f t="shared" si="6"/>
        <v/>
      </c>
      <c r="I748" s="2" t="str">
        <f t="shared" si="7"/>
        <v/>
      </c>
      <c r="J748" s="2" t="str">
        <f t="shared" si="8"/>
        <v/>
      </c>
    </row>
    <row r="749" spans="1:10" ht="12.45" x14ac:dyDescent="0.3">
      <c r="A749" s="6"/>
      <c r="B749" s="6"/>
      <c r="C749" s="6"/>
      <c r="D749" s="6"/>
      <c r="E749" s="6"/>
      <c r="F749" s="6"/>
      <c r="G749" s="6"/>
      <c r="H749" s="6" t="str">
        <f t="shared" si="6"/>
        <v/>
      </c>
      <c r="I749" s="2" t="str">
        <f t="shared" si="7"/>
        <v/>
      </c>
      <c r="J749" s="2" t="str">
        <f t="shared" si="8"/>
        <v/>
      </c>
    </row>
    <row r="750" spans="1:10" ht="12.45" x14ac:dyDescent="0.3">
      <c r="A750" s="6"/>
      <c r="B750" s="6"/>
      <c r="C750" s="6"/>
      <c r="D750" s="6"/>
      <c r="E750" s="6"/>
      <c r="F750" s="6"/>
      <c r="G750" s="6"/>
      <c r="H750" s="6" t="str">
        <f t="shared" si="6"/>
        <v/>
      </c>
      <c r="I750" s="2" t="str">
        <f t="shared" si="7"/>
        <v/>
      </c>
      <c r="J750" s="2" t="str">
        <f t="shared" si="8"/>
        <v/>
      </c>
    </row>
    <row r="751" spans="1:10" ht="12.45" x14ac:dyDescent="0.3">
      <c r="A751" s="6"/>
      <c r="B751" s="6"/>
      <c r="C751" s="6"/>
      <c r="D751" s="6"/>
      <c r="E751" s="6"/>
      <c r="F751" s="6"/>
      <c r="G751" s="6"/>
      <c r="H751" s="6" t="str">
        <f t="shared" si="6"/>
        <v/>
      </c>
      <c r="I751" s="2" t="str">
        <f t="shared" si="7"/>
        <v/>
      </c>
      <c r="J751" s="2" t="str">
        <f t="shared" si="8"/>
        <v/>
      </c>
    </row>
    <row r="752" spans="1:10" ht="12.45" x14ac:dyDescent="0.3">
      <c r="A752" s="6"/>
      <c r="B752" s="6"/>
      <c r="C752" s="6"/>
      <c r="D752" s="6"/>
      <c r="E752" s="6"/>
      <c r="F752" s="6"/>
      <c r="G752" s="6"/>
      <c r="H752" s="6" t="str">
        <f t="shared" si="6"/>
        <v/>
      </c>
      <c r="I752" s="2" t="str">
        <f t="shared" si="7"/>
        <v/>
      </c>
      <c r="J752" s="2" t="str">
        <f t="shared" si="8"/>
        <v/>
      </c>
    </row>
    <row r="753" spans="1:10" ht="12.45" x14ac:dyDescent="0.3">
      <c r="A753" s="6"/>
      <c r="B753" s="6"/>
      <c r="C753" s="6"/>
      <c r="D753" s="6"/>
      <c r="E753" s="6"/>
      <c r="F753" s="6"/>
      <c r="G753" s="6"/>
      <c r="H753" s="6" t="str">
        <f t="shared" si="6"/>
        <v/>
      </c>
      <c r="I753" s="2" t="str">
        <f t="shared" si="7"/>
        <v/>
      </c>
      <c r="J753" s="2" t="str">
        <f t="shared" si="8"/>
        <v/>
      </c>
    </row>
    <row r="754" spans="1:10" ht="12.45" x14ac:dyDescent="0.3">
      <c r="A754" s="6"/>
      <c r="B754" s="6"/>
      <c r="C754" s="6"/>
      <c r="D754" s="6"/>
      <c r="E754" s="6"/>
      <c r="F754" s="6"/>
      <c r="G754" s="6"/>
      <c r="H754" s="6" t="str">
        <f t="shared" si="6"/>
        <v/>
      </c>
      <c r="I754" s="2" t="str">
        <f t="shared" si="7"/>
        <v/>
      </c>
      <c r="J754" s="2" t="str">
        <f t="shared" si="8"/>
        <v/>
      </c>
    </row>
    <row r="755" spans="1:10" ht="12.45" x14ac:dyDescent="0.3">
      <c r="A755" s="6"/>
      <c r="B755" s="6"/>
      <c r="C755" s="6"/>
      <c r="D755" s="6"/>
      <c r="E755" s="6"/>
      <c r="F755" s="6"/>
      <c r="G755" s="6"/>
      <c r="H755" s="6" t="str">
        <f t="shared" si="6"/>
        <v/>
      </c>
      <c r="I755" s="2" t="str">
        <f t="shared" si="7"/>
        <v/>
      </c>
      <c r="J755" s="2" t="str">
        <f t="shared" si="8"/>
        <v/>
      </c>
    </row>
    <row r="756" spans="1:10" ht="12.45" x14ac:dyDescent="0.3">
      <c r="A756" s="6"/>
      <c r="B756" s="6"/>
      <c r="C756" s="6"/>
      <c r="D756" s="6"/>
      <c r="E756" s="6"/>
      <c r="F756" s="6"/>
      <c r="G756" s="6"/>
      <c r="H756" s="6" t="str">
        <f t="shared" si="6"/>
        <v/>
      </c>
      <c r="I756" s="2" t="str">
        <f t="shared" si="7"/>
        <v/>
      </c>
      <c r="J756" s="2" t="str">
        <f t="shared" si="8"/>
        <v/>
      </c>
    </row>
    <row r="757" spans="1:10" ht="12.45" x14ac:dyDescent="0.3">
      <c r="A757" s="6"/>
      <c r="B757" s="6"/>
      <c r="C757" s="6"/>
      <c r="D757" s="6"/>
      <c r="E757" s="6"/>
      <c r="F757" s="6"/>
      <c r="G757" s="6"/>
      <c r="H757" s="6" t="str">
        <f t="shared" si="6"/>
        <v/>
      </c>
      <c r="I757" s="2" t="str">
        <f t="shared" si="7"/>
        <v/>
      </c>
      <c r="J757" s="2" t="str">
        <f t="shared" si="8"/>
        <v/>
      </c>
    </row>
    <row r="758" spans="1:10" ht="12.45" x14ac:dyDescent="0.3">
      <c r="A758" s="6"/>
      <c r="B758" s="6"/>
      <c r="C758" s="6"/>
      <c r="D758" s="6"/>
      <c r="E758" s="6"/>
      <c r="F758" s="6"/>
      <c r="G758" s="6"/>
      <c r="H758" s="6" t="str">
        <f t="shared" si="6"/>
        <v/>
      </c>
      <c r="I758" s="2" t="str">
        <f t="shared" si="7"/>
        <v/>
      </c>
      <c r="J758" s="2" t="str">
        <f t="shared" si="8"/>
        <v/>
      </c>
    </row>
    <row r="759" spans="1:10" ht="12.45" x14ac:dyDescent="0.3">
      <c r="A759" s="6"/>
      <c r="B759" s="6"/>
      <c r="C759" s="6"/>
      <c r="D759" s="6"/>
      <c r="E759" s="6"/>
      <c r="F759" s="6"/>
      <c r="G759" s="6"/>
      <c r="H759" s="6" t="str">
        <f t="shared" si="6"/>
        <v/>
      </c>
      <c r="I759" s="2" t="str">
        <f t="shared" si="7"/>
        <v/>
      </c>
      <c r="J759" s="2" t="str">
        <f t="shared" si="8"/>
        <v/>
      </c>
    </row>
    <row r="760" spans="1:10" ht="12.45" x14ac:dyDescent="0.3">
      <c r="A760" s="6"/>
      <c r="B760" s="6"/>
      <c r="C760" s="6"/>
      <c r="D760" s="6"/>
      <c r="E760" s="6"/>
      <c r="F760" s="6"/>
      <c r="G760" s="6"/>
      <c r="H760" s="6" t="str">
        <f t="shared" si="6"/>
        <v/>
      </c>
      <c r="I760" s="2" t="str">
        <f t="shared" si="7"/>
        <v/>
      </c>
      <c r="J760" s="2" t="str">
        <f t="shared" si="8"/>
        <v/>
      </c>
    </row>
    <row r="761" spans="1:10" ht="12.45" x14ac:dyDescent="0.3">
      <c r="A761" s="6"/>
      <c r="B761" s="6"/>
      <c r="C761" s="6"/>
      <c r="D761" s="6"/>
      <c r="E761" s="6"/>
      <c r="F761" s="6"/>
      <c r="G761" s="6"/>
      <c r="H761" s="6" t="str">
        <f t="shared" si="6"/>
        <v/>
      </c>
      <c r="I761" s="2" t="str">
        <f t="shared" si="7"/>
        <v/>
      </c>
      <c r="J761" s="2" t="str">
        <f t="shared" si="8"/>
        <v/>
      </c>
    </row>
    <row r="762" spans="1:10" ht="12.45" x14ac:dyDescent="0.3">
      <c r="A762" s="6"/>
      <c r="B762" s="6"/>
      <c r="C762" s="6"/>
      <c r="D762" s="6"/>
      <c r="E762" s="6"/>
      <c r="F762" s="6"/>
      <c r="G762" s="6"/>
      <c r="H762" s="6" t="str">
        <f t="shared" si="6"/>
        <v/>
      </c>
      <c r="I762" s="2" t="str">
        <f t="shared" si="7"/>
        <v/>
      </c>
      <c r="J762" s="2" t="str">
        <f t="shared" si="8"/>
        <v/>
      </c>
    </row>
    <row r="763" spans="1:10" ht="12.45" x14ac:dyDescent="0.3">
      <c r="A763" s="6"/>
      <c r="B763" s="6"/>
      <c r="C763" s="6"/>
      <c r="D763" s="6"/>
      <c r="E763" s="6"/>
      <c r="F763" s="6"/>
      <c r="G763" s="6"/>
      <c r="H763" s="6" t="str">
        <f t="shared" si="6"/>
        <v/>
      </c>
      <c r="I763" s="2" t="str">
        <f t="shared" si="7"/>
        <v/>
      </c>
      <c r="J763" s="2" t="str">
        <f t="shared" si="8"/>
        <v/>
      </c>
    </row>
    <row r="764" spans="1:10" ht="12.45" x14ac:dyDescent="0.3">
      <c r="A764" s="6"/>
      <c r="B764" s="6"/>
      <c r="C764" s="6"/>
      <c r="D764" s="6"/>
      <c r="E764" s="6"/>
      <c r="F764" s="6"/>
      <c r="G764" s="6"/>
      <c r="H764" s="6" t="str">
        <f t="shared" si="6"/>
        <v/>
      </c>
      <c r="I764" s="2" t="str">
        <f t="shared" si="7"/>
        <v/>
      </c>
      <c r="J764" s="2" t="str">
        <f t="shared" si="8"/>
        <v/>
      </c>
    </row>
    <row r="765" spans="1:10" ht="12.45" x14ac:dyDescent="0.3">
      <c r="A765" s="6"/>
      <c r="B765" s="6"/>
      <c r="C765" s="6"/>
      <c r="D765" s="6"/>
      <c r="E765" s="6"/>
      <c r="F765" s="6"/>
      <c r="G765" s="6"/>
      <c r="H765" s="6" t="str">
        <f t="shared" si="6"/>
        <v/>
      </c>
      <c r="I765" s="2" t="str">
        <f t="shared" si="7"/>
        <v/>
      </c>
      <c r="J765" s="2" t="str">
        <f t="shared" si="8"/>
        <v/>
      </c>
    </row>
    <row r="766" spans="1:10" ht="12.45" x14ac:dyDescent="0.3">
      <c r="A766" s="6"/>
      <c r="B766" s="6"/>
      <c r="C766" s="6"/>
      <c r="D766" s="6"/>
      <c r="E766" s="6"/>
      <c r="F766" s="6"/>
      <c r="G766" s="6"/>
      <c r="H766" s="6" t="str">
        <f t="shared" si="6"/>
        <v/>
      </c>
      <c r="I766" s="2" t="str">
        <f t="shared" si="7"/>
        <v/>
      </c>
      <c r="J766" s="2" t="str">
        <f t="shared" si="8"/>
        <v/>
      </c>
    </row>
    <row r="767" spans="1:10" ht="12.45" x14ac:dyDescent="0.3">
      <c r="A767" s="6"/>
      <c r="B767" s="6"/>
      <c r="C767" s="6"/>
      <c r="D767" s="6"/>
      <c r="E767" s="6"/>
      <c r="F767" s="6"/>
      <c r="G767" s="6"/>
      <c r="H767" s="6" t="str">
        <f t="shared" ref="H767:H1000" si="9">IF((D767*G767)+F767 = 0,"",(D767*G767)+F767)</f>
        <v/>
      </c>
      <c r="I767" s="2" t="str">
        <f t="shared" ref="I767:I1000" si="10">IF(C767 ="","",MONTH(C767))</f>
        <v/>
      </c>
      <c r="J767" s="2" t="str">
        <f t="shared" ref="J767:J1000" si="11">IF(C767 ="","",YEAR(C767))</f>
        <v/>
      </c>
    </row>
    <row r="768" spans="1:10" ht="12.45" x14ac:dyDescent="0.3">
      <c r="A768" s="6"/>
      <c r="B768" s="6"/>
      <c r="C768" s="6"/>
      <c r="D768" s="6"/>
      <c r="E768" s="6"/>
      <c r="F768" s="6"/>
      <c r="G768" s="6"/>
      <c r="H768" s="6" t="str">
        <f t="shared" si="9"/>
        <v/>
      </c>
      <c r="I768" s="2" t="str">
        <f t="shared" si="10"/>
        <v/>
      </c>
      <c r="J768" s="2" t="str">
        <f t="shared" si="11"/>
        <v/>
      </c>
    </row>
    <row r="769" spans="1:10" ht="12.45" x14ac:dyDescent="0.3">
      <c r="A769" s="6"/>
      <c r="B769" s="6"/>
      <c r="C769" s="6"/>
      <c r="D769" s="6"/>
      <c r="E769" s="6"/>
      <c r="F769" s="6"/>
      <c r="G769" s="6"/>
      <c r="H769" s="6" t="str">
        <f t="shared" si="9"/>
        <v/>
      </c>
      <c r="I769" s="2" t="str">
        <f t="shared" si="10"/>
        <v/>
      </c>
      <c r="J769" s="2" t="str">
        <f t="shared" si="11"/>
        <v/>
      </c>
    </row>
    <row r="770" spans="1:10" ht="12.45" x14ac:dyDescent="0.3">
      <c r="A770" s="6"/>
      <c r="B770" s="6"/>
      <c r="C770" s="6"/>
      <c r="D770" s="6"/>
      <c r="E770" s="6"/>
      <c r="F770" s="6"/>
      <c r="G770" s="6"/>
      <c r="H770" s="6" t="str">
        <f t="shared" si="9"/>
        <v/>
      </c>
      <c r="I770" s="2" t="str">
        <f t="shared" si="10"/>
        <v/>
      </c>
      <c r="J770" s="2" t="str">
        <f t="shared" si="11"/>
        <v/>
      </c>
    </row>
    <row r="771" spans="1:10" ht="12.45" x14ac:dyDescent="0.3">
      <c r="A771" s="6"/>
      <c r="B771" s="6"/>
      <c r="C771" s="6"/>
      <c r="D771" s="6"/>
      <c r="E771" s="6"/>
      <c r="F771" s="6"/>
      <c r="G771" s="6"/>
      <c r="H771" s="6" t="str">
        <f t="shared" si="9"/>
        <v/>
      </c>
      <c r="I771" s="2" t="str">
        <f t="shared" si="10"/>
        <v/>
      </c>
      <c r="J771" s="2" t="str">
        <f t="shared" si="11"/>
        <v/>
      </c>
    </row>
    <row r="772" spans="1:10" ht="12.45" x14ac:dyDescent="0.3">
      <c r="A772" s="6"/>
      <c r="B772" s="6"/>
      <c r="C772" s="6"/>
      <c r="D772" s="6"/>
      <c r="E772" s="6"/>
      <c r="F772" s="6"/>
      <c r="G772" s="6"/>
      <c r="H772" s="6" t="str">
        <f t="shared" si="9"/>
        <v/>
      </c>
      <c r="I772" s="2" t="str">
        <f t="shared" si="10"/>
        <v/>
      </c>
      <c r="J772" s="2" t="str">
        <f t="shared" si="11"/>
        <v/>
      </c>
    </row>
    <row r="773" spans="1:10" ht="12.45" x14ac:dyDescent="0.3">
      <c r="A773" s="6"/>
      <c r="B773" s="6"/>
      <c r="C773" s="6"/>
      <c r="D773" s="6"/>
      <c r="E773" s="6"/>
      <c r="F773" s="6"/>
      <c r="G773" s="6"/>
      <c r="H773" s="6" t="str">
        <f t="shared" si="9"/>
        <v/>
      </c>
      <c r="I773" s="2" t="str">
        <f t="shared" si="10"/>
        <v/>
      </c>
      <c r="J773" s="2" t="str">
        <f t="shared" si="11"/>
        <v/>
      </c>
    </row>
    <row r="774" spans="1:10" ht="12.45" x14ac:dyDescent="0.3">
      <c r="A774" s="6"/>
      <c r="B774" s="6"/>
      <c r="C774" s="6"/>
      <c r="D774" s="6"/>
      <c r="E774" s="6"/>
      <c r="F774" s="6"/>
      <c r="G774" s="6"/>
      <c r="H774" s="6" t="str">
        <f t="shared" si="9"/>
        <v/>
      </c>
      <c r="I774" s="2" t="str">
        <f t="shared" si="10"/>
        <v/>
      </c>
      <c r="J774" s="2" t="str">
        <f t="shared" si="11"/>
        <v/>
      </c>
    </row>
    <row r="775" spans="1:10" ht="12.45" x14ac:dyDescent="0.3">
      <c r="A775" s="6"/>
      <c r="B775" s="6"/>
      <c r="C775" s="6"/>
      <c r="D775" s="6"/>
      <c r="E775" s="6"/>
      <c r="F775" s="6"/>
      <c r="G775" s="6"/>
      <c r="H775" s="6" t="str">
        <f t="shared" si="9"/>
        <v/>
      </c>
      <c r="I775" s="2" t="str">
        <f t="shared" si="10"/>
        <v/>
      </c>
      <c r="J775" s="2" t="str">
        <f t="shared" si="11"/>
        <v/>
      </c>
    </row>
    <row r="776" spans="1:10" ht="12.45" x14ac:dyDescent="0.3">
      <c r="A776" s="6"/>
      <c r="B776" s="6"/>
      <c r="C776" s="6"/>
      <c r="D776" s="6"/>
      <c r="E776" s="6"/>
      <c r="F776" s="6"/>
      <c r="G776" s="6"/>
      <c r="H776" s="6" t="str">
        <f t="shared" si="9"/>
        <v/>
      </c>
      <c r="I776" s="2" t="str">
        <f t="shared" si="10"/>
        <v/>
      </c>
      <c r="J776" s="2" t="str">
        <f t="shared" si="11"/>
        <v/>
      </c>
    </row>
    <row r="777" spans="1:10" ht="12.45" x14ac:dyDescent="0.3">
      <c r="A777" s="6"/>
      <c r="B777" s="6"/>
      <c r="C777" s="6"/>
      <c r="D777" s="6"/>
      <c r="E777" s="6"/>
      <c r="F777" s="6"/>
      <c r="G777" s="6"/>
      <c r="H777" s="6" t="str">
        <f t="shared" si="9"/>
        <v/>
      </c>
      <c r="I777" s="2" t="str">
        <f t="shared" si="10"/>
        <v/>
      </c>
      <c r="J777" s="2" t="str">
        <f t="shared" si="11"/>
        <v/>
      </c>
    </row>
    <row r="778" spans="1:10" ht="12.45" x14ac:dyDescent="0.3">
      <c r="A778" s="6"/>
      <c r="B778" s="6"/>
      <c r="C778" s="6"/>
      <c r="D778" s="6"/>
      <c r="E778" s="6"/>
      <c r="F778" s="6"/>
      <c r="G778" s="6"/>
      <c r="H778" s="6" t="str">
        <f t="shared" si="9"/>
        <v/>
      </c>
      <c r="I778" s="2" t="str">
        <f t="shared" si="10"/>
        <v/>
      </c>
      <c r="J778" s="2" t="str">
        <f t="shared" si="11"/>
        <v/>
      </c>
    </row>
    <row r="779" spans="1:10" ht="12.45" x14ac:dyDescent="0.3">
      <c r="A779" s="6"/>
      <c r="B779" s="6"/>
      <c r="C779" s="6"/>
      <c r="D779" s="6"/>
      <c r="E779" s="6"/>
      <c r="F779" s="6"/>
      <c r="G779" s="6"/>
      <c r="H779" s="6" t="str">
        <f t="shared" si="9"/>
        <v/>
      </c>
      <c r="I779" s="2" t="str">
        <f t="shared" si="10"/>
        <v/>
      </c>
      <c r="J779" s="2" t="str">
        <f t="shared" si="11"/>
        <v/>
      </c>
    </row>
    <row r="780" spans="1:10" ht="12.45" x14ac:dyDescent="0.3">
      <c r="A780" s="6"/>
      <c r="B780" s="6"/>
      <c r="C780" s="6"/>
      <c r="D780" s="6"/>
      <c r="E780" s="6"/>
      <c r="F780" s="6"/>
      <c r="G780" s="6"/>
      <c r="H780" s="6" t="str">
        <f t="shared" si="9"/>
        <v/>
      </c>
      <c r="I780" s="2" t="str">
        <f t="shared" si="10"/>
        <v/>
      </c>
      <c r="J780" s="2" t="str">
        <f t="shared" si="11"/>
        <v/>
      </c>
    </row>
    <row r="781" spans="1:10" ht="12.45" x14ac:dyDescent="0.3">
      <c r="A781" s="6"/>
      <c r="B781" s="6"/>
      <c r="C781" s="6"/>
      <c r="D781" s="6"/>
      <c r="E781" s="6"/>
      <c r="F781" s="6"/>
      <c r="G781" s="6"/>
      <c r="H781" s="6" t="str">
        <f t="shared" si="9"/>
        <v/>
      </c>
      <c r="I781" s="2" t="str">
        <f t="shared" si="10"/>
        <v/>
      </c>
      <c r="J781" s="2" t="str">
        <f t="shared" si="11"/>
        <v/>
      </c>
    </row>
    <row r="782" spans="1:10" ht="12.45" x14ac:dyDescent="0.3">
      <c r="A782" s="6"/>
      <c r="B782" s="6"/>
      <c r="C782" s="6"/>
      <c r="D782" s="6"/>
      <c r="E782" s="6"/>
      <c r="F782" s="6"/>
      <c r="G782" s="6"/>
      <c r="H782" s="6" t="str">
        <f t="shared" si="9"/>
        <v/>
      </c>
      <c r="I782" s="2" t="str">
        <f t="shared" si="10"/>
        <v/>
      </c>
      <c r="J782" s="2" t="str">
        <f t="shared" si="11"/>
        <v/>
      </c>
    </row>
    <row r="783" spans="1:10" ht="12.45" x14ac:dyDescent="0.3">
      <c r="A783" s="6"/>
      <c r="B783" s="6"/>
      <c r="C783" s="6"/>
      <c r="D783" s="6"/>
      <c r="E783" s="6"/>
      <c r="F783" s="6"/>
      <c r="G783" s="6"/>
      <c r="H783" s="6" t="str">
        <f t="shared" si="9"/>
        <v/>
      </c>
      <c r="I783" s="2" t="str">
        <f t="shared" si="10"/>
        <v/>
      </c>
      <c r="J783" s="2" t="str">
        <f t="shared" si="11"/>
        <v/>
      </c>
    </row>
    <row r="784" spans="1:10" ht="12.45" x14ac:dyDescent="0.3">
      <c r="A784" s="6"/>
      <c r="B784" s="6"/>
      <c r="C784" s="6"/>
      <c r="D784" s="6"/>
      <c r="E784" s="6"/>
      <c r="F784" s="6"/>
      <c r="G784" s="6"/>
      <c r="H784" s="6" t="str">
        <f t="shared" si="9"/>
        <v/>
      </c>
      <c r="I784" s="2" t="str">
        <f t="shared" si="10"/>
        <v/>
      </c>
      <c r="J784" s="2" t="str">
        <f t="shared" si="11"/>
        <v/>
      </c>
    </row>
    <row r="785" spans="1:10" ht="12.45" x14ac:dyDescent="0.3">
      <c r="A785" s="6"/>
      <c r="B785" s="6"/>
      <c r="C785" s="6"/>
      <c r="D785" s="6"/>
      <c r="E785" s="6"/>
      <c r="F785" s="6"/>
      <c r="G785" s="6"/>
      <c r="H785" s="6" t="str">
        <f t="shared" si="9"/>
        <v/>
      </c>
      <c r="I785" s="2" t="str">
        <f t="shared" si="10"/>
        <v/>
      </c>
      <c r="J785" s="2" t="str">
        <f t="shared" si="11"/>
        <v/>
      </c>
    </row>
    <row r="786" spans="1:10" ht="12.45" x14ac:dyDescent="0.3">
      <c r="A786" s="6"/>
      <c r="B786" s="6"/>
      <c r="C786" s="6"/>
      <c r="D786" s="6"/>
      <c r="E786" s="6"/>
      <c r="F786" s="6"/>
      <c r="G786" s="6"/>
      <c r="H786" s="6" t="str">
        <f t="shared" si="9"/>
        <v/>
      </c>
      <c r="I786" s="2" t="str">
        <f t="shared" si="10"/>
        <v/>
      </c>
      <c r="J786" s="2" t="str">
        <f t="shared" si="11"/>
        <v/>
      </c>
    </row>
    <row r="787" spans="1:10" ht="12.45" x14ac:dyDescent="0.3">
      <c r="A787" s="6"/>
      <c r="B787" s="6"/>
      <c r="C787" s="6"/>
      <c r="D787" s="6"/>
      <c r="E787" s="6"/>
      <c r="F787" s="6"/>
      <c r="G787" s="6"/>
      <c r="H787" s="6" t="str">
        <f t="shared" si="9"/>
        <v/>
      </c>
      <c r="I787" s="2" t="str">
        <f t="shared" si="10"/>
        <v/>
      </c>
      <c r="J787" s="2" t="str">
        <f t="shared" si="11"/>
        <v/>
      </c>
    </row>
    <row r="788" spans="1:10" ht="12.45" x14ac:dyDescent="0.3">
      <c r="A788" s="6"/>
      <c r="B788" s="6"/>
      <c r="C788" s="6"/>
      <c r="D788" s="6"/>
      <c r="E788" s="6"/>
      <c r="F788" s="6"/>
      <c r="G788" s="6"/>
      <c r="H788" s="6" t="str">
        <f t="shared" si="9"/>
        <v/>
      </c>
      <c r="I788" s="2" t="str">
        <f t="shared" si="10"/>
        <v/>
      </c>
      <c r="J788" s="2" t="str">
        <f t="shared" si="11"/>
        <v/>
      </c>
    </row>
    <row r="789" spans="1:10" ht="12.45" x14ac:dyDescent="0.3">
      <c r="A789" s="6"/>
      <c r="B789" s="6"/>
      <c r="C789" s="6"/>
      <c r="D789" s="6"/>
      <c r="E789" s="6"/>
      <c r="F789" s="6"/>
      <c r="G789" s="6"/>
      <c r="H789" s="6" t="str">
        <f t="shared" si="9"/>
        <v/>
      </c>
      <c r="I789" s="2" t="str">
        <f t="shared" si="10"/>
        <v/>
      </c>
      <c r="J789" s="2" t="str">
        <f t="shared" si="11"/>
        <v/>
      </c>
    </row>
    <row r="790" spans="1:10" ht="12.45" x14ac:dyDescent="0.3">
      <c r="A790" s="6"/>
      <c r="B790" s="6"/>
      <c r="C790" s="6"/>
      <c r="D790" s="6"/>
      <c r="E790" s="6"/>
      <c r="F790" s="6"/>
      <c r="G790" s="6"/>
      <c r="H790" s="6" t="str">
        <f t="shared" si="9"/>
        <v/>
      </c>
      <c r="I790" s="2" t="str">
        <f t="shared" si="10"/>
        <v/>
      </c>
      <c r="J790" s="2" t="str">
        <f t="shared" si="11"/>
        <v/>
      </c>
    </row>
    <row r="791" spans="1:10" ht="12.45" x14ac:dyDescent="0.3">
      <c r="A791" s="6"/>
      <c r="B791" s="6"/>
      <c r="C791" s="6"/>
      <c r="D791" s="6"/>
      <c r="E791" s="6"/>
      <c r="F791" s="6"/>
      <c r="G791" s="6"/>
      <c r="H791" s="6" t="str">
        <f t="shared" si="9"/>
        <v/>
      </c>
      <c r="I791" s="2" t="str">
        <f t="shared" si="10"/>
        <v/>
      </c>
      <c r="J791" s="2" t="str">
        <f t="shared" si="11"/>
        <v/>
      </c>
    </row>
    <row r="792" spans="1:10" ht="12.45" x14ac:dyDescent="0.3">
      <c r="A792" s="6"/>
      <c r="B792" s="6"/>
      <c r="C792" s="6"/>
      <c r="D792" s="6"/>
      <c r="E792" s="6"/>
      <c r="F792" s="6"/>
      <c r="G792" s="6"/>
      <c r="H792" s="6" t="str">
        <f t="shared" si="9"/>
        <v/>
      </c>
      <c r="I792" s="2" t="str">
        <f t="shared" si="10"/>
        <v/>
      </c>
      <c r="J792" s="2" t="str">
        <f t="shared" si="11"/>
        <v/>
      </c>
    </row>
    <row r="793" spans="1:10" ht="12.45" x14ac:dyDescent="0.3">
      <c r="A793" s="6"/>
      <c r="B793" s="6"/>
      <c r="C793" s="6"/>
      <c r="D793" s="6"/>
      <c r="E793" s="6"/>
      <c r="F793" s="6"/>
      <c r="G793" s="6"/>
      <c r="H793" s="6" t="str">
        <f t="shared" si="9"/>
        <v/>
      </c>
      <c r="I793" s="2" t="str">
        <f t="shared" si="10"/>
        <v/>
      </c>
      <c r="J793" s="2" t="str">
        <f t="shared" si="11"/>
        <v/>
      </c>
    </row>
    <row r="794" spans="1:10" ht="12.45" x14ac:dyDescent="0.3">
      <c r="A794" s="6"/>
      <c r="B794" s="6"/>
      <c r="C794" s="6"/>
      <c r="D794" s="6"/>
      <c r="E794" s="6"/>
      <c r="F794" s="6"/>
      <c r="G794" s="6"/>
      <c r="H794" s="6" t="str">
        <f t="shared" si="9"/>
        <v/>
      </c>
      <c r="I794" s="2" t="str">
        <f t="shared" si="10"/>
        <v/>
      </c>
      <c r="J794" s="2" t="str">
        <f t="shared" si="11"/>
        <v/>
      </c>
    </row>
    <row r="795" spans="1:10" ht="12.45" x14ac:dyDescent="0.3">
      <c r="A795" s="6"/>
      <c r="B795" s="6"/>
      <c r="C795" s="6"/>
      <c r="D795" s="6"/>
      <c r="E795" s="6"/>
      <c r="F795" s="6"/>
      <c r="G795" s="6"/>
      <c r="H795" s="6" t="str">
        <f t="shared" si="9"/>
        <v/>
      </c>
      <c r="I795" s="2" t="str">
        <f t="shared" si="10"/>
        <v/>
      </c>
      <c r="J795" s="2" t="str">
        <f t="shared" si="11"/>
        <v/>
      </c>
    </row>
    <row r="796" spans="1:10" ht="12.45" x14ac:dyDescent="0.3">
      <c r="A796" s="6"/>
      <c r="B796" s="6"/>
      <c r="C796" s="6"/>
      <c r="D796" s="6"/>
      <c r="E796" s="6"/>
      <c r="F796" s="6"/>
      <c r="G796" s="6"/>
      <c r="H796" s="6" t="str">
        <f t="shared" si="9"/>
        <v/>
      </c>
      <c r="I796" s="2" t="str">
        <f t="shared" si="10"/>
        <v/>
      </c>
      <c r="J796" s="2" t="str">
        <f t="shared" si="11"/>
        <v/>
      </c>
    </row>
    <row r="797" spans="1:10" ht="12.45" x14ac:dyDescent="0.3">
      <c r="A797" s="6"/>
      <c r="B797" s="6"/>
      <c r="C797" s="6"/>
      <c r="D797" s="6"/>
      <c r="E797" s="6"/>
      <c r="F797" s="6"/>
      <c r="G797" s="6"/>
      <c r="H797" s="6" t="str">
        <f t="shared" si="9"/>
        <v/>
      </c>
      <c r="I797" s="2" t="str">
        <f t="shared" si="10"/>
        <v/>
      </c>
      <c r="J797" s="2" t="str">
        <f t="shared" si="11"/>
        <v/>
      </c>
    </row>
    <row r="798" spans="1:10" ht="12.45" x14ac:dyDescent="0.3">
      <c r="A798" s="6"/>
      <c r="B798" s="6"/>
      <c r="C798" s="6"/>
      <c r="D798" s="6"/>
      <c r="E798" s="6"/>
      <c r="F798" s="6"/>
      <c r="G798" s="6"/>
      <c r="H798" s="6" t="str">
        <f t="shared" si="9"/>
        <v/>
      </c>
      <c r="I798" s="2" t="str">
        <f t="shared" si="10"/>
        <v/>
      </c>
      <c r="J798" s="2" t="str">
        <f t="shared" si="11"/>
        <v/>
      </c>
    </row>
    <row r="799" spans="1:10" ht="12.45" x14ac:dyDescent="0.3">
      <c r="A799" s="6"/>
      <c r="B799" s="6"/>
      <c r="C799" s="6"/>
      <c r="D799" s="6"/>
      <c r="E799" s="6"/>
      <c r="F799" s="6"/>
      <c r="G799" s="6"/>
      <c r="H799" s="6" t="str">
        <f t="shared" si="9"/>
        <v/>
      </c>
      <c r="I799" s="2" t="str">
        <f t="shared" si="10"/>
        <v/>
      </c>
      <c r="J799" s="2" t="str">
        <f t="shared" si="11"/>
        <v/>
      </c>
    </row>
    <row r="800" spans="1:10" ht="12.45" x14ac:dyDescent="0.3">
      <c r="A800" s="6"/>
      <c r="B800" s="6"/>
      <c r="C800" s="6"/>
      <c r="D800" s="6"/>
      <c r="E800" s="6"/>
      <c r="F800" s="6"/>
      <c r="G800" s="6"/>
      <c r="H800" s="6" t="str">
        <f t="shared" si="9"/>
        <v/>
      </c>
      <c r="I800" s="2" t="str">
        <f t="shared" si="10"/>
        <v/>
      </c>
      <c r="J800" s="2" t="str">
        <f t="shared" si="11"/>
        <v/>
      </c>
    </row>
    <row r="801" spans="1:10" ht="12.45" x14ac:dyDescent="0.3">
      <c r="A801" s="6"/>
      <c r="B801" s="6"/>
      <c r="C801" s="6"/>
      <c r="D801" s="6"/>
      <c r="E801" s="6"/>
      <c r="F801" s="6"/>
      <c r="G801" s="6"/>
      <c r="H801" s="6" t="str">
        <f t="shared" si="9"/>
        <v/>
      </c>
      <c r="I801" s="2" t="str">
        <f t="shared" si="10"/>
        <v/>
      </c>
      <c r="J801" s="2" t="str">
        <f t="shared" si="11"/>
        <v/>
      </c>
    </row>
    <row r="802" spans="1:10" ht="12.45" x14ac:dyDescent="0.3">
      <c r="A802" s="6"/>
      <c r="B802" s="6"/>
      <c r="C802" s="6"/>
      <c r="D802" s="6"/>
      <c r="E802" s="6"/>
      <c r="F802" s="6"/>
      <c r="G802" s="6"/>
      <c r="H802" s="6" t="str">
        <f t="shared" si="9"/>
        <v/>
      </c>
      <c r="I802" s="2" t="str">
        <f t="shared" si="10"/>
        <v/>
      </c>
      <c r="J802" s="2" t="str">
        <f t="shared" si="11"/>
        <v/>
      </c>
    </row>
    <row r="803" spans="1:10" ht="12.45" x14ac:dyDescent="0.3">
      <c r="A803" s="6"/>
      <c r="B803" s="6"/>
      <c r="C803" s="6"/>
      <c r="D803" s="6"/>
      <c r="E803" s="6"/>
      <c r="F803" s="6"/>
      <c r="G803" s="6"/>
      <c r="H803" s="6" t="str">
        <f t="shared" si="9"/>
        <v/>
      </c>
      <c r="I803" s="2" t="str">
        <f t="shared" si="10"/>
        <v/>
      </c>
      <c r="J803" s="2" t="str">
        <f t="shared" si="11"/>
        <v/>
      </c>
    </row>
    <row r="804" spans="1:10" ht="12.45" x14ac:dyDescent="0.3">
      <c r="A804" s="6"/>
      <c r="B804" s="6"/>
      <c r="C804" s="6"/>
      <c r="D804" s="6"/>
      <c r="E804" s="6"/>
      <c r="F804" s="6"/>
      <c r="G804" s="6"/>
      <c r="H804" s="6" t="str">
        <f t="shared" si="9"/>
        <v/>
      </c>
      <c r="I804" s="2" t="str">
        <f t="shared" si="10"/>
        <v/>
      </c>
      <c r="J804" s="2" t="str">
        <f t="shared" si="11"/>
        <v/>
      </c>
    </row>
    <row r="805" spans="1:10" ht="12.45" x14ac:dyDescent="0.3">
      <c r="A805" s="6"/>
      <c r="B805" s="6"/>
      <c r="C805" s="6"/>
      <c r="D805" s="6"/>
      <c r="E805" s="6"/>
      <c r="F805" s="6"/>
      <c r="G805" s="6"/>
      <c r="H805" s="6" t="str">
        <f t="shared" si="9"/>
        <v/>
      </c>
      <c r="I805" s="2" t="str">
        <f t="shared" si="10"/>
        <v/>
      </c>
      <c r="J805" s="2" t="str">
        <f t="shared" si="11"/>
        <v/>
      </c>
    </row>
    <row r="806" spans="1:10" ht="12.45" x14ac:dyDescent="0.3">
      <c r="A806" s="6"/>
      <c r="B806" s="6"/>
      <c r="C806" s="6"/>
      <c r="D806" s="6"/>
      <c r="E806" s="6"/>
      <c r="F806" s="6"/>
      <c r="G806" s="6"/>
      <c r="H806" s="6" t="str">
        <f t="shared" si="9"/>
        <v/>
      </c>
      <c r="I806" s="2" t="str">
        <f t="shared" si="10"/>
        <v/>
      </c>
      <c r="J806" s="2" t="str">
        <f t="shared" si="11"/>
        <v/>
      </c>
    </row>
    <row r="807" spans="1:10" ht="12.45" x14ac:dyDescent="0.3">
      <c r="A807" s="6"/>
      <c r="B807" s="6"/>
      <c r="C807" s="6"/>
      <c r="D807" s="6"/>
      <c r="E807" s="6"/>
      <c r="F807" s="6"/>
      <c r="G807" s="6"/>
      <c r="H807" s="6" t="str">
        <f t="shared" si="9"/>
        <v/>
      </c>
      <c r="I807" s="2" t="str">
        <f t="shared" si="10"/>
        <v/>
      </c>
      <c r="J807" s="2" t="str">
        <f t="shared" si="11"/>
        <v/>
      </c>
    </row>
    <row r="808" spans="1:10" ht="12.45" x14ac:dyDescent="0.3">
      <c r="A808" s="6"/>
      <c r="B808" s="6"/>
      <c r="C808" s="6"/>
      <c r="D808" s="6"/>
      <c r="E808" s="6"/>
      <c r="F808" s="6"/>
      <c r="G808" s="6"/>
      <c r="H808" s="6" t="str">
        <f t="shared" si="9"/>
        <v/>
      </c>
      <c r="I808" s="2" t="str">
        <f t="shared" si="10"/>
        <v/>
      </c>
      <c r="J808" s="2" t="str">
        <f t="shared" si="11"/>
        <v/>
      </c>
    </row>
    <row r="809" spans="1:10" ht="12.45" x14ac:dyDescent="0.3">
      <c r="A809" s="6"/>
      <c r="B809" s="6"/>
      <c r="C809" s="6"/>
      <c r="D809" s="6"/>
      <c r="E809" s="6"/>
      <c r="F809" s="6"/>
      <c r="G809" s="6"/>
      <c r="H809" s="6" t="str">
        <f t="shared" si="9"/>
        <v/>
      </c>
      <c r="I809" s="2" t="str">
        <f t="shared" si="10"/>
        <v/>
      </c>
      <c r="J809" s="2" t="str">
        <f t="shared" si="11"/>
        <v/>
      </c>
    </row>
    <row r="810" spans="1:10" ht="12.45" x14ac:dyDescent="0.3">
      <c r="A810" s="6"/>
      <c r="B810" s="6"/>
      <c r="C810" s="6"/>
      <c r="D810" s="6"/>
      <c r="E810" s="6"/>
      <c r="F810" s="6"/>
      <c r="G810" s="6"/>
      <c r="H810" s="6" t="str">
        <f t="shared" si="9"/>
        <v/>
      </c>
      <c r="I810" s="2" t="str">
        <f t="shared" si="10"/>
        <v/>
      </c>
      <c r="J810" s="2" t="str">
        <f t="shared" si="11"/>
        <v/>
      </c>
    </row>
    <row r="811" spans="1:10" ht="12.45" x14ac:dyDescent="0.3">
      <c r="A811" s="6"/>
      <c r="B811" s="6"/>
      <c r="C811" s="6"/>
      <c r="D811" s="6"/>
      <c r="E811" s="6"/>
      <c r="F811" s="6"/>
      <c r="G811" s="6"/>
      <c r="H811" s="6" t="str">
        <f t="shared" si="9"/>
        <v/>
      </c>
      <c r="I811" s="2" t="str">
        <f t="shared" si="10"/>
        <v/>
      </c>
      <c r="J811" s="2" t="str">
        <f t="shared" si="11"/>
        <v/>
      </c>
    </row>
    <row r="812" spans="1:10" ht="12.45" x14ac:dyDescent="0.3">
      <c r="A812" s="6"/>
      <c r="B812" s="6"/>
      <c r="C812" s="6"/>
      <c r="D812" s="6"/>
      <c r="E812" s="6"/>
      <c r="F812" s="6"/>
      <c r="G812" s="6"/>
      <c r="H812" s="6" t="str">
        <f t="shared" si="9"/>
        <v/>
      </c>
      <c r="I812" s="2" t="str">
        <f t="shared" si="10"/>
        <v/>
      </c>
      <c r="J812" s="2" t="str">
        <f t="shared" si="11"/>
        <v/>
      </c>
    </row>
    <row r="813" spans="1:10" ht="12.45" x14ac:dyDescent="0.3">
      <c r="A813" s="6"/>
      <c r="B813" s="6"/>
      <c r="C813" s="6"/>
      <c r="D813" s="6"/>
      <c r="E813" s="6"/>
      <c r="F813" s="6"/>
      <c r="G813" s="6"/>
      <c r="H813" s="6" t="str">
        <f t="shared" si="9"/>
        <v/>
      </c>
      <c r="I813" s="2" t="str">
        <f t="shared" si="10"/>
        <v/>
      </c>
      <c r="J813" s="2" t="str">
        <f t="shared" si="11"/>
        <v/>
      </c>
    </row>
    <row r="814" spans="1:10" ht="12.45" x14ac:dyDescent="0.3">
      <c r="A814" s="6"/>
      <c r="B814" s="6"/>
      <c r="C814" s="6"/>
      <c r="D814" s="6"/>
      <c r="E814" s="6"/>
      <c r="F814" s="6"/>
      <c r="G814" s="6"/>
      <c r="H814" s="6" t="str">
        <f t="shared" si="9"/>
        <v/>
      </c>
      <c r="I814" s="2" t="str">
        <f t="shared" si="10"/>
        <v/>
      </c>
      <c r="J814" s="2" t="str">
        <f t="shared" si="11"/>
        <v/>
      </c>
    </row>
    <row r="815" spans="1:10" ht="12.45" x14ac:dyDescent="0.3">
      <c r="A815" s="6"/>
      <c r="B815" s="6"/>
      <c r="C815" s="6"/>
      <c r="D815" s="6"/>
      <c r="E815" s="6"/>
      <c r="F815" s="6"/>
      <c r="G815" s="6"/>
      <c r="H815" s="6" t="str">
        <f t="shared" si="9"/>
        <v/>
      </c>
      <c r="I815" s="2" t="str">
        <f t="shared" si="10"/>
        <v/>
      </c>
      <c r="J815" s="2" t="str">
        <f t="shared" si="11"/>
        <v/>
      </c>
    </row>
    <row r="816" spans="1:10" ht="12.45" x14ac:dyDescent="0.3">
      <c r="A816" s="6"/>
      <c r="B816" s="6"/>
      <c r="C816" s="6"/>
      <c r="D816" s="6"/>
      <c r="E816" s="6"/>
      <c r="F816" s="6"/>
      <c r="G816" s="6"/>
      <c r="H816" s="6" t="str">
        <f t="shared" si="9"/>
        <v/>
      </c>
      <c r="I816" s="2" t="str">
        <f t="shared" si="10"/>
        <v/>
      </c>
      <c r="J816" s="2" t="str">
        <f t="shared" si="11"/>
        <v/>
      </c>
    </row>
    <row r="817" spans="1:10" ht="12.45" x14ac:dyDescent="0.3">
      <c r="A817" s="6"/>
      <c r="B817" s="6"/>
      <c r="C817" s="6"/>
      <c r="D817" s="6"/>
      <c r="E817" s="6"/>
      <c r="F817" s="6"/>
      <c r="G817" s="6"/>
      <c r="H817" s="6" t="str">
        <f t="shared" si="9"/>
        <v/>
      </c>
      <c r="I817" s="2" t="str">
        <f t="shared" si="10"/>
        <v/>
      </c>
      <c r="J817" s="2" t="str">
        <f t="shared" si="11"/>
        <v/>
      </c>
    </row>
    <row r="818" spans="1:10" ht="12.45" x14ac:dyDescent="0.3">
      <c r="A818" s="6"/>
      <c r="B818" s="6"/>
      <c r="C818" s="6"/>
      <c r="D818" s="6"/>
      <c r="E818" s="6"/>
      <c r="F818" s="6"/>
      <c r="G818" s="6"/>
      <c r="H818" s="6" t="str">
        <f t="shared" si="9"/>
        <v/>
      </c>
      <c r="I818" s="2" t="str">
        <f t="shared" si="10"/>
        <v/>
      </c>
      <c r="J818" s="2" t="str">
        <f t="shared" si="11"/>
        <v/>
      </c>
    </row>
    <row r="819" spans="1:10" ht="12.45" x14ac:dyDescent="0.3">
      <c r="A819" s="6"/>
      <c r="B819" s="6"/>
      <c r="C819" s="6"/>
      <c r="D819" s="6"/>
      <c r="E819" s="6"/>
      <c r="F819" s="6"/>
      <c r="G819" s="6"/>
      <c r="H819" s="6" t="str">
        <f t="shared" si="9"/>
        <v/>
      </c>
      <c r="I819" s="2" t="str">
        <f t="shared" si="10"/>
        <v/>
      </c>
      <c r="J819" s="2" t="str">
        <f t="shared" si="11"/>
        <v/>
      </c>
    </row>
    <row r="820" spans="1:10" ht="12.45" x14ac:dyDescent="0.3">
      <c r="A820" s="6"/>
      <c r="B820" s="6"/>
      <c r="C820" s="6"/>
      <c r="D820" s="6"/>
      <c r="E820" s="6"/>
      <c r="F820" s="6"/>
      <c r="G820" s="6"/>
      <c r="H820" s="6" t="str">
        <f t="shared" si="9"/>
        <v/>
      </c>
      <c r="I820" s="2" t="str">
        <f t="shared" si="10"/>
        <v/>
      </c>
      <c r="J820" s="2" t="str">
        <f t="shared" si="11"/>
        <v/>
      </c>
    </row>
    <row r="821" spans="1:10" ht="12.45" x14ac:dyDescent="0.3">
      <c r="A821" s="6"/>
      <c r="B821" s="6"/>
      <c r="C821" s="6"/>
      <c r="D821" s="6"/>
      <c r="E821" s="6"/>
      <c r="F821" s="6"/>
      <c r="G821" s="6"/>
      <c r="H821" s="6" t="str">
        <f t="shared" si="9"/>
        <v/>
      </c>
      <c r="I821" s="2" t="str">
        <f t="shared" si="10"/>
        <v/>
      </c>
      <c r="J821" s="2" t="str">
        <f t="shared" si="11"/>
        <v/>
      </c>
    </row>
    <row r="822" spans="1:10" ht="12.45" x14ac:dyDescent="0.3">
      <c r="A822" s="6"/>
      <c r="B822" s="6"/>
      <c r="C822" s="6"/>
      <c r="D822" s="6"/>
      <c r="E822" s="6"/>
      <c r="F822" s="6"/>
      <c r="G822" s="6"/>
      <c r="H822" s="6" t="str">
        <f t="shared" si="9"/>
        <v/>
      </c>
      <c r="I822" s="2" t="str">
        <f t="shared" si="10"/>
        <v/>
      </c>
      <c r="J822" s="2" t="str">
        <f t="shared" si="11"/>
        <v/>
      </c>
    </row>
    <row r="823" spans="1:10" ht="12.45" x14ac:dyDescent="0.3">
      <c r="A823" s="6"/>
      <c r="B823" s="6"/>
      <c r="C823" s="6"/>
      <c r="D823" s="6"/>
      <c r="E823" s="6"/>
      <c r="F823" s="6"/>
      <c r="G823" s="6"/>
      <c r="H823" s="6" t="str">
        <f t="shared" si="9"/>
        <v/>
      </c>
      <c r="I823" s="2" t="str">
        <f t="shared" si="10"/>
        <v/>
      </c>
      <c r="J823" s="2" t="str">
        <f t="shared" si="11"/>
        <v/>
      </c>
    </row>
    <row r="824" spans="1:10" ht="12.45" x14ac:dyDescent="0.3">
      <c r="A824" s="6"/>
      <c r="B824" s="6"/>
      <c r="C824" s="6"/>
      <c r="D824" s="6"/>
      <c r="E824" s="6"/>
      <c r="F824" s="6"/>
      <c r="G824" s="6"/>
      <c r="H824" s="6" t="str">
        <f t="shared" si="9"/>
        <v/>
      </c>
      <c r="I824" s="2" t="str">
        <f t="shared" si="10"/>
        <v/>
      </c>
      <c r="J824" s="2" t="str">
        <f t="shared" si="11"/>
        <v/>
      </c>
    </row>
    <row r="825" spans="1:10" ht="12.45" x14ac:dyDescent="0.3">
      <c r="A825" s="6"/>
      <c r="B825" s="6"/>
      <c r="C825" s="6"/>
      <c r="D825" s="6"/>
      <c r="E825" s="6"/>
      <c r="F825" s="6"/>
      <c r="G825" s="6"/>
      <c r="H825" s="6" t="str">
        <f t="shared" si="9"/>
        <v/>
      </c>
      <c r="I825" s="2" t="str">
        <f t="shared" si="10"/>
        <v/>
      </c>
      <c r="J825" s="2" t="str">
        <f t="shared" si="11"/>
        <v/>
      </c>
    </row>
    <row r="826" spans="1:10" ht="12.45" x14ac:dyDescent="0.3">
      <c r="A826" s="6"/>
      <c r="B826" s="6"/>
      <c r="C826" s="6"/>
      <c r="D826" s="6"/>
      <c r="E826" s="6"/>
      <c r="F826" s="6"/>
      <c r="G826" s="6"/>
      <c r="H826" s="6" t="str">
        <f t="shared" si="9"/>
        <v/>
      </c>
      <c r="I826" s="2" t="str">
        <f t="shared" si="10"/>
        <v/>
      </c>
      <c r="J826" s="2" t="str">
        <f t="shared" si="11"/>
        <v/>
      </c>
    </row>
    <row r="827" spans="1:10" ht="12.45" x14ac:dyDescent="0.3">
      <c r="A827" s="6"/>
      <c r="B827" s="6"/>
      <c r="C827" s="6"/>
      <c r="D827" s="6"/>
      <c r="E827" s="6"/>
      <c r="F827" s="6"/>
      <c r="G827" s="6"/>
      <c r="H827" s="6" t="str">
        <f t="shared" si="9"/>
        <v/>
      </c>
      <c r="I827" s="2" t="str">
        <f t="shared" si="10"/>
        <v/>
      </c>
      <c r="J827" s="2" t="str">
        <f t="shared" si="11"/>
        <v/>
      </c>
    </row>
    <row r="828" spans="1:10" ht="12.45" x14ac:dyDescent="0.3">
      <c r="A828" s="6"/>
      <c r="B828" s="6"/>
      <c r="C828" s="6"/>
      <c r="D828" s="6"/>
      <c r="E828" s="6"/>
      <c r="F828" s="6"/>
      <c r="G828" s="6"/>
      <c r="H828" s="6" t="str">
        <f t="shared" si="9"/>
        <v/>
      </c>
      <c r="I828" s="2" t="str">
        <f t="shared" si="10"/>
        <v/>
      </c>
      <c r="J828" s="2" t="str">
        <f t="shared" si="11"/>
        <v/>
      </c>
    </row>
    <row r="829" spans="1:10" ht="12.45" x14ac:dyDescent="0.3">
      <c r="A829" s="6"/>
      <c r="B829" s="6"/>
      <c r="C829" s="6"/>
      <c r="D829" s="6"/>
      <c r="E829" s="6"/>
      <c r="F829" s="6"/>
      <c r="G829" s="6"/>
      <c r="H829" s="6" t="str">
        <f t="shared" si="9"/>
        <v/>
      </c>
      <c r="I829" s="2" t="str">
        <f t="shared" si="10"/>
        <v/>
      </c>
      <c r="J829" s="2" t="str">
        <f t="shared" si="11"/>
        <v/>
      </c>
    </row>
    <row r="830" spans="1:10" ht="12.45" x14ac:dyDescent="0.3">
      <c r="A830" s="6"/>
      <c r="B830" s="6"/>
      <c r="C830" s="6"/>
      <c r="D830" s="6"/>
      <c r="E830" s="6"/>
      <c r="F830" s="6"/>
      <c r="G830" s="6"/>
      <c r="H830" s="6" t="str">
        <f t="shared" si="9"/>
        <v/>
      </c>
      <c r="I830" s="2" t="str">
        <f t="shared" si="10"/>
        <v/>
      </c>
      <c r="J830" s="2" t="str">
        <f t="shared" si="11"/>
        <v/>
      </c>
    </row>
    <row r="831" spans="1:10" ht="12.45" x14ac:dyDescent="0.3">
      <c r="A831" s="6"/>
      <c r="B831" s="6"/>
      <c r="C831" s="6"/>
      <c r="D831" s="6"/>
      <c r="E831" s="6"/>
      <c r="F831" s="6"/>
      <c r="G831" s="6"/>
      <c r="H831" s="6" t="str">
        <f t="shared" si="9"/>
        <v/>
      </c>
      <c r="I831" s="2" t="str">
        <f t="shared" si="10"/>
        <v/>
      </c>
      <c r="J831" s="2" t="str">
        <f t="shared" si="11"/>
        <v/>
      </c>
    </row>
    <row r="832" spans="1:10" ht="12.45" x14ac:dyDescent="0.3">
      <c r="A832" s="6"/>
      <c r="B832" s="6"/>
      <c r="C832" s="6"/>
      <c r="D832" s="6"/>
      <c r="E832" s="6"/>
      <c r="F832" s="6"/>
      <c r="G832" s="6"/>
      <c r="H832" s="6" t="str">
        <f t="shared" si="9"/>
        <v/>
      </c>
      <c r="I832" s="2" t="str">
        <f t="shared" si="10"/>
        <v/>
      </c>
      <c r="J832" s="2" t="str">
        <f t="shared" si="11"/>
        <v/>
      </c>
    </row>
    <row r="833" spans="1:10" ht="12.45" x14ac:dyDescent="0.3">
      <c r="A833" s="6"/>
      <c r="B833" s="6"/>
      <c r="C833" s="6"/>
      <c r="D833" s="6"/>
      <c r="E833" s="6"/>
      <c r="F833" s="6"/>
      <c r="G833" s="6"/>
      <c r="H833" s="6" t="str">
        <f t="shared" si="9"/>
        <v/>
      </c>
      <c r="I833" s="2" t="str">
        <f t="shared" si="10"/>
        <v/>
      </c>
      <c r="J833" s="2" t="str">
        <f t="shared" si="11"/>
        <v/>
      </c>
    </row>
    <row r="834" spans="1:10" ht="12.45" x14ac:dyDescent="0.3">
      <c r="A834" s="6"/>
      <c r="B834" s="6"/>
      <c r="C834" s="6"/>
      <c r="D834" s="6"/>
      <c r="E834" s="6"/>
      <c r="F834" s="6"/>
      <c r="G834" s="6"/>
      <c r="H834" s="6" t="str">
        <f t="shared" si="9"/>
        <v/>
      </c>
      <c r="I834" s="2" t="str">
        <f t="shared" si="10"/>
        <v/>
      </c>
      <c r="J834" s="2" t="str">
        <f t="shared" si="11"/>
        <v/>
      </c>
    </row>
    <row r="835" spans="1:10" ht="12.45" x14ac:dyDescent="0.3">
      <c r="A835" s="6"/>
      <c r="B835" s="6"/>
      <c r="C835" s="6"/>
      <c r="D835" s="6"/>
      <c r="E835" s="6"/>
      <c r="F835" s="6"/>
      <c r="G835" s="6"/>
      <c r="H835" s="6" t="str">
        <f t="shared" si="9"/>
        <v/>
      </c>
      <c r="I835" s="2" t="str">
        <f t="shared" si="10"/>
        <v/>
      </c>
      <c r="J835" s="2" t="str">
        <f t="shared" si="11"/>
        <v/>
      </c>
    </row>
    <row r="836" spans="1:10" ht="12.45" x14ac:dyDescent="0.3">
      <c r="A836" s="6"/>
      <c r="B836" s="6"/>
      <c r="C836" s="6"/>
      <c r="D836" s="6"/>
      <c r="E836" s="6"/>
      <c r="F836" s="6"/>
      <c r="G836" s="6"/>
      <c r="H836" s="6" t="str">
        <f t="shared" si="9"/>
        <v/>
      </c>
      <c r="I836" s="2" t="str">
        <f t="shared" si="10"/>
        <v/>
      </c>
      <c r="J836" s="2" t="str">
        <f t="shared" si="11"/>
        <v/>
      </c>
    </row>
    <row r="837" spans="1:10" ht="12.45" x14ac:dyDescent="0.3">
      <c r="A837" s="6"/>
      <c r="B837" s="6"/>
      <c r="C837" s="6"/>
      <c r="D837" s="6"/>
      <c r="E837" s="6"/>
      <c r="F837" s="6"/>
      <c r="G837" s="6"/>
      <c r="H837" s="6" t="str">
        <f t="shared" si="9"/>
        <v/>
      </c>
      <c r="I837" s="2" t="str">
        <f t="shared" si="10"/>
        <v/>
      </c>
      <c r="J837" s="2" t="str">
        <f t="shared" si="11"/>
        <v/>
      </c>
    </row>
    <row r="838" spans="1:10" ht="12.45" x14ac:dyDescent="0.3">
      <c r="A838" s="6"/>
      <c r="B838" s="6"/>
      <c r="C838" s="6"/>
      <c r="D838" s="6"/>
      <c r="E838" s="6"/>
      <c r="F838" s="6"/>
      <c r="G838" s="6"/>
      <c r="H838" s="6" t="str">
        <f t="shared" si="9"/>
        <v/>
      </c>
      <c r="I838" s="2" t="str">
        <f t="shared" si="10"/>
        <v/>
      </c>
      <c r="J838" s="2" t="str">
        <f t="shared" si="11"/>
        <v/>
      </c>
    </row>
    <row r="839" spans="1:10" ht="12.45" x14ac:dyDescent="0.3">
      <c r="A839" s="6"/>
      <c r="B839" s="6"/>
      <c r="C839" s="6"/>
      <c r="D839" s="6"/>
      <c r="E839" s="6"/>
      <c r="F839" s="6"/>
      <c r="G839" s="6"/>
      <c r="H839" s="6" t="str">
        <f t="shared" si="9"/>
        <v/>
      </c>
      <c r="I839" s="2" t="str">
        <f t="shared" si="10"/>
        <v/>
      </c>
      <c r="J839" s="2" t="str">
        <f t="shared" si="11"/>
        <v/>
      </c>
    </row>
    <row r="840" spans="1:10" ht="12.45" x14ac:dyDescent="0.3">
      <c r="A840" s="6"/>
      <c r="B840" s="6"/>
      <c r="C840" s="6"/>
      <c r="D840" s="6"/>
      <c r="E840" s="6"/>
      <c r="F840" s="6"/>
      <c r="G840" s="6"/>
      <c r="H840" s="6" t="str">
        <f t="shared" si="9"/>
        <v/>
      </c>
      <c r="I840" s="2" t="str">
        <f t="shared" si="10"/>
        <v/>
      </c>
      <c r="J840" s="2" t="str">
        <f t="shared" si="11"/>
        <v/>
      </c>
    </row>
    <row r="841" spans="1:10" ht="12.45" x14ac:dyDescent="0.3">
      <c r="A841" s="6"/>
      <c r="B841" s="6"/>
      <c r="C841" s="6"/>
      <c r="D841" s="6"/>
      <c r="E841" s="6"/>
      <c r="F841" s="6"/>
      <c r="G841" s="6"/>
      <c r="H841" s="6" t="str">
        <f t="shared" si="9"/>
        <v/>
      </c>
      <c r="I841" s="2" t="str">
        <f t="shared" si="10"/>
        <v/>
      </c>
      <c r="J841" s="2" t="str">
        <f t="shared" si="11"/>
        <v/>
      </c>
    </row>
    <row r="842" spans="1:10" ht="12.45" x14ac:dyDescent="0.3">
      <c r="A842" s="6"/>
      <c r="B842" s="6"/>
      <c r="C842" s="6"/>
      <c r="D842" s="6"/>
      <c r="E842" s="6"/>
      <c r="F842" s="6"/>
      <c r="G842" s="6"/>
      <c r="H842" s="6" t="str">
        <f t="shared" si="9"/>
        <v/>
      </c>
      <c r="I842" s="2" t="str">
        <f t="shared" si="10"/>
        <v/>
      </c>
      <c r="J842" s="2" t="str">
        <f t="shared" si="11"/>
        <v/>
      </c>
    </row>
    <row r="843" spans="1:10" ht="12.45" x14ac:dyDescent="0.3">
      <c r="A843" s="6"/>
      <c r="B843" s="6"/>
      <c r="C843" s="6"/>
      <c r="D843" s="6"/>
      <c r="E843" s="6"/>
      <c r="F843" s="6"/>
      <c r="G843" s="6"/>
      <c r="H843" s="6" t="str">
        <f t="shared" si="9"/>
        <v/>
      </c>
      <c r="I843" s="2" t="str">
        <f t="shared" si="10"/>
        <v/>
      </c>
      <c r="J843" s="2" t="str">
        <f t="shared" si="11"/>
        <v/>
      </c>
    </row>
    <row r="844" spans="1:10" ht="12.45" x14ac:dyDescent="0.3">
      <c r="A844" s="6"/>
      <c r="B844" s="6"/>
      <c r="C844" s="6"/>
      <c r="D844" s="6"/>
      <c r="E844" s="6"/>
      <c r="F844" s="6"/>
      <c r="G844" s="6"/>
      <c r="H844" s="6" t="str">
        <f t="shared" si="9"/>
        <v/>
      </c>
      <c r="I844" s="2" t="str">
        <f t="shared" si="10"/>
        <v/>
      </c>
      <c r="J844" s="2" t="str">
        <f t="shared" si="11"/>
        <v/>
      </c>
    </row>
    <row r="845" spans="1:10" ht="12.45" x14ac:dyDescent="0.3">
      <c r="A845" s="6"/>
      <c r="B845" s="6"/>
      <c r="C845" s="6"/>
      <c r="D845" s="6"/>
      <c r="E845" s="6"/>
      <c r="F845" s="6"/>
      <c r="G845" s="6"/>
      <c r="H845" s="6" t="str">
        <f t="shared" si="9"/>
        <v/>
      </c>
      <c r="I845" s="2" t="str">
        <f t="shared" si="10"/>
        <v/>
      </c>
      <c r="J845" s="2" t="str">
        <f t="shared" si="11"/>
        <v/>
      </c>
    </row>
    <row r="846" spans="1:10" ht="12.45" x14ac:dyDescent="0.3">
      <c r="A846" s="6"/>
      <c r="B846" s="6"/>
      <c r="C846" s="6"/>
      <c r="D846" s="6"/>
      <c r="E846" s="6"/>
      <c r="F846" s="6"/>
      <c r="G846" s="6"/>
      <c r="H846" s="6" t="str">
        <f t="shared" si="9"/>
        <v/>
      </c>
      <c r="I846" s="2" t="str">
        <f t="shared" si="10"/>
        <v/>
      </c>
      <c r="J846" s="2" t="str">
        <f t="shared" si="11"/>
        <v/>
      </c>
    </row>
    <row r="847" spans="1:10" ht="12.45" x14ac:dyDescent="0.3">
      <c r="A847" s="6"/>
      <c r="B847" s="6"/>
      <c r="C847" s="6"/>
      <c r="D847" s="6"/>
      <c r="E847" s="6"/>
      <c r="F847" s="6"/>
      <c r="G847" s="6"/>
      <c r="H847" s="6" t="str">
        <f t="shared" si="9"/>
        <v/>
      </c>
      <c r="I847" s="2" t="str">
        <f t="shared" si="10"/>
        <v/>
      </c>
      <c r="J847" s="2" t="str">
        <f t="shared" si="11"/>
        <v/>
      </c>
    </row>
    <row r="848" spans="1:10" ht="12.45" x14ac:dyDescent="0.3">
      <c r="A848" s="6"/>
      <c r="B848" s="6"/>
      <c r="C848" s="6"/>
      <c r="D848" s="6"/>
      <c r="E848" s="6"/>
      <c r="F848" s="6"/>
      <c r="G848" s="6"/>
      <c r="H848" s="6" t="str">
        <f t="shared" si="9"/>
        <v/>
      </c>
      <c r="I848" s="2" t="str">
        <f t="shared" si="10"/>
        <v/>
      </c>
      <c r="J848" s="2" t="str">
        <f t="shared" si="11"/>
        <v/>
      </c>
    </row>
    <row r="849" spans="1:10" ht="12.45" x14ac:dyDescent="0.3">
      <c r="A849" s="6"/>
      <c r="B849" s="6"/>
      <c r="C849" s="6"/>
      <c r="D849" s="6"/>
      <c r="E849" s="6"/>
      <c r="F849" s="6"/>
      <c r="G849" s="6"/>
      <c r="H849" s="6" t="str">
        <f t="shared" si="9"/>
        <v/>
      </c>
      <c r="I849" s="2" t="str">
        <f t="shared" si="10"/>
        <v/>
      </c>
      <c r="J849" s="2" t="str">
        <f t="shared" si="11"/>
        <v/>
      </c>
    </row>
    <row r="850" spans="1:10" ht="12.45" x14ac:dyDescent="0.3">
      <c r="A850" s="6"/>
      <c r="B850" s="6"/>
      <c r="C850" s="6"/>
      <c r="D850" s="6"/>
      <c r="E850" s="6"/>
      <c r="F850" s="6"/>
      <c r="G850" s="6"/>
      <c r="H850" s="6" t="str">
        <f t="shared" si="9"/>
        <v/>
      </c>
      <c r="I850" s="2" t="str">
        <f t="shared" si="10"/>
        <v/>
      </c>
      <c r="J850" s="2" t="str">
        <f t="shared" si="11"/>
        <v/>
      </c>
    </row>
    <row r="851" spans="1:10" ht="12.45" x14ac:dyDescent="0.3">
      <c r="A851" s="6"/>
      <c r="B851" s="6"/>
      <c r="C851" s="6"/>
      <c r="D851" s="6"/>
      <c r="E851" s="6"/>
      <c r="F851" s="6"/>
      <c r="G851" s="6"/>
      <c r="H851" s="6" t="str">
        <f t="shared" si="9"/>
        <v/>
      </c>
      <c r="I851" s="2" t="str">
        <f t="shared" si="10"/>
        <v/>
      </c>
      <c r="J851" s="2" t="str">
        <f t="shared" si="11"/>
        <v/>
      </c>
    </row>
    <row r="852" spans="1:10" ht="12.45" x14ac:dyDescent="0.3">
      <c r="A852" s="6"/>
      <c r="B852" s="6"/>
      <c r="C852" s="6"/>
      <c r="D852" s="6"/>
      <c r="E852" s="6"/>
      <c r="F852" s="6"/>
      <c r="G852" s="6"/>
      <c r="H852" s="6" t="str">
        <f t="shared" si="9"/>
        <v/>
      </c>
      <c r="I852" s="2" t="str">
        <f t="shared" si="10"/>
        <v/>
      </c>
      <c r="J852" s="2" t="str">
        <f t="shared" si="11"/>
        <v/>
      </c>
    </row>
    <row r="853" spans="1:10" ht="12.45" x14ac:dyDescent="0.3">
      <c r="A853" s="6"/>
      <c r="B853" s="6"/>
      <c r="C853" s="6"/>
      <c r="D853" s="6"/>
      <c r="E853" s="6"/>
      <c r="F853" s="6"/>
      <c r="G853" s="6"/>
      <c r="H853" s="6" t="str">
        <f t="shared" si="9"/>
        <v/>
      </c>
      <c r="I853" s="2" t="str">
        <f t="shared" si="10"/>
        <v/>
      </c>
      <c r="J853" s="2" t="str">
        <f t="shared" si="11"/>
        <v/>
      </c>
    </row>
    <row r="854" spans="1:10" ht="12.45" x14ac:dyDescent="0.3">
      <c r="A854" s="6"/>
      <c r="B854" s="6"/>
      <c r="C854" s="6"/>
      <c r="D854" s="6"/>
      <c r="E854" s="6"/>
      <c r="F854" s="6"/>
      <c r="G854" s="6"/>
      <c r="H854" s="6" t="str">
        <f t="shared" si="9"/>
        <v/>
      </c>
      <c r="I854" s="2" t="str">
        <f t="shared" si="10"/>
        <v/>
      </c>
      <c r="J854" s="2" t="str">
        <f t="shared" si="11"/>
        <v/>
      </c>
    </row>
    <row r="855" spans="1:10" ht="12.45" x14ac:dyDescent="0.3">
      <c r="A855" s="6"/>
      <c r="B855" s="6"/>
      <c r="C855" s="6"/>
      <c r="D855" s="6"/>
      <c r="E855" s="6"/>
      <c r="F855" s="6"/>
      <c r="G855" s="6"/>
      <c r="H855" s="6" t="str">
        <f t="shared" si="9"/>
        <v/>
      </c>
      <c r="I855" s="2" t="str">
        <f t="shared" si="10"/>
        <v/>
      </c>
      <c r="J855" s="2" t="str">
        <f t="shared" si="11"/>
        <v/>
      </c>
    </row>
    <row r="856" spans="1:10" ht="12.45" x14ac:dyDescent="0.3">
      <c r="A856" s="6"/>
      <c r="B856" s="6"/>
      <c r="C856" s="6"/>
      <c r="D856" s="6"/>
      <c r="E856" s="6"/>
      <c r="F856" s="6"/>
      <c r="G856" s="6"/>
      <c r="H856" s="6" t="str">
        <f t="shared" si="9"/>
        <v/>
      </c>
      <c r="I856" s="2" t="str">
        <f t="shared" si="10"/>
        <v/>
      </c>
      <c r="J856" s="2" t="str">
        <f t="shared" si="11"/>
        <v/>
      </c>
    </row>
    <row r="857" spans="1:10" ht="12.45" x14ac:dyDescent="0.3">
      <c r="A857" s="6"/>
      <c r="B857" s="6"/>
      <c r="C857" s="6"/>
      <c r="D857" s="6"/>
      <c r="E857" s="6"/>
      <c r="F857" s="6"/>
      <c r="G857" s="6"/>
      <c r="H857" s="6" t="str">
        <f t="shared" si="9"/>
        <v/>
      </c>
      <c r="I857" s="2" t="str">
        <f t="shared" si="10"/>
        <v/>
      </c>
      <c r="J857" s="2" t="str">
        <f t="shared" si="11"/>
        <v/>
      </c>
    </row>
    <row r="858" spans="1:10" ht="12.45" x14ac:dyDescent="0.3">
      <c r="A858" s="6"/>
      <c r="B858" s="6"/>
      <c r="C858" s="6"/>
      <c r="D858" s="6"/>
      <c r="E858" s="6"/>
      <c r="F858" s="6"/>
      <c r="G858" s="6"/>
      <c r="H858" s="6" t="str">
        <f t="shared" si="9"/>
        <v/>
      </c>
      <c r="I858" s="2" t="str">
        <f t="shared" si="10"/>
        <v/>
      </c>
      <c r="J858" s="2" t="str">
        <f t="shared" si="11"/>
        <v/>
      </c>
    </row>
    <row r="859" spans="1:10" ht="12.45" x14ac:dyDescent="0.3">
      <c r="A859" s="6"/>
      <c r="B859" s="6"/>
      <c r="C859" s="6"/>
      <c r="D859" s="6"/>
      <c r="E859" s="6"/>
      <c r="F859" s="6"/>
      <c r="G859" s="6"/>
      <c r="H859" s="6" t="str">
        <f t="shared" si="9"/>
        <v/>
      </c>
      <c r="I859" s="2" t="str">
        <f t="shared" si="10"/>
        <v/>
      </c>
      <c r="J859" s="2" t="str">
        <f t="shared" si="11"/>
        <v/>
      </c>
    </row>
    <row r="860" spans="1:10" ht="12.45" x14ac:dyDescent="0.3">
      <c r="A860" s="6"/>
      <c r="B860" s="6"/>
      <c r="C860" s="6"/>
      <c r="D860" s="6"/>
      <c r="E860" s="6"/>
      <c r="F860" s="6"/>
      <c r="G860" s="6"/>
      <c r="H860" s="6" t="str">
        <f t="shared" si="9"/>
        <v/>
      </c>
      <c r="I860" s="2" t="str">
        <f t="shared" si="10"/>
        <v/>
      </c>
      <c r="J860" s="2" t="str">
        <f t="shared" si="11"/>
        <v/>
      </c>
    </row>
    <row r="861" spans="1:10" ht="12.45" x14ac:dyDescent="0.3">
      <c r="A861" s="6"/>
      <c r="B861" s="6"/>
      <c r="C861" s="6"/>
      <c r="D861" s="6"/>
      <c r="E861" s="6"/>
      <c r="F861" s="6"/>
      <c r="G861" s="6"/>
      <c r="H861" s="6" t="str">
        <f t="shared" si="9"/>
        <v/>
      </c>
      <c r="I861" s="2" t="str">
        <f t="shared" si="10"/>
        <v/>
      </c>
      <c r="J861" s="2" t="str">
        <f t="shared" si="11"/>
        <v/>
      </c>
    </row>
    <row r="862" spans="1:10" ht="12.45" x14ac:dyDescent="0.3">
      <c r="A862" s="6"/>
      <c r="B862" s="6"/>
      <c r="C862" s="6"/>
      <c r="D862" s="6"/>
      <c r="E862" s="6"/>
      <c r="F862" s="6"/>
      <c r="G862" s="6"/>
      <c r="H862" s="6" t="str">
        <f t="shared" si="9"/>
        <v/>
      </c>
      <c r="I862" s="2" t="str">
        <f t="shared" si="10"/>
        <v/>
      </c>
      <c r="J862" s="2" t="str">
        <f t="shared" si="11"/>
        <v/>
      </c>
    </row>
    <row r="863" spans="1:10" ht="12.45" x14ac:dyDescent="0.3">
      <c r="A863" s="6"/>
      <c r="B863" s="6"/>
      <c r="C863" s="6"/>
      <c r="D863" s="6"/>
      <c r="E863" s="6"/>
      <c r="F863" s="6"/>
      <c r="G863" s="6"/>
      <c r="H863" s="6" t="str">
        <f t="shared" si="9"/>
        <v/>
      </c>
      <c r="I863" s="2" t="str">
        <f t="shared" si="10"/>
        <v/>
      </c>
      <c r="J863" s="2" t="str">
        <f t="shared" si="11"/>
        <v/>
      </c>
    </row>
    <row r="864" spans="1:10" ht="12.45" x14ac:dyDescent="0.3">
      <c r="A864" s="6"/>
      <c r="B864" s="6"/>
      <c r="C864" s="6"/>
      <c r="D864" s="6"/>
      <c r="E864" s="6"/>
      <c r="F864" s="6"/>
      <c r="G864" s="6"/>
      <c r="H864" s="6" t="str">
        <f t="shared" si="9"/>
        <v/>
      </c>
      <c r="I864" s="2" t="str">
        <f t="shared" si="10"/>
        <v/>
      </c>
      <c r="J864" s="2" t="str">
        <f t="shared" si="11"/>
        <v/>
      </c>
    </row>
    <row r="865" spans="1:10" ht="12.45" x14ac:dyDescent="0.3">
      <c r="A865" s="6"/>
      <c r="B865" s="6"/>
      <c r="C865" s="6"/>
      <c r="D865" s="6"/>
      <c r="E865" s="6"/>
      <c r="F865" s="6"/>
      <c r="G865" s="6"/>
      <c r="H865" s="6" t="str">
        <f t="shared" si="9"/>
        <v/>
      </c>
      <c r="I865" s="2" t="str">
        <f t="shared" si="10"/>
        <v/>
      </c>
      <c r="J865" s="2" t="str">
        <f t="shared" si="11"/>
        <v/>
      </c>
    </row>
    <row r="866" spans="1:10" ht="12.45" x14ac:dyDescent="0.3">
      <c r="A866" s="6"/>
      <c r="B866" s="6"/>
      <c r="C866" s="6"/>
      <c r="D866" s="6"/>
      <c r="E866" s="6"/>
      <c r="F866" s="6"/>
      <c r="G866" s="6"/>
      <c r="H866" s="6" t="str">
        <f t="shared" si="9"/>
        <v/>
      </c>
      <c r="I866" s="2" t="str">
        <f t="shared" si="10"/>
        <v/>
      </c>
      <c r="J866" s="2" t="str">
        <f t="shared" si="11"/>
        <v/>
      </c>
    </row>
    <row r="867" spans="1:10" ht="12.45" x14ac:dyDescent="0.3">
      <c r="A867" s="6"/>
      <c r="B867" s="6"/>
      <c r="C867" s="6"/>
      <c r="D867" s="6"/>
      <c r="E867" s="6"/>
      <c r="F867" s="6"/>
      <c r="G867" s="6"/>
      <c r="H867" s="6" t="str">
        <f t="shared" si="9"/>
        <v/>
      </c>
      <c r="I867" s="2" t="str">
        <f t="shared" si="10"/>
        <v/>
      </c>
      <c r="J867" s="2" t="str">
        <f t="shared" si="11"/>
        <v/>
      </c>
    </row>
    <row r="868" spans="1:10" ht="12.45" x14ac:dyDescent="0.3">
      <c r="A868" s="6"/>
      <c r="B868" s="6"/>
      <c r="C868" s="6"/>
      <c r="D868" s="6"/>
      <c r="E868" s="6"/>
      <c r="F868" s="6"/>
      <c r="G868" s="6"/>
      <c r="H868" s="6" t="str">
        <f t="shared" si="9"/>
        <v/>
      </c>
      <c r="I868" s="2" t="str">
        <f t="shared" si="10"/>
        <v/>
      </c>
      <c r="J868" s="2" t="str">
        <f t="shared" si="11"/>
        <v/>
      </c>
    </row>
    <row r="869" spans="1:10" ht="12.45" x14ac:dyDescent="0.3">
      <c r="A869" s="6"/>
      <c r="B869" s="6"/>
      <c r="C869" s="6"/>
      <c r="D869" s="6"/>
      <c r="E869" s="6"/>
      <c r="F869" s="6"/>
      <c r="G869" s="6"/>
      <c r="H869" s="6" t="str">
        <f t="shared" si="9"/>
        <v/>
      </c>
      <c r="I869" s="2" t="str">
        <f t="shared" si="10"/>
        <v/>
      </c>
      <c r="J869" s="2" t="str">
        <f t="shared" si="11"/>
        <v/>
      </c>
    </row>
    <row r="870" spans="1:10" ht="12.45" x14ac:dyDescent="0.3">
      <c r="A870" s="6"/>
      <c r="B870" s="6"/>
      <c r="C870" s="6"/>
      <c r="D870" s="6"/>
      <c r="E870" s="6"/>
      <c r="F870" s="6"/>
      <c r="G870" s="6"/>
      <c r="H870" s="6" t="str">
        <f t="shared" si="9"/>
        <v/>
      </c>
      <c r="I870" s="2" t="str">
        <f t="shared" si="10"/>
        <v/>
      </c>
      <c r="J870" s="2" t="str">
        <f t="shared" si="11"/>
        <v/>
      </c>
    </row>
    <row r="871" spans="1:10" ht="12.45" x14ac:dyDescent="0.3">
      <c r="A871" s="6"/>
      <c r="B871" s="6"/>
      <c r="C871" s="6"/>
      <c r="D871" s="6"/>
      <c r="E871" s="6"/>
      <c r="F871" s="6"/>
      <c r="G871" s="6"/>
      <c r="H871" s="6" t="str">
        <f t="shared" si="9"/>
        <v/>
      </c>
      <c r="I871" s="2" t="str">
        <f t="shared" si="10"/>
        <v/>
      </c>
      <c r="J871" s="2" t="str">
        <f t="shared" si="11"/>
        <v/>
      </c>
    </row>
    <row r="872" spans="1:10" ht="12.45" x14ac:dyDescent="0.3">
      <c r="A872" s="6"/>
      <c r="B872" s="6"/>
      <c r="C872" s="6"/>
      <c r="D872" s="6"/>
      <c r="E872" s="6"/>
      <c r="F872" s="6"/>
      <c r="G872" s="6"/>
      <c r="H872" s="6" t="str">
        <f t="shared" si="9"/>
        <v/>
      </c>
      <c r="I872" s="2" t="str">
        <f t="shared" si="10"/>
        <v/>
      </c>
      <c r="J872" s="2" t="str">
        <f t="shared" si="11"/>
        <v/>
      </c>
    </row>
    <row r="873" spans="1:10" ht="12.45" x14ac:dyDescent="0.3">
      <c r="A873" s="6"/>
      <c r="B873" s="6"/>
      <c r="C873" s="6"/>
      <c r="D873" s="6"/>
      <c r="E873" s="6"/>
      <c r="F873" s="6"/>
      <c r="G873" s="6"/>
      <c r="H873" s="6" t="str">
        <f t="shared" si="9"/>
        <v/>
      </c>
      <c r="I873" s="2" t="str">
        <f t="shared" si="10"/>
        <v/>
      </c>
      <c r="J873" s="2" t="str">
        <f t="shared" si="11"/>
        <v/>
      </c>
    </row>
    <row r="874" spans="1:10" ht="12.45" x14ac:dyDescent="0.3">
      <c r="A874" s="6"/>
      <c r="B874" s="6"/>
      <c r="C874" s="6"/>
      <c r="D874" s="6"/>
      <c r="E874" s="6"/>
      <c r="F874" s="6"/>
      <c r="G874" s="6"/>
      <c r="H874" s="6" t="str">
        <f t="shared" si="9"/>
        <v/>
      </c>
      <c r="I874" s="2" t="str">
        <f t="shared" si="10"/>
        <v/>
      </c>
      <c r="J874" s="2" t="str">
        <f t="shared" si="11"/>
        <v/>
      </c>
    </row>
    <row r="875" spans="1:10" ht="12.45" x14ac:dyDescent="0.3">
      <c r="A875" s="6"/>
      <c r="B875" s="6"/>
      <c r="C875" s="6"/>
      <c r="D875" s="6"/>
      <c r="E875" s="6"/>
      <c r="F875" s="6"/>
      <c r="G875" s="6"/>
      <c r="H875" s="6" t="str">
        <f t="shared" si="9"/>
        <v/>
      </c>
      <c r="I875" s="2" t="str">
        <f t="shared" si="10"/>
        <v/>
      </c>
      <c r="J875" s="2" t="str">
        <f t="shared" si="11"/>
        <v/>
      </c>
    </row>
    <row r="876" spans="1:10" ht="12.45" x14ac:dyDescent="0.3">
      <c r="A876" s="6"/>
      <c r="B876" s="6"/>
      <c r="C876" s="6"/>
      <c r="D876" s="6"/>
      <c r="E876" s="6"/>
      <c r="F876" s="6"/>
      <c r="G876" s="6"/>
      <c r="H876" s="6" t="str">
        <f t="shared" si="9"/>
        <v/>
      </c>
      <c r="I876" s="2" t="str">
        <f t="shared" si="10"/>
        <v/>
      </c>
      <c r="J876" s="2" t="str">
        <f t="shared" si="11"/>
        <v/>
      </c>
    </row>
    <row r="877" spans="1:10" ht="12.45" x14ac:dyDescent="0.3">
      <c r="A877" s="6"/>
      <c r="B877" s="6"/>
      <c r="C877" s="6"/>
      <c r="D877" s="6"/>
      <c r="E877" s="6"/>
      <c r="F877" s="6"/>
      <c r="G877" s="6"/>
      <c r="H877" s="6" t="str">
        <f t="shared" si="9"/>
        <v/>
      </c>
      <c r="I877" s="2" t="str">
        <f t="shared" si="10"/>
        <v/>
      </c>
      <c r="J877" s="2" t="str">
        <f t="shared" si="11"/>
        <v/>
      </c>
    </row>
    <row r="878" spans="1:10" ht="12.45" x14ac:dyDescent="0.3">
      <c r="A878" s="6"/>
      <c r="B878" s="6"/>
      <c r="C878" s="6"/>
      <c r="D878" s="6"/>
      <c r="E878" s="6"/>
      <c r="F878" s="6"/>
      <c r="G878" s="6"/>
      <c r="H878" s="6" t="str">
        <f t="shared" si="9"/>
        <v/>
      </c>
      <c r="I878" s="2" t="str">
        <f t="shared" si="10"/>
        <v/>
      </c>
      <c r="J878" s="2" t="str">
        <f t="shared" si="11"/>
        <v/>
      </c>
    </row>
    <row r="879" spans="1:10" ht="12.45" x14ac:dyDescent="0.3">
      <c r="A879" s="6"/>
      <c r="B879" s="6"/>
      <c r="C879" s="6"/>
      <c r="D879" s="6"/>
      <c r="E879" s="6"/>
      <c r="F879" s="6"/>
      <c r="G879" s="6"/>
      <c r="H879" s="6" t="str">
        <f t="shared" si="9"/>
        <v/>
      </c>
      <c r="I879" s="2" t="str">
        <f t="shared" si="10"/>
        <v/>
      </c>
      <c r="J879" s="2" t="str">
        <f t="shared" si="11"/>
        <v/>
      </c>
    </row>
    <row r="880" spans="1:10" ht="12.45" x14ac:dyDescent="0.3">
      <c r="A880" s="6"/>
      <c r="B880" s="6"/>
      <c r="C880" s="6"/>
      <c r="D880" s="6"/>
      <c r="E880" s="6"/>
      <c r="F880" s="6"/>
      <c r="G880" s="6"/>
      <c r="H880" s="6" t="str">
        <f t="shared" si="9"/>
        <v/>
      </c>
      <c r="I880" s="2" t="str">
        <f t="shared" si="10"/>
        <v/>
      </c>
      <c r="J880" s="2" t="str">
        <f t="shared" si="11"/>
        <v/>
      </c>
    </row>
    <row r="881" spans="1:10" ht="12.45" x14ac:dyDescent="0.3">
      <c r="A881" s="6"/>
      <c r="B881" s="6"/>
      <c r="C881" s="6"/>
      <c r="D881" s="6"/>
      <c r="E881" s="6"/>
      <c r="F881" s="6"/>
      <c r="G881" s="6"/>
      <c r="H881" s="6" t="str">
        <f t="shared" si="9"/>
        <v/>
      </c>
      <c r="I881" s="2" t="str">
        <f t="shared" si="10"/>
        <v/>
      </c>
      <c r="J881" s="2" t="str">
        <f t="shared" si="11"/>
        <v/>
      </c>
    </row>
    <row r="882" spans="1:10" ht="12.45" x14ac:dyDescent="0.3">
      <c r="A882" s="6"/>
      <c r="B882" s="6"/>
      <c r="C882" s="6"/>
      <c r="D882" s="6"/>
      <c r="E882" s="6"/>
      <c r="F882" s="6"/>
      <c r="G882" s="6"/>
      <c r="H882" s="6" t="str">
        <f t="shared" si="9"/>
        <v/>
      </c>
      <c r="I882" s="2" t="str">
        <f t="shared" si="10"/>
        <v/>
      </c>
      <c r="J882" s="2" t="str">
        <f t="shared" si="11"/>
        <v/>
      </c>
    </row>
    <row r="883" spans="1:10" ht="12.45" x14ac:dyDescent="0.3">
      <c r="A883" s="6"/>
      <c r="B883" s="6"/>
      <c r="C883" s="6"/>
      <c r="D883" s="6"/>
      <c r="E883" s="6"/>
      <c r="F883" s="6"/>
      <c r="G883" s="6"/>
      <c r="H883" s="6" t="str">
        <f t="shared" si="9"/>
        <v/>
      </c>
      <c r="I883" s="2" t="str">
        <f t="shared" si="10"/>
        <v/>
      </c>
      <c r="J883" s="2" t="str">
        <f t="shared" si="11"/>
        <v/>
      </c>
    </row>
    <row r="884" spans="1:10" ht="12.45" x14ac:dyDescent="0.3">
      <c r="A884" s="6"/>
      <c r="B884" s="6"/>
      <c r="C884" s="6"/>
      <c r="D884" s="6"/>
      <c r="E884" s="6"/>
      <c r="F884" s="6"/>
      <c r="G884" s="6"/>
      <c r="H884" s="6" t="str">
        <f t="shared" si="9"/>
        <v/>
      </c>
      <c r="I884" s="2" t="str">
        <f t="shared" si="10"/>
        <v/>
      </c>
      <c r="J884" s="2" t="str">
        <f t="shared" si="11"/>
        <v/>
      </c>
    </row>
    <row r="885" spans="1:10" ht="12.45" x14ac:dyDescent="0.3">
      <c r="A885" s="6"/>
      <c r="B885" s="6"/>
      <c r="C885" s="6"/>
      <c r="D885" s="6"/>
      <c r="E885" s="6"/>
      <c r="F885" s="6"/>
      <c r="G885" s="6"/>
      <c r="H885" s="6" t="str">
        <f t="shared" si="9"/>
        <v/>
      </c>
      <c r="I885" s="2" t="str">
        <f t="shared" si="10"/>
        <v/>
      </c>
      <c r="J885" s="2" t="str">
        <f t="shared" si="11"/>
        <v/>
      </c>
    </row>
    <row r="886" spans="1:10" ht="12.45" x14ac:dyDescent="0.3">
      <c r="A886" s="6"/>
      <c r="B886" s="6"/>
      <c r="C886" s="6"/>
      <c r="D886" s="6"/>
      <c r="E886" s="6"/>
      <c r="F886" s="6"/>
      <c r="G886" s="6"/>
      <c r="H886" s="6" t="str">
        <f t="shared" si="9"/>
        <v/>
      </c>
      <c r="I886" s="2" t="str">
        <f t="shared" si="10"/>
        <v/>
      </c>
      <c r="J886" s="2" t="str">
        <f t="shared" si="11"/>
        <v/>
      </c>
    </row>
    <row r="887" spans="1:10" ht="12.45" x14ac:dyDescent="0.3">
      <c r="A887" s="6"/>
      <c r="B887" s="6"/>
      <c r="C887" s="6"/>
      <c r="D887" s="6"/>
      <c r="E887" s="6"/>
      <c r="F887" s="6"/>
      <c r="G887" s="6"/>
      <c r="H887" s="6" t="str">
        <f t="shared" si="9"/>
        <v/>
      </c>
      <c r="I887" s="2" t="str">
        <f t="shared" si="10"/>
        <v/>
      </c>
      <c r="J887" s="2" t="str">
        <f t="shared" si="11"/>
        <v/>
      </c>
    </row>
    <row r="888" spans="1:10" ht="12.45" x14ac:dyDescent="0.3">
      <c r="A888" s="6"/>
      <c r="B888" s="6"/>
      <c r="C888" s="6"/>
      <c r="D888" s="6"/>
      <c r="E888" s="6"/>
      <c r="F888" s="6"/>
      <c r="G888" s="6"/>
      <c r="H888" s="6" t="str">
        <f t="shared" si="9"/>
        <v/>
      </c>
      <c r="I888" s="2" t="str">
        <f t="shared" si="10"/>
        <v/>
      </c>
      <c r="J888" s="2" t="str">
        <f t="shared" si="11"/>
        <v/>
      </c>
    </row>
    <row r="889" spans="1:10" ht="12.45" x14ac:dyDescent="0.3">
      <c r="A889" s="6"/>
      <c r="B889" s="6"/>
      <c r="C889" s="6"/>
      <c r="D889" s="6"/>
      <c r="E889" s="6"/>
      <c r="F889" s="6"/>
      <c r="G889" s="6"/>
      <c r="H889" s="6" t="str">
        <f t="shared" si="9"/>
        <v/>
      </c>
      <c r="I889" s="2" t="str">
        <f t="shared" si="10"/>
        <v/>
      </c>
      <c r="J889" s="2" t="str">
        <f t="shared" si="11"/>
        <v/>
      </c>
    </row>
    <row r="890" spans="1:10" ht="12.45" x14ac:dyDescent="0.3">
      <c r="A890" s="6"/>
      <c r="B890" s="6"/>
      <c r="C890" s="6"/>
      <c r="D890" s="6"/>
      <c r="E890" s="6"/>
      <c r="F890" s="6"/>
      <c r="G890" s="6"/>
      <c r="H890" s="6" t="str">
        <f t="shared" si="9"/>
        <v/>
      </c>
      <c r="I890" s="2" t="str">
        <f t="shared" si="10"/>
        <v/>
      </c>
      <c r="J890" s="2" t="str">
        <f t="shared" si="11"/>
        <v/>
      </c>
    </row>
    <row r="891" spans="1:10" ht="12.45" x14ac:dyDescent="0.3">
      <c r="A891" s="6"/>
      <c r="B891" s="6"/>
      <c r="C891" s="6"/>
      <c r="D891" s="6"/>
      <c r="E891" s="6"/>
      <c r="F891" s="6"/>
      <c r="G891" s="6"/>
      <c r="H891" s="6" t="str">
        <f t="shared" si="9"/>
        <v/>
      </c>
      <c r="I891" s="2" t="str">
        <f t="shared" si="10"/>
        <v/>
      </c>
      <c r="J891" s="2" t="str">
        <f t="shared" si="11"/>
        <v/>
      </c>
    </row>
    <row r="892" spans="1:10" ht="12.45" x14ac:dyDescent="0.3">
      <c r="A892" s="6"/>
      <c r="B892" s="6"/>
      <c r="C892" s="6"/>
      <c r="D892" s="6"/>
      <c r="E892" s="6"/>
      <c r="F892" s="6"/>
      <c r="G892" s="6"/>
      <c r="H892" s="6" t="str">
        <f t="shared" si="9"/>
        <v/>
      </c>
      <c r="I892" s="2" t="str">
        <f t="shared" si="10"/>
        <v/>
      </c>
      <c r="J892" s="2" t="str">
        <f t="shared" si="11"/>
        <v/>
      </c>
    </row>
    <row r="893" spans="1:10" ht="12.45" x14ac:dyDescent="0.3">
      <c r="A893" s="6"/>
      <c r="B893" s="6"/>
      <c r="C893" s="6"/>
      <c r="D893" s="6"/>
      <c r="E893" s="6"/>
      <c r="F893" s="6"/>
      <c r="G893" s="6"/>
      <c r="H893" s="6" t="str">
        <f t="shared" si="9"/>
        <v/>
      </c>
      <c r="I893" s="2" t="str">
        <f t="shared" si="10"/>
        <v/>
      </c>
      <c r="J893" s="2" t="str">
        <f t="shared" si="11"/>
        <v/>
      </c>
    </row>
    <row r="894" spans="1:10" ht="12.45" x14ac:dyDescent="0.3">
      <c r="A894" s="6"/>
      <c r="B894" s="6"/>
      <c r="C894" s="6"/>
      <c r="D894" s="6"/>
      <c r="E894" s="6"/>
      <c r="F894" s="6"/>
      <c r="G894" s="6"/>
      <c r="H894" s="6" t="str">
        <f t="shared" si="9"/>
        <v/>
      </c>
      <c r="I894" s="2" t="str">
        <f t="shared" si="10"/>
        <v/>
      </c>
      <c r="J894" s="2" t="str">
        <f t="shared" si="11"/>
        <v/>
      </c>
    </row>
    <row r="895" spans="1:10" ht="12.45" x14ac:dyDescent="0.3">
      <c r="A895" s="6"/>
      <c r="B895" s="6"/>
      <c r="C895" s="6"/>
      <c r="D895" s="6"/>
      <c r="E895" s="6"/>
      <c r="F895" s="6"/>
      <c r="G895" s="6"/>
      <c r="H895" s="6" t="str">
        <f t="shared" si="9"/>
        <v/>
      </c>
      <c r="I895" s="2" t="str">
        <f t="shared" si="10"/>
        <v/>
      </c>
      <c r="J895" s="2" t="str">
        <f t="shared" si="11"/>
        <v/>
      </c>
    </row>
    <row r="896" spans="1:10" ht="12.45" x14ac:dyDescent="0.3">
      <c r="A896" s="6"/>
      <c r="B896" s="6"/>
      <c r="C896" s="6"/>
      <c r="D896" s="6"/>
      <c r="E896" s="6"/>
      <c r="F896" s="6"/>
      <c r="G896" s="6"/>
      <c r="H896" s="6" t="str">
        <f t="shared" si="9"/>
        <v/>
      </c>
      <c r="I896" s="2" t="str">
        <f t="shared" si="10"/>
        <v/>
      </c>
      <c r="J896" s="2" t="str">
        <f t="shared" si="11"/>
        <v/>
      </c>
    </row>
    <row r="897" spans="1:10" ht="12.45" x14ac:dyDescent="0.3">
      <c r="A897" s="6"/>
      <c r="B897" s="6"/>
      <c r="C897" s="6"/>
      <c r="D897" s="6"/>
      <c r="E897" s="6"/>
      <c r="F897" s="6"/>
      <c r="G897" s="6"/>
      <c r="H897" s="6" t="str">
        <f t="shared" si="9"/>
        <v/>
      </c>
      <c r="I897" s="2" t="str">
        <f t="shared" si="10"/>
        <v/>
      </c>
      <c r="J897" s="2" t="str">
        <f t="shared" si="11"/>
        <v/>
      </c>
    </row>
    <row r="898" spans="1:10" ht="12.45" x14ac:dyDescent="0.3">
      <c r="A898" s="6"/>
      <c r="B898" s="6"/>
      <c r="C898" s="6"/>
      <c r="D898" s="6"/>
      <c r="E898" s="6"/>
      <c r="F898" s="6"/>
      <c r="G898" s="6"/>
      <c r="H898" s="6" t="str">
        <f t="shared" si="9"/>
        <v/>
      </c>
      <c r="I898" s="2" t="str">
        <f t="shared" si="10"/>
        <v/>
      </c>
      <c r="J898" s="2" t="str">
        <f t="shared" si="11"/>
        <v/>
      </c>
    </row>
    <row r="899" spans="1:10" ht="12.45" x14ac:dyDescent="0.3">
      <c r="A899" s="6"/>
      <c r="B899" s="6"/>
      <c r="C899" s="6"/>
      <c r="D899" s="6"/>
      <c r="E899" s="6"/>
      <c r="F899" s="6"/>
      <c r="G899" s="6"/>
      <c r="H899" s="6" t="str">
        <f t="shared" si="9"/>
        <v/>
      </c>
      <c r="I899" s="2" t="str">
        <f t="shared" si="10"/>
        <v/>
      </c>
      <c r="J899" s="2" t="str">
        <f t="shared" si="11"/>
        <v/>
      </c>
    </row>
    <row r="900" spans="1:10" ht="12.45" x14ac:dyDescent="0.3">
      <c r="A900" s="6"/>
      <c r="B900" s="6"/>
      <c r="C900" s="6"/>
      <c r="D900" s="6"/>
      <c r="E900" s="6"/>
      <c r="F900" s="6"/>
      <c r="G900" s="6"/>
      <c r="H900" s="6" t="str">
        <f t="shared" si="9"/>
        <v/>
      </c>
      <c r="I900" s="2" t="str">
        <f t="shared" si="10"/>
        <v/>
      </c>
      <c r="J900" s="2" t="str">
        <f t="shared" si="11"/>
        <v/>
      </c>
    </row>
    <row r="901" spans="1:10" ht="12.45" x14ac:dyDescent="0.3">
      <c r="A901" s="6"/>
      <c r="B901" s="6"/>
      <c r="C901" s="6"/>
      <c r="D901" s="6"/>
      <c r="E901" s="6"/>
      <c r="F901" s="6"/>
      <c r="G901" s="6"/>
      <c r="H901" s="6" t="str">
        <f t="shared" si="9"/>
        <v/>
      </c>
      <c r="I901" s="2" t="str">
        <f t="shared" si="10"/>
        <v/>
      </c>
      <c r="J901" s="2" t="str">
        <f t="shared" si="11"/>
        <v/>
      </c>
    </row>
    <row r="902" spans="1:10" ht="12.45" x14ac:dyDescent="0.3">
      <c r="A902" s="6"/>
      <c r="B902" s="6"/>
      <c r="C902" s="6"/>
      <c r="D902" s="6"/>
      <c r="E902" s="6"/>
      <c r="F902" s="6"/>
      <c r="G902" s="6"/>
      <c r="H902" s="6" t="str">
        <f t="shared" si="9"/>
        <v/>
      </c>
      <c r="I902" s="2" t="str">
        <f t="shared" si="10"/>
        <v/>
      </c>
      <c r="J902" s="2" t="str">
        <f t="shared" si="11"/>
        <v/>
      </c>
    </row>
    <row r="903" spans="1:10" ht="12.45" x14ac:dyDescent="0.3">
      <c r="A903" s="6"/>
      <c r="B903" s="6"/>
      <c r="C903" s="6"/>
      <c r="D903" s="6"/>
      <c r="E903" s="6"/>
      <c r="F903" s="6"/>
      <c r="G903" s="6"/>
      <c r="H903" s="6" t="str">
        <f t="shared" si="9"/>
        <v/>
      </c>
      <c r="I903" s="2" t="str">
        <f t="shared" si="10"/>
        <v/>
      </c>
      <c r="J903" s="2" t="str">
        <f t="shared" si="11"/>
        <v/>
      </c>
    </row>
    <row r="904" spans="1:10" ht="12.45" x14ac:dyDescent="0.3">
      <c r="A904" s="6"/>
      <c r="B904" s="6"/>
      <c r="C904" s="6"/>
      <c r="D904" s="6"/>
      <c r="E904" s="6"/>
      <c r="F904" s="6"/>
      <c r="G904" s="6"/>
      <c r="H904" s="6" t="str">
        <f t="shared" si="9"/>
        <v/>
      </c>
      <c r="I904" s="2" t="str">
        <f t="shared" si="10"/>
        <v/>
      </c>
      <c r="J904" s="2" t="str">
        <f t="shared" si="11"/>
        <v/>
      </c>
    </row>
    <row r="905" spans="1:10" ht="12.45" x14ac:dyDescent="0.3">
      <c r="A905" s="6"/>
      <c r="B905" s="6"/>
      <c r="C905" s="6"/>
      <c r="D905" s="6"/>
      <c r="E905" s="6"/>
      <c r="F905" s="6"/>
      <c r="G905" s="6"/>
      <c r="H905" s="6" t="str">
        <f t="shared" si="9"/>
        <v/>
      </c>
      <c r="I905" s="2" t="str">
        <f t="shared" si="10"/>
        <v/>
      </c>
      <c r="J905" s="2" t="str">
        <f t="shared" si="11"/>
        <v/>
      </c>
    </row>
    <row r="906" spans="1:10" ht="12.45" x14ac:dyDescent="0.3">
      <c r="A906" s="6"/>
      <c r="B906" s="6"/>
      <c r="C906" s="6"/>
      <c r="D906" s="6"/>
      <c r="E906" s="6"/>
      <c r="F906" s="6"/>
      <c r="G906" s="6"/>
      <c r="H906" s="6" t="str">
        <f t="shared" si="9"/>
        <v/>
      </c>
      <c r="I906" s="2" t="str">
        <f t="shared" si="10"/>
        <v/>
      </c>
      <c r="J906" s="2" t="str">
        <f t="shared" si="11"/>
        <v/>
      </c>
    </row>
    <row r="907" spans="1:10" ht="12.45" x14ac:dyDescent="0.3">
      <c r="A907" s="6"/>
      <c r="B907" s="6"/>
      <c r="C907" s="6"/>
      <c r="D907" s="6"/>
      <c r="E907" s="6"/>
      <c r="F907" s="6"/>
      <c r="G907" s="6"/>
      <c r="H907" s="6" t="str">
        <f t="shared" si="9"/>
        <v/>
      </c>
      <c r="I907" s="2" t="str">
        <f t="shared" si="10"/>
        <v/>
      </c>
      <c r="J907" s="2" t="str">
        <f t="shared" si="11"/>
        <v/>
      </c>
    </row>
    <row r="908" spans="1:10" ht="12.45" x14ac:dyDescent="0.3">
      <c r="A908" s="6"/>
      <c r="B908" s="6"/>
      <c r="C908" s="6"/>
      <c r="D908" s="6"/>
      <c r="E908" s="6"/>
      <c r="F908" s="6"/>
      <c r="G908" s="6"/>
      <c r="H908" s="6" t="str">
        <f t="shared" si="9"/>
        <v/>
      </c>
      <c r="I908" s="2" t="str">
        <f t="shared" si="10"/>
        <v/>
      </c>
      <c r="J908" s="2" t="str">
        <f t="shared" si="11"/>
        <v/>
      </c>
    </row>
    <row r="909" spans="1:10" ht="12.45" x14ac:dyDescent="0.3">
      <c r="A909" s="6"/>
      <c r="B909" s="6"/>
      <c r="C909" s="6"/>
      <c r="D909" s="6"/>
      <c r="E909" s="6"/>
      <c r="F909" s="6"/>
      <c r="G909" s="6"/>
      <c r="H909" s="6" t="str">
        <f t="shared" si="9"/>
        <v/>
      </c>
      <c r="I909" s="2" t="str">
        <f t="shared" si="10"/>
        <v/>
      </c>
      <c r="J909" s="2" t="str">
        <f t="shared" si="11"/>
        <v/>
      </c>
    </row>
    <row r="910" spans="1:10" ht="12.45" x14ac:dyDescent="0.3">
      <c r="A910" s="6"/>
      <c r="B910" s="6"/>
      <c r="C910" s="6"/>
      <c r="D910" s="6"/>
      <c r="E910" s="6"/>
      <c r="F910" s="6"/>
      <c r="G910" s="6"/>
      <c r="H910" s="6" t="str">
        <f t="shared" si="9"/>
        <v/>
      </c>
      <c r="I910" s="2" t="str">
        <f t="shared" si="10"/>
        <v/>
      </c>
      <c r="J910" s="2" t="str">
        <f t="shared" si="11"/>
        <v/>
      </c>
    </row>
    <row r="911" spans="1:10" ht="12.45" x14ac:dyDescent="0.3">
      <c r="A911" s="6"/>
      <c r="B911" s="6"/>
      <c r="C911" s="6"/>
      <c r="D911" s="6"/>
      <c r="E911" s="6"/>
      <c r="F911" s="6"/>
      <c r="G911" s="6"/>
      <c r="H911" s="6" t="str">
        <f t="shared" si="9"/>
        <v/>
      </c>
      <c r="I911" s="2" t="str">
        <f t="shared" si="10"/>
        <v/>
      </c>
      <c r="J911" s="2" t="str">
        <f t="shared" si="11"/>
        <v/>
      </c>
    </row>
    <row r="912" spans="1:10" ht="12.45" x14ac:dyDescent="0.3">
      <c r="A912" s="6"/>
      <c r="B912" s="6"/>
      <c r="C912" s="6"/>
      <c r="D912" s="6"/>
      <c r="E912" s="6"/>
      <c r="F912" s="6"/>
      <c r="G912" s="6"/>
      <c r="H912" s="6" t="str">
        <f t="shared" si="9"/>
        <v/>
      </c>
      <c r="I912" s="2" t="str">
        <f t="shared" si="10"/>
        <v/>
      </c>
      <c r="J912" s="2" t="str">
        <f t="shared" si="11"/>
        <v/>
      </c>
    </row>
    <row r="913" spans="1:10" ht="12.45" x14ac:dyDescent="0.3">
      <c r="A913" s="6"/>
      <c r="B913" s="6"/>
      <c r="C913" s="6"/>
      <c r="D913" s="6"/>
      <c r="E913" s="6"/>
      <c r="F913" s="6"/>
      <c r="G913" s="6"/>
      <c r="H913" s="6" t="str">
        <f t="shared" si="9"/>
        <v/>
      </c>
      <c r="I913" s="2" t="str">
        <f t="shared" si="10"/>
        <v/>
      </c>
      <c r="J913" s="2" t="str">
        <f t="shared" si="11"/>
        <v/>
      </c>
    </row>
    <row r="914" spans="1:10" ht="12.45" x14ac:dyDescent="0.3">
      <c r="A914" s="6"/>
      <c r="B914" s="6"/>
      <c r="C914" s="6"/>
      <c r="D914" s="6"/>
      <c r="E914" s="6"/>
      <c r="F914" s="6"/>
      <c r="G914" s="6"/>
      <c r="H914" s="6" t="str">
        <f t="shared" si="9"/>
        <v/>
      </c>
      <c r="I914" s="2" t="str">
        <f t="shared" si="10"/>
        <v/>
      </c>
      <c r="J914" s="2" t="str">
        <f t="shared" si="11"/>
        <v/>
      </c>
    </row>
    <row r="915" spans="1:10" ht="12.45" x14ac:dyDescent="0.3">
      <c r="A915" s="6"/>
      <c r="B915" s="6"/>
      <c r="C915" s="6"/>
      <c r="D915" s="6"/>
      <c r="E915" s="6"/>
      <c r="F915" s="6"/>
      <c r="G915" s="6"/>
      <c r="H915" s="6" t="str">
        <f t="shared" si="9"/>
        <v/>
      </c>
      <c r="I915" s="2" t="str">
        <f t="shared" si="10"/>
        <v/>
      </c>
      <c r="J915" s="2" t="str">
        <f t="shared" si="11"/>
        <v/>
      </c>
    </row>
    <row r="916" spans="1:10" ht="12.45" x14ac:dyDescent="0.3">
      <c r="A916" s="6"/>
      <c r="B916" s="6"/>
      <c r="C916" s="6"/>
      <c r="D916" s="6"/>
      <c r="E916" s="6"/>
      <c r="F916" s="6"/>
      <c r="G916" s="6"/>
      <c r="H916" s="6" t="str">
        <f t="shared" si="9"/>
        <v/>
      </c>
      <c r="I916" s="2" t="str">
        <f t="shared" si="10"/>
        <v/>
      </c>
      <c r="J916" s="2" t="str">
        <f t="shared" si="11"/>
        <v/>
      </c>
    </row>
    <row r="917" spans="1:10" ht="12.45" x14ac:dyDescent="0.3">
      <c r="A917" s="6"/>
      <c r="B917" s="6"/>
      <c r="C917" s="6"/>
      <c r="D917" s="6"/>
      <c r="E917" s="6"/>
      <c r="F917" s="6"/>
      <c r="G917" s="6"/>
      <c r="H917" s="6" t="str">
        <f t="shared" si="9"/>
        <v/>
      </c>
      <c r="I917" s="2" t="str">
        <f t="shared" si="10"/>
        <v/>
      </c>
      <c r="J917" s="2" t="str">
        <f t="shared" si="11"/>
        <v/>
      </c>
    </row>
    <row r="918" spans="1:10" ht="12.45" x14ac:dyDescent="0.3">
      <c r="A918" s="6"/>
      <c r="B918" s="6"/>
      <c r="C918" s="6"/>
      <c r="D918" s="6"/>
      <c r="E918" s="6"/>
      <c r="F918" s="6"/>
      <c r="G918" s="6"/>
      <c r="H918" s="6" t="str">
        <f t="shared" si="9"/>
        <v/>
      </c>
      <c r="I918" s="2" t="str">
        <f t="shared" si="10"/>
        <v/>
      </c>
      <c r="J918" s="2" t="str">
        <f t="shared" si="11"/>
        <v/>
      </c>
    </row>
    <row r="919" spans="1:10" ht="12.45" x14ac:dyDescent="0.3">
      <c r="A919" s="6"/>
      <c r="B919" s="6"/>
      <c r="C919" s="6"/>
      <c r="D919" s="6"/>
      <c r="E919" s="6"/>
      <c r="F919" s="6"/>
      <c r="G919" s="6"/>
      <c r="H919" s="6" t="str">
        <f t="shared" si="9"/>
        <v/>
      </c>
      <c r="I919" s="2" t="str">
        <f t="shared" si="10"/>
        <v/>
      </c>
      <c r="J919" s="2" t="str">
        <f t="shared" si="11"/>
        <v/>
      </c>
    </row>
    <row r="920" spans="1:10" ht="12.45" x14ac:dyDescent="0.3">
      <c r="A920" s="6"/>
      <c r="B920" s="6"/>
      <c r="C920" s="6"/>
      <c r="D920" s="6"/>
      <c r="E920" s="6"/>
      <c r="F920" s="6"/>
      <c r="G920" s="6"/>
      <c r="H920" s="6" t="str">
        <f t="shared" si="9"/>
        <v/>
      </c>
      <c r="I920" s="2" t="str">
        <f t="shared" si="10"/>
        <v/>
      </c>
      <c r="J920" s="2" t="str">
        <f t="shared" si="11"/>
        <v/>
      </c>
    </row>
    <row r="921" spans="1:10" ht="12.45" x14ac:dyDescent="0.3">
      <c r="A921" s="6"/>
      <c r="B921" s="6"/>
      <c r="C921" s="6"/>
      <c r="D921" s="6"/>
      <c r="E921" s="6"/>
      <c r="F921" s="6"/>
      <c r="G921" s="6"/>
      <c r="H921" s="6" t="str">
        <f t="shared" si="9"/>
        <v/>
      </c>
      <c r="I921" s="2" t="str">
        <f t="shared" si="10"/>
        <v/>
      </c>
      <c r="J921" s="2" t="str">
        <f t="shared" si="11"/>
        <v/>
      </c>
    </row>
    <row r="922" spans="1:10" ht="12.45" x14ac:dyDescent="0.3">
      <c r="A922" s="6"/>
      <c r="B922" s="6"/>
      <c r="C922" s="6"/>
      <c r="D922" s="6"/>
      <c r="E922" s="6"/>
      <c r="F922" s="6"/>
      <c r="G922" s="6"/>
      <c r="H922" s="6" t="str">
        <f t="shared" si="9"/>
        <v/>
      </c>
      <c r="I922" s="2" t="str">
        <f t="shared" si="10"/>
        <v/>
      </c>
      <c r="J922" s="2" t="str">
        <f t="shared" si="11"/>
        <v/>
      </c>
    </row>
    <row r="923" spans="1:10" ht="12.45" x14ac:dyDescent="0.3">
      <c r="A923" s="6"/>
      <c r="B923" s="6"/>
      <c r="C923" s="6"/>
      <c r="D923" s="6"/>
      <c r="E923" s="6"/>
      <c r="F923" s="6"/>
      <c r="G923" s="6"/>
      <c r="H923" s="6" t="str">
        <f t="shared" si="9"/>
        <v/>
      </c>
      <c r="I923" s="2" t="str">
        <f t="shared" si="10"/>
        <v/>
      </c>
      <c r="J923" s="2" t="str">
        <f t="shared" si="11"/>
        <v/>
      </c>
    </row>
    <row r="924" spans="1:10" ht="12.45" x14ac:dyDescent="0.3">
      <c r="A924" s="6"/>
      <c r="B924" s="6"/>
      <c r="C924" s="6"/>
      <c r="D924" s="6"/>
      <c r="E924" s="6"/>
      <c r="F924" s="6"/>
      <c r="G924" s="6"/>
      <c r="H924" s="6" t="str">
        <f t="shared" si="9"/>
        <v/>
      </c>
      <c r="I924" s="2" t="str">
        <f t="shared" si="10"/>
        <v/>
      </c>
      <c r="J924" s="2" t="str">
        <f t="shared" si="11"/>
        <v/>
      </c>
    </row>
    <row r="925" spans="1:10" ht="12.45" x14ac:dyDescent="0.3">
      <c r="A925" s="6"/>
      <c r="B925" s="6"/>
      <c r="C925" s="6"/>
      <c r="D925" s="6"/>
      <c r="E925" s="6"/>
      <c r="F925" s="6"/>
      <c r="G925" s="6"/>
      <c r="H925" s="6" t="str">
        <f t="shared" si="9"/>
        <v/>
      </c>
      <c r="I925" s="2" t="str">
        <f t="shared" si="10"/>
        <v/>
      </c>
      <c r="J925" s="2" t="str">
        <f t="shared" si="11"/>
        <v/>
      </c>
    </row>
    <row r="926" spans="1:10" ht="12.45" x14ac:dyDescent="0.3">
      <c r="A926" s="6"/>
      <c r="B926" s="6"/>
      <c r="C926" s="6"/>
      <c r="D926" s="6"/>
      <c r="E926" s="6"/>
      <c r="F926" s="6"/>
      <c r="G926" s="6"/>
      <c r="H926" s="6" t="str">
        <f t="shared" si="9"/>
        <v/>
      </c>
      <c r="I926" s="2" t="str">
        <f t="shared" si="10"/>
        <v/>
      </c>
      <c r="J926" s="2" t="str">
        <f t="shared" si="11"/>
        <v/>
      </c>
    </row>
    <row r="927" spans="1:10" ht="12.45" x14ac:dyDescent="0.3">
      <c r="A927" s="6"/>
      <c r="B927" s="6"/>
      <c r="C927" s="6"/>
      <c r="D927" s="6"/>
      <c r="E927" s="6"/>
      <c r="F927" s="6"/>
      <c r="G927" s="6"/>
      <c r="H927" s="6" t="str">
        <f t="shared" si="9"/>
        <v/>
      </c>
      <c r="I927" s="2" t="str">
        <f t="shared" si="10"/>
        <v/>
      </c>
      <c r="J927" s="2" t="str">
        <f t="shared" si="11"/>
        <v/>
      </c>
    </row>
    <row r="928" spans="1:10" ht="12.45" x14ac:dyDescent="0.3">
      <c r="A928" s="6"/>
      <c r="B928" s="6"/>
      <c r="C928" s="6"/>
      <c r="D928" s="6"/>
      <c r="E928" s="6"/>
      <c r="F928" s="6"/>
      <c r="G928" s="6"/>
      <c r="H928" s="6" t="str">
        <f t="shared" si="9"/>
        <v/>
      </c>
      <c r="I928" s="2" t="str">
        <f t="shared" si="10"/>
        <v/>
      </c>
      <c r="J928" s="2" t="str">
        <f t="shared" si="11"/>
        <v/>
      </c>
    </row>
    <row r="929" spans="1:10" ht="12.45" x14ac:dyDescent="0.3">
      <c r="A929" s="6"/>
      <c r="B929" s="6"/>
      <c r="C929" s="6"/>
      <c r="D929" s="6"/>
      <c r="E929" s="6"/>
      <c r="F929" s="6"/>
      <c r="G929" s="6"/>
      <c r="H929" s="6" t="str">
        <f t="shared" si="9"/>
        <v/>
      </c>
      <c r="I929" s="2" t="str">
        <f t="shared" si="10"/>
        <v/>
      </c>
      <c r="J929" s="2" t="str">
        <f t="shared" si="11"/>
        <v/>
      </c>
    </row>
    <row r="930" spans="1:10" ht="12.45" x14ac:dyDescent="0.3">
      <c r="A930" s="6"/>
      <c r="B930" s="6"/>
      <c r="C930" s="6"/>
      <c r="D930" s="6"/>
      <c r="E930" s="6"/>
      <c r="F930" s="6"/>
      <c r="G930" s="6"/>
      <c r="H930" s="6" t="str">
        <f t="shared" si="9"/>
        <v/>
      </c>
      <c r="I930" s="2" t="str">
        <f t="shared" si="10"/>
        <v/>
      </c>
      <c r="J930" s="2" t="str">
        <f t="shared" si="11"/>
        <v/>
      </c>
    </row>
    <row r="931" spans="1:10" ht="12.45" x14ac:dyDescent="0.3">
      <c r="A931" s="6"/>
      <c r="B931" s="6"/>
      <c r="C931" s="6"/>
      <c r="D931" s="6"/>
      <c r="E931" s="6"/>
      <c r="F931" s="6"/>
      <c r="G931" s="6"/>
      <c r="H931" s="6" t="str">
        <f t="shared" si="9"/>
        <v/>
      </c>
      <c r="I931" s="2" t="str">
        <f t="shared" si="10"/>
        <v/>
      </c>
      <c r="J931" s="2" t="str">
        <f t="shared" si="11"/>
        <v/>
      </c>
    </row>
    <row r="932" spans="1:10" ht="12.45" x14ac:dyDescent="0.3">
      <c r="A932" s="6"/>
      <c r="B932" s="6"/>
      <c r="C932" s="6"/>
      <c r="D932" s="6"/>
      <c r="E932" s="6"/>
      <c r="F932" s="6"/>
      <c r="G932" s="6"/>
      <c r="H932" s="6" t="str">
        <f t="shared" si="9"/>
        <v/>
      </c>
      <c r="I932" s="2" t="str">
        <f t="shared" si="10"/>
        <v/>
      </c>
      <c r="J932" s="2" t="str">
        <f t="shared" si="11"/>
        <v/>
      </c>
    </row>
    <row r="933" spans="1:10" ht="12.45" x14ac:dyDescent="0.3">
      <c r="A933" s="6"/>
      <c r="B933" s="6"/>
      <c r="C933" s="6"/>
      <c r="D933" s="6"/>
      <c r="E933" s="6"/>
      <c r="F933" s="6"/>
      <c r="G933" s="6"/>
      <c r="H933" s="6" t="str">
        <f t="shared" si="9"/>
        <v/>
      </c>
      <c r="I933" s="2" t="str">
        <f t="shared" si="10"/>
        <v/>
      </c>
      <c r="J933" s="2" t="str">
        <f t="shared" si="11"/>
        <v/>
      </c>
    </row>
    <row r="934" spans="1:10" ht="12.45" x14ac:dyDescent="0.3">
      <c r="A934" s="6"/>
      <c r="B934" s="6"/>
      <c r="C934" s="6"/>
      <c r="D934" s="6"/>
      <c r="E934" s="6"/>
      <c r="F934" s="6"/>
      <c r="G934" s="6"/>
      <c r="H934" s="6" t="str">
        <f t="shared" si="9"/>
        <v/>
      </c>
      <c r="I934" s="2" t="str">
        <f t="shared" si="10"/>
        <v/>
      </c>
      <c r="J934" s="2" t="str">
        <f t="shared" si="11"/>
        <v/>
      </c>
    </row>
    <row r="935" spans="1:10" ht="12.45" x14ac:dyDescent="0.3">
      <c r="A935" s="6"/>
      <c r="B935" s="6"/>
      <c r="C935" s="6"/>
      <c r="D935" s="6"/>
      <c r="E935" s="6"/>
      <c r="F935" s="6"/>
      <c r="G935" s="6"/>
      <c r="H935" s="6" t="str">
        <f t="shared" si="9"/>
        <v/>
      </c>
      <c r="I935" s="2" t="str">
        <f t="shared" si="10"/>
        <v/>
      </c>
      <c r="J935" s="2" t="str">
        <f t="shared" si="11"/>
        <v/>
      </c>
    </row>
    <row r="936" spans="1:10" ht="12.45" x14ac:dyDescent="0.3">
      <c r="A936" s="6"/>
      <c r="B936" s="6"/>
      <c r="C936" s="6"/>
      <c r="D936" s="6"/>
      <c r="E936" s="6"/>
      <c r="F936" s="6"/>
      <c r="G936" s="6"/>
      <c r="H936" s="6" t="str">
        <f t="shared" si="9"/>
        <v/>
      </c>
      <c r="I936" s="2" t="str">
        <f t="shared" si="10"/>
        <v/>
      </c>
      <c r="J936" s="2" t="str">
        <f t="shared" si="11"/>
        <v/>
      </c>
    </row>
    <row r="937" spans="1:10" ht="12.45" x14ac:dyDescent="0.3">
      <c r="A937" s="6"/>
      <c r="B937" s="6"/>
      <c r="C937" s="6"/>
      <c r="D937" s="6"/>
      <c r="E937" s="6"/>
      <c r="F937" s="6"/>
      <c r="G937" s="6"/>
      <c r="H937" s="6" t="str">
        <f t="shared" si="9"/>
        <v/>
      </c>
      <c r="I937" s="2" t="str">
        <f t="shared" si="10"/>
        <v/>
      </c>
      <c r="J937" s="2" t="str">
        <f t="shared" si="11"/>
        <v/>
      </c>
    </row>
    <row r="938" spans="1:10" ht="12.45" x14ac:dyDescent="0.3">
      <c r="A938" s="6"/>
      <c r="B938" s="6"/>
      <c r="C938" s="6"/>
      <c r="D938" s="6"/>
      <c r="E938" s="6"/>
      <c r="F938" s="6"/>
      <c r="G938" s="6"/>
      <c r="H938" s="6" t="str">
        <f t="shared" si="9"/>
        <v/>
      </c>
      <c r="I938" s="2" t="str">
        <f t="shared" si="10"/>
        <v/>
      </c>
      <c r="J938" s="2" t="str">
        <f t="shared" si="11"/>
        <v/>
      </c>
    </row>
    <row r="939" spans="1:10" ht="12.45" x14ac:dyDescent="0.3">
      <c r="A939" s="6"/>
      <c r="B939" s="6"/>
      <c r="C939" s="6"/>
      <c r="D939" s="6"/>
      <c r="E939" s="6"/>
      <c r="F939" s="6"/>
      <c r="G939" s="6"/>
      <c r="H939" s="6" t="str">
        <f t="shared" si="9"/>
        <v/>
      </c>
      <c r="I939" s="2" t="str">
        <f t="shared" si="10"/>
        <v/>
      </c>
      <c r="J939" s="2" t="str">
        <f t="shared" si="11"/>
        <v/>
      </c>
    </row>
    <row r="940" spans="1:10" ht="12.45" x14ac:dyDescent="0.3">
      <c r="A940" s="6"/>
      <c r="B940" s="6"/>
      <c r="C940" s="6"/>
      <c r="D940" s="6"/>
      <c r="E940" s="6"/>
      <c r="F940" s="6"/>
      <c r="G940" s="6"/>
      <c r="H940" s="6" t="str">
        <f t="shared" si="9"/>
        <v/>
      </c>
      <c r="I940" s="2" t="str">
        <f t="shared" si="10"/>
        <v/>
      </c>
      <c r="J940" s="2" t="str">
        <f t="shared" si="11"/>
        <v/>
      </c>
    </row>
    <row r="941" spans="1:10" ht="12.45" x14ac:dyDescent="0.3">
      <c r="A941" s="6"/>
      <c r="B941" s="6"/>
      <c r="C941" s="6"/>
      <c r="D941" s="6"/>
      <c r="E941" s="6"/>
      <c r="F941" s="6"/>
      <c r="G941" s="6"/>
      <c r="H941" s="6" t="str">
        <f t="shared" si="9"/>
        <v/>
      </c>
      <c r="I941" s="2" t="str">
        <f t="shared" si="10"/>
        <v/>
      </c>
      <c r="J941" s="2" t="str">
        <f t="shared" si="11"/>
        <v/>
      </c>
    </row>
    <row r="942" spans="1:10" ht="12.45" x14ac:dyDescent="0.3">
      <c r="A942" s="6"/>
      <c r="B942" s="6"/>
      <c r="C942" s="6"/>
      <c r="D942" s="6"/>
      <c r="E942" s="6"/>
      <c r="F942" s="6"/>
      <c r="G942" s="6"/>
      <c r="H942" s="6" t="str">
        <f t="shared" si="9"/>
        <v/>
      </c>
      <c r="I942" s="2" t="str">
        <f t="shared" si="10"/>
        <v/>
      </c>
      <c r="J942" s="2" t="str">
        <f t="shared" si="11"/>
        <v/>
      </c>
    </row>
    <row r="943" spans="1:10" ht="12.45" x14ac:dyDescent="0.3">
      <c r="A943" s="6"/>
      <c r="B943" s="6"/>
      <c r="C943" s="6"/>
      <c r="D943" s="6"/>
      <c r="E943" s="6"/>
      <c r="F943" s="6"/>
      <c r="G943" s="6"/>
      <c r="H943" s="6" t="str">
        <f t="shared" si="9"/>
        <v/>
      </c>
      <c r="I943" s="2" t="str">
        <f t="shared" si="10"/>
        <v/>
      </c>
      <c r="J943" s="2" t="str">
        <f t="shared" si="11"/>
        <v/>
      </c>
    </row>
    <row r="944" spans="1:10" ht="12.45" x14ac:dyDescent="0.3">
      <c r="A944" s="6"/>
      <c r="B944" s="6"/>
      <c r="C944" s="6"/>
      <c r="D944" s="6"/>
      <c r="E944" s="6"/>
      <c r="F944" s="6"/>
      <c r="G944" s="6"/>
      <c r="H944" s="6" t="str">
        <f t="shared" si="9"/>
        <v/>
      </c>
      <c r="I944" s="2" t="str">
        <f t="shared" si="10"/>
        <v/>
      </c>
      <c r="J944" s="2" t="str">
        <f t="shared" si="11"/>
        <v/>
      </c>
    </row>
    <row r="945" spans="1:10" ht="12.45" x14ac:dyDescent="0.3">
      <c r="A945" s="6"/>
      <c r="B945" s="6"/>
      <c r="C945" s="6"/>
      <c r="D945" s="6"/>
      <c r="E945" s="6"/>
      <c r="F945" s="6"/>
      <c r="G945" s="6"/>
      <c r="H945" s="6" t="str">
        <f t="shared" si="9"/>
        <v/>
      </c>
      <c r="I945" s="2" t="str">
        <f t="shared" si="10"/>
        <v/>
      </c>
      <c r="J945" s="2" t="str">
        <f t="shared" si="11"/>
        <v/>
      </c>
    </row>
    <row r="946" spans="1:10" ht="12.45" x14ac:dyDescent="0.3">
      <c r="A946" s="6"/>
      <c r="B946" s="6"/>
      <c r="C946" s="6"/>
      <c r="D946" s="6"/>
      <c r="E946" s="6"/>
      <c r="F946" s="6"/>
      <c r="G946" s="6"/>
      <c r="H946" s="6" t="str">
        <f t="shared" si="9"/>
        <v/>
      </c>
      <c r="I946" s="2" t="str">
        <f t="shared" si="10"/>
        <v/>
      </c>
      <c r="J946" s="2" t="str">
        <f t="shared" si="11"/>
        <v/>
      </c>
    </row>
    <row r="947" spans="1:10" ht="12.45" x14ac:dyDescent="0.3">
      <c r="A947" s="6"/>
      <c r="B947" s="6"/>
      <c r="C947" s="6"/>
      <c r="D947" s="6"/>
      <c r="E947" s="6"/>
      <c r="F947" s="6"/>
      <c r="G947" s="6"/>
      <c r="H947" s="6" t="str">
        <f t="shared" si="9"/>
        <v/>
      </c>
      <c r="I947" s="2" t="str">
        <f t="shared" si="10"/>
        <v/>
      </c>
      <c r="J947" s="2" t="str">
        <f t="shared" si="11"/>
        <v/>
      </c>
    </row>
    <row r="948" spans="1:10" ht="12.45" x14ac:dyDescent="0.3">
      <c r="A948" s="6"/>
      <c r="B948" s="6"/>
      <c r="C948" s="6"/>
      <c r="D948" s="6"/>
      <c r="E948" s="6"/>
      <c r="F948" s="6"/>
      <c r="G948" s="6"/>
      <c r="H948" s="6" t="str">
        <f t="shared" si="9"/>
        <v/>
      </c>
      <c r="I948" s="2" t="str">
        <f t="shared" si="10"/>
        <v/>
      </c>
      <c r="J948" s="2" t="str">
        <f t="shared" si="11"/>
        <v/>
      </c>
    </row>
    <row r="949" spans="1:10" ht="12.45" x14ac:dyDescent="0.3">
      <c r="A949" s="6"/>
      <c r="B949" s="6"/>
      <c r="C949" s="6"/>
      <c r="D949" s="6"/>
      <c r="E949" s="6"/>
      <c r="F949" s="6"/>
      <c r="G949" s="6"/>
      <c r="H949" s="6" t="str">
        <f t="shared" si="9"/>
        <v/>
      </c>
      <c r="I949" s="2" t="str">
        <f t="shared" si="10"/>
        <v/>
      </c>
      <c r="J949" s="2" t="str">
        <f t="shared" si="11"/>
        <v/>
      </c>
    </row>
    <row r="950" spans="1:10" ht="12.45" x14ac:dyDescent="0.3">
      <c r="A950" s="6"/>
      <c r="B950" s="6"/>
      <c r="C950" s="6"/>
      <c r="D950" s="6"/>
      <c r="E950" s="6"/>
      <c r="F950" s="6"/>
      <c r="G950" s="6"/>
      <c r="H950" s="6" t="str">
        <f t="shared" si="9"/>
        <v/>
      </c>
      <c r="I950" s="2" t="str">
        <f t="shared" si="10"/>
        <v/>
      </c>
      <c r="J950" s="2" t="str">
        <f t="shared" si="11"/>
        <v/>
      </c>
    </row>
    <row r="951" spans="1:10" ht="12.45" x14ac:dyDescent="0.3">
      <c r="A951" s="6"/>
      <c r="B951" s="6"/>
      <c r="C951" s="6"/>
      <c r="D951" s="6"/>
      <c r="E951" s="6"/>
      <c r="F951" s="6"/>
      <c r="G951" s="6"/>
      <c r="H951" s="6" t="str">
        <f t="shared" si="9"/>
        <v/>
      </c>
      <c r="I951" s="2" t="str">
        <f t="shared" si="10"/>
        <v/>
      </c>
      <c r="J951" s="2" t="str">
        <f t="shared" si="11"/>
        <v/>
      </c>
    </row>
    <row r="952" spans="1:10" ht="12.45" x14ac:dyDescent="0.3">
      <c r="A952" s="6"/>
      <c r="B952" s="6"/>
      <c r="C952" s="6"/>
      <c r="D952" s="6"/>
      <c r="E952" s="6"/>
      <c r="F952" s="6"/>
      <c r="G952" s="6"/>
      <c r="H952" s="6" t="str">
        <f t="shared" si="9"/>
        <v/>
      </c>
      <c r="I952" s="2" t="str">
        <f t="shared" si="10"/>
        <v/>
      </c>
      <c r="J952" s="2" t="str">
        <f t="shared" si="11"/>
        <v/>
      </c>
    </row>
    <row r="953" spans="1:10" ht="12.45" x14ac:dyDescent="0.3">
      <c r="A953" s="6"/>
      <c r="B953" s="6"/>
      <c r="C953" s="6"/>
      <c r="D953" s="6"/>
      <c r="E953" s="6"/>
      <c r="F953" s="6"/>
      <c r="G953" s="6"/>
      <c r="H953" s="6" t="str">
        <f t="shared" si="9"/>
        <v/>
      </c>
      <c r="I953" s="2" t="str">
        <f t="shared" si="10"/>
        <v/>
      </c>
      <c r="J953" s="2" t="str">
        <f t="shared" si="11"/>
        <v/>
      </c>
    </row>
    <row r="954" spans="1:10" ht="12.45" x14ac:dyDescent="0.3">
      <c r="A954" s="6"/>
      <c r="B954" s="6"/>
      <c r="C954" s="6"/>
      <c r="D954" s="6"/>
      <c r="E954" s="6"/>
      <c r="F954" s="6"/>
      <c r="G954" s="6"/>
      <c r="H954" s="6" t="str">
        <f t="shared" si="9"/>
        <v/>
      </c>
      <c r="I954" s="2" t="str">
        <f t="shared" si="10"/>
        <v/>
      </c>
      <c r="J954" s="2" t="str">
        <f t="shared" si="11"/>
        <v/>
      </c>
    </row>
    <row r="955" spans="1:10" ht="12.45" x14ac:dyDescent="0.3">
      <c r="A955" s="6"/>
      <c r="B955" s="6"/>
      <c r="C955" s="6"/>
      <c r="D955" s="6"/>
      <c r="E955" s="6"/>
      <c r="F955" s="6"/>
      <c r="G955" s="6"/>
      <c r="H955" s="6" t="str">
        <f t="shared" si="9"/>
        <v/>
      </c>
      <c r="I955" s="2" t="str">
        <f t="shared" si="10"/>
        <v/>
      </c>
      <c r="J955" s="2" t="str">
        <f t="shared" si="11"/>
        <v/>
      </c>
    </row>
    <row r="956" spans="1:10" ht="12.45" x14ac:dyDescent="0.3">
      <c r="A956" s="6"/>
      <c r="B956" s="6"/>
      <c r="C956" s="6"/>
      <c r="D956" s="6"/>
      <c r="E956" s="6"/>
      <c r="F956" s="6"/>
      <c r="G956" s="6"/>
      <c r="H956" s="6" t="str">
        <f t="shared" si="9"/>
        <v/>
      </c>
      <c r="I956" s="2" t="str">
        <f t="shared" si="10"/>
        <v/>
      </c>
      <c r="J956" s="2" t="str">
        <f t="shared" si="11"/>
        <v/>
      </c>
    </row>
    <row r="957" spans="1:10" ht="12.45" x14ac:dyDescent="0.3">
      <c r="A957" s="6"/>
      <c r="B957" s="6"/>
      <c r="C957" s="6"/>
      <c r="D957" s="6"/>
      <c r="E957" s="6"/>
      <c r="F957" s="6"/>
      <c r="G957" s="6"/>
      <c r="H957" s="6" t="str">
        <f t="shared" si="9"/>
        <v/>
      </c>
      <c r="I957" s="2" t="str">
        <f t="shared" si="10"/>
        <v/>
      </c>
      <c r="J957" s="2" t="str">
        <f t="shared" si="11"/>
        <v/>
      </c>
    </row>
    <row r="958" spans="1:10" ht="12.45" x14ac:dyDescent="0.3">
      <c r="A958" s="6"/>
      <c r="B958" s="6"/>
      <c r="C958" s="6"/>
      <c r="D958" s="6"/>
      <c r="E958" s="6"/>
      <c r="F958" s="6"/>
      <c r="G958" s="6"/>
      <c r="H958" s="6" t="str">
        <f t="shared" si="9"/>
        <v/>
      </c>
      <c r="I958" s="2" t="str">
        <f t="shared" si="10"/>
        <v/>
      </c>
      <c r="J958" s="2" t="str">
        <f t="shared" si="11"/>
        <v/>
      </c>
    </row>
    <row r="959" spans="1:10" ht="12.45" x14ac:dyDescent="0.3">
      <c r="A959" s="6"/>
      <c r="B959" s="6"/>
      <c r="C959" s="6"/>
      <c r="D959" s="6"/>
      <c r="E959" s="6"/>
      <c r="F959" s="6"/>
      <c r="G959" s="6"/>
      <c r="H959" s="6" t="str">
        <f t="shared" si="9"/>
        <v/>
      </c>
      <c r="I959" s="2" t="str">
        <f t="shared" si="10"/>
        <v/>
      </c>
      <c r="J959" s="2" t="str">
        <f t="shared" si="11"/>
        <v/>
      </c>
    </row>
    <row r="960" spans="1:10" ht="12.45" x14ac:dyDescent="0.3">
      <c r="A960" s="6"/>
      <c r="B960" s="6"/>
      <c r="C960" s="6"/>
      <c r="D960" s="6"/>
      <c r="E960" s="6"/>
      <c r="F960" s="6"/>
      <c r="G960" s="6"/>
      <c r="H960" s="6" t="str">
        <f t="shared" si="9"/>
        <v/>
      </c>
      <c r="I960" s="2" t="str">
        <f t="shared" si="10"/>
        <v/>
      </c>
      <c r="J960" s="2" t="str">
        <f t="shared" si="11"/>
        <v/>
      </c>
    </row>
    <row r="961" spans="1:10" ht="12.45" x14ac:dyDescent="0.3">
      <c r="A961" s="6"/>
      <c r="B961" s="6"/>
      <c r="C961" s="6"/>
      <c r="D961" s="6"/>
      <c r="E961" s="6"/>
      <c r="F961" s="6"/>
      <c r="G961" s="6"/>
      <c r="H961" s="6" t="str">
        <f t="shared" si="9"/>
        <v/>
      </c>
      <c r="I961" s="2" t="str">
        <f t="shared" si="10"/>
        <v/>
      </c>
      <c r="J961" s="2" t="str">
        <f t="shared" si="11"/>
        <v/>
      </c>
    </row>
    <row r="962" spans="1:10" ht="12.45" x14ac:dyDescent="0.3">
      <c r="A962" s="6"/>
      <c r="B962" s="6"/>
      <c r="C962" s="6"/>
      <c r="D962" s="6"/>
      <c r="E962" s="6"/>
      <c r="F962" s="6"/>
      <c r="G962" s="6"/>
      <c r="H962" s="6" t="str">
        <f t="shared" si="9"/>
        <v/>
      </c>
      <c r="I962" s="2" t="str">
        <f t="shared" si="10"/>
        <v/>
      </c>
      <c r="J962" s="2" t="str">
        <f t="shared" si="11"/>
        <v/>
      </c>
    </row>
    <row r="963" spans="1:10" ht="12.45" x14ac:dyDescent="0.3">
      <c r="A963" s="6"/>
      <c r="B963" s="6"/>
      <c r="C963" s="6"/>
      <c r="D963" s="6"/>
      <c r="E963" s="6"/>
      <c r="F963" s="6"/>
      <c r="G963" s="6"/>
      <c r="H963" s="6" t="str">
        <f t="shared" si="9"/>
        <v/>
      </c>
      <c r="I963" s="2" t="str">
        <f t="shared" si="10"/>
        <v/>
      </c>
      <c r="J963" s="2" t="str">
        <f t="shared" si="11"/>
        <v/>
      </c>
    </row>
    <row r="964" spans="1:10" ht="12.45" x14ac:dyDescent="0.3">
      <c r="A964" s="6"/>
      <c r="B964" s="6"/>
      <c r="C964" s="6"/>
      <c r="D964" s="6"/>
      <c r="E964" s="6"/>
      <c r="F964" s="6"/>
      <c r="G964" s="6"/>
      <c r="H964" s="6" t="str">
        <f t="shared" si="9"/>
        <v/>
      </c>
      <c r="I964" s="2" t="str">
        <f t="shared" si="10"/>
        <v/>
      </c>
      <c r="J964" s="2" t="str">
        <f t="shared" si="11"/>
        <v/>
      </c>
    </row>
    <row r="965" spans="1:10" ht="12.45" x14ac:dyDescent="0.3">
      <c r="A965" s="6"/>
      <c r="B965" s="6"/>
      <c r="C965" s="6"/>
      <c r="D965" s="6"/>
      <c r="E965" s="6"/>
      <c r="F965" s="6"/>
      <c r="G965" s="6"/>
      <c r="H965" s="6" t="str">
        <f t="shared" si="9"/>
        <v/>
      </c>
      <c r="I965" s="2" t="str">
        <f t="shared" si="10"/>
        <v/>
      </c>
      <c r="J965" s="2" t="str">
        <f t="shared" si="11"/>
        <v/>
      </c>
    </row>
    <row r="966" spans="1:10" ht="12.45" x14ac:dyDescent="0.3">
      <c r="A966" s="6"/>
      <c r="B966" s="6"/>
      <c r="C966" s="6"/>
      <c r="D966" s="6"/>
      <c r="E966" s="6"/>
      <c r="F966" s="6"/>
      <c r="G966" s="6"/>
      <c r="H966" s="6" t="str">
        <f t="shared" si="9"/>
        <v/>
      </c>
      <c r="I966" s="2" t="str">
        <f t="shared" si="10"/>
        <v/>
      </c>
      <c r="J966" s="2" t="str">
        <f t="shared" si="11"/>
        <v/>
      </c>
    </row>
    <row r="967" spans="1:10" ht="12.45" x14ac:dyDescent="0.3">
      <c r="A967" s="6"/>
      <c r="B967" s="6"/>
      <c r="C967" s="6"/>
      <c r="D967" s="6"/>
      <c r="E967" s="6"/>
      <c r="F967" s="6"/>
      <c r="G967" s="6"/>
      <c r="H967" s="6" t="str">
        <f t="shared" si="9"/>
        <v/>
      </c>
      <c r="I967" s="2" t="str">
        <f t="shared" si="10"/>
        <v/>
      </c>
      <c r="J967" s="2" t="str">
        <f t="shared" si="11"/>
        <v/>
      </c>
    </row>
    <row r="968" spans="1:10" ht="12.45" x14ac:dyDescent="0.3">
      <c r="A968" s="6"/>
      <c r="B968" s="6"/>
      <c r="C968" s="6"/>
      <c r="D968" s="6"/>
      <c r="E968" s="6"/>
      <c r="F968" s="6"/>
      <c r="G968" s="6"/>
      <c r="H968" s="6" t="str">
        <f t="shared" si="9"/>
        <v/>
      </c>
      <c r="I968" s="2" t="str">
        <f t="shared" si="10"/>
        <v/>
      </c>
      <c r="J968" s="2" t="str">
        <f t="shared" si="11"/>
        <v/>
      </c>
    </row>
    <row r="969" spans="1:10" ht="12.45" x14ac:dyDescent="0.3">
      <c r="A969" s="6"/>
      <c r="B969" s="6"/>
      <c r="C969" s="6"/>
      <c r="D969" s="6"/>
      <c r="E969" s="6"/>
      <c r="F969" s="6"/>
      <c r="G969" s="6"/>
      <c r="H969" s="6" t="str">
        <f t="shared" si="9"/>
        <v/>
      </c>
      <c r="I969" s="2" t="str">
        <f t="shared" si="10"/>
        <v/>
      </c>
      <c r="J969" s="2" t="str">
        <f t="shared" si="11"/>
        <v/>
      </c>
    </row>
    <row r="970" spans="1:10" ht="12.45" x14ac:dyDescent="0.3">
      <c r="A970" s="6"/>
      <c r="B970" s="6"/>
      <c r="C970" s="6"/>
      <c r="D970" s="6"/>
      <c r="E970" s="6"/>
      <c r="F970" s="6"/>
      <c r="G970" s="6"/>
      <c r="H970" s="6" t="str">
        <f t="shared" si="9"/>
        <v/>
      </c>
      <c r="I970" s="2" t="str">
        <f t="shared" si="10"/>
        <v/>
      </c>
      <c r="J970" s="2" t="str">
        <f t="shared" si="11"/>
        <v/>
      </c>
    </row>
    <row r="971" spans="1:10" ht="12.45" x14ac:dyDescent="0.3">
      <c r="A971" s="6"/>
      <c r="B971" s="6"/>
      <c r="C971" s="6"/>
      <c r="D971" s="6"/>
      <c r="E971" s="6"/>
      <c r="F971" s="6"/>
      <c r="G971" s="6"/>
      <c r="H971" s="6" t="str">
        <f t="shared" si="9"/>
        <v/>
      </c>
      <c r="I971" s="2" t="str">
        <f t="shared" si="10"/>
        <v/>
      </c>
      <c r="J971" s="2" t="str">
        <f t="shared" si="11"/>
        <v/>
      </c>
    </row>
    <row r="972" spans="1:10" ht="12.45" x14ac:dyDescent="0.3">
      <c r="A972" s="6"/>
      <c r="B972" s="6"/>
      <c r="C972" s="6"/>
      <c r="D972" s="6"/>
      <c r="E972" s="6"/>
      <c r="F972" s="6"/>
      <c r="G972" s="6"/>
      <c r="H972" s="6" t="str">
        <f t="shared" si="9"/>
        <v/>
      </c>
      <c r="I972" s="2" t="str">
        <f t="shared" si="10"/>
        <v/>
      </c>
      <c r="J972" s="2" t="str">
        <f t="shared" si="11"/>
        <v/>
      </c>
    </row>
    <row r="973" spans="1:10" ht="12.45" x14ac:dyDescent="0.3">
      <c r="A973" s="6"/>
      <c r="B973" s="6"/>
      <c r="C973" s="6"/>
      <c r="D973" s="6"/>
      <c r="E973" s="6"/>
      <c r="F973" s="6"/>
      <c r="G973" s="6"/>
      <c r="H973" s="6" t="str">
        <f t="shared" si="9"/>
        <v/>
      </c>
      <c r="I973" s="2" t="str">
        <f t="shared" si="10"/>
        <v/>
      </c>
      <c r="J973" s="2" t="str">
        <f t="shared" si="11"/>
        <v/>
      </c>
    </row>
    <row r="974" spans="1:10" ht="12.45" x14ac:dyDescent="0.3">
      <c r="A974" s="6"/>
      <c r="B974" s="6"/>
      <c r="C974" s="6"/>
      <c r="D974" s="6"/>
      <c r="E974" s="6"/>
      <c r="F974" s="6"/>
      <c r="G974" s="6"/>
      <c r="H974" s="6" t="str">
        <f t="shared" si="9"/>
        <v/>
      </c>
      <c r="I974" s="2" t="str">
        <f t="shared" si="10"/>
        <v/>
      </c>
      <c r="J974" s="2" t="str">
        <f t="shared" si="11"/>
        <v/>
      </c>
    </row>
    <row r="975" spans="1:10" ht="12.45" x14ac:dyDescent="0.3">
      <c r="A975" s="6"/>
      <c r="B975" s="6"/>
      <c r="C975" s="6"/>
      <c r="D975" s="6"/>
      <c r="E975" s="6"/>
      <c r="F975" s="6"/>
      <c r="G975" s="6"/>
      <c r="H975" s="6" t="str">
        <f t="shared" si="9"/>
        <v/>
      </c>
      <c r="I975" s="2" t="str">
        <f t="shared" si="10"/>
        <v/>
      </c>
      <c r="J975" s="2" t="str">
        <f t="shared" si="11"/>
        <v/>
      </c>
    </row>
    <row r="976" spans="1:10" ht="12.45" x14ac:dyDescent="0.3">
      <c r="A976" s="6"/>
      <c r="B976" s="6"/>
      <c r="C976" s="6"/>
      <c r="D976" s="6"/>
      <c r="E976" s="6"/>
      <c r="F976" s="6"/>
      <c r="G976" s="6"/>
      <c r="H976" s="6" t="str">
        <f t="shared" si="9"/>
        <v/>
      </c>
      <c r="I976" s="2" t="str">
        <f t="shared" si="10"/>
        <v/>
      </c>
      <c r="J976" s="2" t="str">
        <f t="shared" si="11"/>
        <v/>
      </c>
    </row>
    <row r="977" spans="1:10" ht="12.45" x14ac:dyDescent="0.3">
      <c r="A977" s="6"/>
      <c r="B977" s="6"/>
      <c r="C977" s="6"/>
      <c r="D977" s="6"/>
      <c r="E977" s="6"/>
      <c r="F977" s="6"/>
      <c r="G977" s="6"/>
      <c r="H977" s="6" t="str">
        <f t="shared" si="9"/>
        <v/>
      </c>
      <c r="I977" s="2" t="str">
        <f t="shared" si="10"/>
        <v/>
      </c>
      <c r="J977" s="2" t="str">
        <f t="shared" si="11"/>
        <v/>
      </c>
    </row>
    <row r="978" spans="1:10" ht="12.45" x14ac:dyDescent="0.3">
      <c r="A978" s="6"/>
      <c r="B978" s="6"/>
      <c r="C978" s="6"/>
      <c r="D978" s="6"/>
      <c r="E978" s="6"/>
      <c r="F978" s="6"/>
      <c r="G978" s="6"/>
      <c r="H978" s="6" t="str">
        <f t="shared" si="9"/>
        <v/>
      </c>
      <c r="I978" s="2" t="str">
        <f t="shared" si="10"/>
        <v/>
      </c>
      <c r="J978" s="2" t="str">
        <f t="shared" si="11"/>
        <v/>
      </c>
    </row>
    <row r="979" spans="1:10" ht="12.45" x14ac:dyDescent="0.3">
      <c r="A979" s="6"/>
      <c r="B979" s="6"/>
      <c r="C979" s="6"/>
      <c r="D979" s="6"/>
      <c r="E979" s="6"/>
      <c r="F979" s="6"/>
      <c r="G979" s="6"/>
      <c r="H979" s="6" t="str">
        <f t="shared" si="9"/>
        <v/>
      </c>
      <c r="I979" s="2" t="str">
        <f t="shared" si="10"/>
        <v/>
      </c>
      <c r="J979" s="2" t="str">
        <f t="shared" si="11"/>
        <v/>
      </c>
    </row>
    <row r="980" spans="1:10" ht="12.45" x14ac:dyDescent="0.3">
      <c r="A980" s="6"/>
      <c r="B980" s="6"/>
      <c r="C980" s="6"/>
      <c r="D980" s="6"/>
      <c r="E980" s="6"/>
      <c r="F980" s="6"/>
      <c r="G980" s="6"/>
      <c r="H980" s="6" t="str">
        <f t="shared" si="9"/>
        <v/>
      </c>
      <c r="I980" s="2" t="str">
        <f t="shared" si="10"/>
        <v/>
      </c>
      <c r="J980" s="2" t="str">
        <f t="shared" si="11"/>
        <v/>
      </c>
    </row>
    <row r="981" spans="1:10" ht="12.45" x14ac:dyDescent="0.3">
      <c r="A981" s="6"/>
      <c r="B981" s="6"/>
      <c r="C981" s="6"/>
      <c r="D981" s="6"/>
      <c r="E981" s="6"/>
      <c r="F981" s="6"/>
      <c r="G981" s="6"/>
      <c r="H981" s="6" t="str">
        <f t="shared" si="9"/>
        <v/>
      </c>
      <c r="I981" s="2" t="str">
        <f t="shared" si="10"/>
        <v/>
      </c>
      <c r="J981" s="2" t="str">
        <f t="shared" si="11"/>
        <v/>
      </c>
    </row>
    <row r="982" spans="1:10" ht="12.45" x14ac:dyDescent="0.3">
      <c r="A982" s="6"/>
      <c r="B982" s="6"/>
      <c r="C982" s="6"/>
      <c r="D982" s="6"/>
      <c r="E982" s="6"/>
      <c r="F982" s="6"/>
      <c r="G982" s="6"/>
      <c r="H982" s="6" t="str">
        <f t="shared" si="9"/>
        <v/>
      </c>
      <c r="I982" s="2" t="str">
        <f t="shared" si="10"/>
        <v/>
      </c>
      <c r="J982" s="2" t="str">
        <f t="shared" si="11"/>
        <v/>
      </c>
    </row>
    <row r="983" spans="1:10" ht="12.45" x14ac:dyDescent="0.3">
      <c r="A983" s="6"/>
      <c r="B983" s="6"/>
      <c r="C983" s="6"/>
      <c r="D983" s="6"/>
      <c r="E983" s="6"/>
      <c r="F983" s="6"/>
      <c r="G983" s="6"/>
      <c r="H983" s="6" t="str">
        <f t="shared" si="9"/>
        <v/>
      </c>
      <c r="I983" s="2" t="str">
        <f t="shared" si="10"/>
        <v/>
      </c>
      <c r="J983" s="2" t="str">
        <f t="shared" si="11"/>
        <v/>
      </c>
    </row>
    <row r="984" spans="1:10" ht="12.45" x14ac:dyDescent="0.3">
      <c r="A984" s="6"/>
      <c r="B984" s="6"/>
      <c r="C984" s="6"/>
      <c r="D984" s="6"/>
      <c r="E984" s="6"/>
      <c r="F984" s="6"/>
      <c r="G984" s="6"/>
      <c r="H984" s="6" t="str">
        <f t="shared" si="9"/>
        <v/>
      </c>
      <c r="I984" s="2" t="str">
        <f t="shared" si="10"/>
        <v/>
      </c>
      <c r="J984" s="2" t="str">
        <f t="shared" si="11"/>
        <v/>
      </c>
    </row>
    <row r="985" spans="1:10" ht="12.45" x14ac:dyDescent="0.3">
      <c r="A985" s="6"/>
      <c r="B985" s="6"/>
      <c r="C985" s="6"/>
      <c r="D985" s="6"/>
      <c r="E985" s="6"/>
      <c r="F985" s="6"/>
      <c r="G985" s="6"/>
      <c r="H985" s="6" t="str">
        <f t="shared" si="9"/>
        <v/>
      </c>
      <c r="I985" s="2" t="str">
        <f t="shared" si="10"/>
        <v/>
      </c>
      <c r="J985" s="2" t="str">
        <f t="shared" si="11"/>
        <v/>
      </c>
    </row>
    <row r="986" spans="1:10" ht="12.45" x14ac:dyDescent="0.3">
      <c r="A986" s="6"/>
      <c r="B986" s="6"/>
      <c r="C986" s="6"/>
      <c r="D986" s="6"/>
      <c r="E986" s="6"/>
      <c r="F986" s="6"/>
      <c r="G986" s="6"/>
      <c r="H986" s="6" t="str">
        <f t="shared" si="9"/>
        <v/>
      </c>
      <c r="I986" s="2" t="str">
        <f t="shared" si="10"/>
        <v/>
      </c>
      <c r="J986" s="2" t="str">
        <f t="shared" si="11"/>
        <v/>
      </c>
    </row>
    <row r="987" spans="1:10" ht="12.45" x14ac:dyDescent="0.3">
      <c r="A987" s="6"/>
      <c r="B987" s="6"/>
      <c r="C987" s="6"/>
      <c r="D987" s="6"/>
      <c r="E987" s="6"/>
      <c r="F987" s="6"/>
      <c r="G987" s="6"/>
      <c r="H987" s="6" t="str">
        <f t="shared" si="9"/>
        <v/>
      </c>
      <c r="I987" s="2" t="str">
        <f t="shared" si="10"/>
        <v/>
      </c>
      <c r="J987" s="2" t="str">
        <f t="shared" si="11"/>
        <v/>
      </c>
    </row>
    <row r="988" spans="1:10" ht="12.45" x14ac:dyDescent="0.3">
      <c r="A988" s="6"/>
      <c r="B988" s="6"/>
      <c r="C988" s="6"/>
      <c r="D988" s="6"/>
      <c r="E988" s="6"/>
      <c r="F988" s="6"/>
      <c r="G988" s="6"/>
      <c r="H988" s="6" t="str">
        <f t="shared" si="9"/>
        <v/>
      </c>
      <c r="I988" s="2" t="str">
        <f t="shared" si="10"/>
        <v/>
      </c>
      <c r="J988" s="2" t="str">
        <f t="shared" si="11"/>
        <v/>
      </c>
    </row>
    <row r="989" spans="1:10" ht="12.45" x14ac:dyDescent="0.3">
      <c r="A989" s="6"/>
      <c r="B989" s="6"/>
      <c r="C989" s="6"/>
      <c r="D989" s="6"/>
      <c r="E989" s="6"/>
      <c r="F989" s="6"/>
      <c r="G989" s="6"/>
      <c r="H989" s="6" t="str">
        <f t="shared" si="9"/>
        <v/>
      </c>
      <c r="I989" s="2" t="str">
        <f t="shared" si="10"/>
        <v/>
      </c>
      <c r="J989" s="2" t="str">
        <f t="shared" si="11"/>
        <v/>
      </c>
    </row>
    <row r="990" spans="1:10" ht="12.45" x14ac:dyDescent="0.3">
      <c r="A990" s="6"/>
      <c r="B990" s="6"/>
      <c r="C990" s="6"/>
      <c r="D990" s="6"/>
      <c r="E990" s="6"/>
      <c r="F990" s="6"/>
      <c r="G990" s="6"/>
      <c r="H990" s="6" t="str">
        <f t="shared" si="9"/>
        <v/>
      </c>
      <c r="I990" s="2" t="str">
        <f t="shared" si="10"/>
        <v/>
      </c>
      <c r="J990" s="2" t="str">
        <f t="shared" si="11"/>
        <v/>
      </c>
    </row>
    <row r="991" spans="1:10" ht="12.45" x14ac:dyDescent="0.3">
      <c r="A991" s="6"/>
      <c r="B991" s="6"/>
      <c r="C991" s="6"/>
      <c r="D991" s="6"/>
      <c r="E991" s="6"/>
      <c r="F991" s="6"/>
      <c r="G991" s="6"/>
      <c r="H991" s="6" t="str">
        <f t="shared" si="9"/>
        <v/>
      </c>
      <c r="I991" s="2" t="str">
        <f t="shared" si="10"/>
        <v/>
      </c>
      <c r="J991" s="2" t="str">
        <f t="shared" si="11"/>
        <v/>
      </c>
    </row>
    <row r="992" spans="1:10" ht="12.45" x14ac:dyDescent="0.3">
      <c r="A992" s="6"/>
      <c r="B992" s="6"/>
      <c r="C992" s="6"/>
      <c r="D992" s="6"/>
      <c r="E992" s="6"/>
      <c r="F992" s="6"/>
      <c r="G992" s="6"/>
      <c r="H992" s="6" t="str">
        <f t="shared" si="9"/>
        <v/>
      </c>
      <c r="I992" s="2" t="str">
        <f t="shared" si="10"/>
        <v/>
      </c>
      <c r="J992" s="2" t="str">
        <f t="shared" si="11"/>
        <v/>
      </c>
    </row>
    <row r="993" spans="1:10" ht="12.45" x14ac:dyDescent="0.3">
      <c r="A993" s="6"/>
      <c r="B993" s="6"/>
      <c r="C993" s="6"/>
      <c r="D993" s="6"/>
      <c r="E993" s="6"/>
      <c r="F993" s="6"/>
      <c r="G993" s="6"/>
      <c r="H993" s="6" t="str">
        <f t="shared" si="9"/>
        <v/>
      </c>
      <c r="I993" s="2" t="str">
        <f t="shared" si="10"/>
        <v/>
      </c>
      <c r="J993" s="2" t="str">
        <f t="shared" si="11"/>
        <v/>
      </c>
    </row>
    <row r="994" spans="1:10" ht="12.45" x14ac:dyDescent="0.3">
      <c r="A994" s="6"/>
      <c r="B994" s="6"/>
      <c r="C994" s="6"/>
      <c r="D994" s="6"/>
      <c r="E994" s="6"/>
      <c r="F994" s="6"/>
      <c r="G994" s="6"/>
      <c r="H994" s="6" t="str">
        <f t="shared" si="9"/>
        <v/>
      </c>
      <c r="I994" s="2" t="str">
        <f t="shared" si="10"/>
        <v/>
      </c>
      <c r="J994" s="2" t="str">
        <f t="shared" si="11"/>
        <v/>
      </c>
    </row>
    <row r="995" spans="1:10" ht="12.45" x14ac:dyDescent="0.3">
      <c r="A995" s="6"/>
      <c r="B995" s="6"/>
      <c r="C995" s="6"/>
      <c r="D995" s="6"/>
      <c r="E995" s="6"/>
      <c r="F995" s="6"/>
      <c r="G995" s="6"/>
      <c r="H995" s="6" t="str">
        <f t="shared" si="9"/>
        <v/>
      </c>
      <c r="I995" s="2" t="str">
        <f t="shared" si="10"/>
        <v/>
      </c>
      <c r="J995" s="2" t="str">
        <f t="shared" si="11"/>
        <v/>
      </c>
    </row>
    <row r="996" spans="1:10" ht="12.45" x14ac:dyDescent="0.3">
      <c r="A996" s="6"/>
      <c r="B996" s="6"/>
      <c r="C996" s="6"/>
      <c r="D996" s="6"/>
      <c r="E996" s="6"/>
      <c r="F996" s="6"/>
      <c r="G996" s="6"/>
      <c r="H996" s="6" t="str">
        <f t="shared" si="9"/>
        <v/>
      </c>
      <c r="I996" s="2" t="str">
        <f t="shared" si="10"/>
        <v/>
      </c>
      <c r="J996" s="2" t="str">
        <f t="shared" si="11"/>
        <v/>
      </c>
    </row>
    <row r="997" spans="1:10" ht="12.45" x14ac:dyDescent="0.3">
      <c r="A997" s="6"/>
      <c r="B997" s="6"/>
      <c r="C997" s="6"/>
      <c r="D997" s="6"/>
      <c r="E997" s="6"/>
      <c r="F997" s="6"/>
      <c r="G997" s="6"/>
      <c r="H997" s="6" t="str">
        <f t="shared" si="9"/>
        <v/>
      </c>
      <c r="I997" s="2" t="str">
        <f t="shared" si="10"/>
        <v/>
      </c>
      <c r="J997" s="2" t="str">
        <f t="shared" si="11"/>
        <v/>
      </c>
    </row>
    <row r="998" spans="1:10" ht="12.45" x14ac:dyDescent="0.3">
      <c r="A998" s="6"/>
      <c r="B998" s="6"/>
      <c r="C998" s="6"/>
      <c r="D998" s="6"/>
      <c r="E998" s="6"/>
      <c r="F998" s="6"/>
      <c r="G998" s="6"/>
      <c r="H998" s="6" t="str">
        <f t="shared" si="9"/>
        <v/>
      </c>
      <c r="I998" s="2" t="str">
        <f t="shared" si="10"/>
        <v/>
      </c>
      <c r="J998" s="2" t="str">
        <f t="shared" si="11"/>
        <v/>
      </c>
    </row>
    <row r="999" spans="1:10" ht="12.45" x14ac:dyDescent="0.3">
      <c r="A999" s="6"/>
      <c r="B999" s="6"/>
      <c r="C999" s="6"/>
      <c r="D999" s="6"/>
      <c r="E999" s="6"/>
      <c r="F999" s="6"/>
      <c r="G999" s="6"/>
      <c r="H999" s="6" t="str">
        <f t="shared" si="9"/>
        <v/>
      </c>
      <c r="I999" s="2" t="str">
        <f t="shared" si="10"/>
        <v/>
      </c>
      <c r="J999" s="2" t="str">
        <f t="shared" si="11"/>
        <v/>
      </c>
    </row>
    <row r="1000" spans="1:10" ht="12.45" x14ac:dyDescent="0.3">
      <c r="A1000" s="6"/>
      <c r="B1000" s="6"/>
      <c r="C1000" s="6"/>
      <c r="D1000" s="6"/>
      <c r="E1000" s="6"/>
      <c r="F1000" s="6"/>
      <c r="G1000" s="6"/>
      <c r="H1000" s="6" t="str">
        <f t="shared" si="9"/>
        <v/>
      </c>
      <c r="I1000" s="2" t="str">
        <f t="shared" si="10"/>
        <v/>
      </c>
      <c r="J1000" s="2" t="str">
        <f t="shared" si="11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Parametres!$C$2:$C$50</xm:f>
          </x14:formula1>
          <xm:sqref>E2:E1000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outlinePr summaryBelow="0" summaryRight="0"/>
  </sheetPr>
  <dimension ref="A1:W1000"/>
  <sheetViews>
    <sheetView workbookViewId="0">
      <selection activeCell="N4" sqref="N4"/>
    </sheetView>
  </sheetViews>
  <sheetFormatPr baseColWidth="10" defaultColWidth="12.61328125" defaultRowHeight="15.75" customHeight="1" x14ac:dyDescent="0.3"/>
  <cols>
    <col min="1" max="1" width="15.84375" customWidth="1"/>
    <col min="4" max="4" width="13.3828125" customWidth="1"/>
    <col min="9" max="9" width="15.15234375" customWidth="1"/>
    <col min="10" max="10" width="13.765625" customWidth="1"/>
    <col min="13" max="13" width="16.15234375" customWidth="1"/>
    <col min="14" max="14" width="13.84375" customWidth="1"/>
  </cols>
  <sheetData>
    <row r="1" spans="1:23" ht="12.45" x14ac:dyDescent="0.3">
      <c r="A1" s="88" t="s">
        <v>18</v>
      </c>
      <c r="B1" s="83"/>
      <c r="C1" s="82" t="s">
        <v>19</v>
      </c>
      <c r="D1" s="83"/>
      <c r="E1" s="82" t="s">
        <v>20</v>
      </c>
      <c r="F1" s="83"/>
      <c r="G1" s="82" t="s">
        <v>21</v>
      </c>
      <c r="H1" s="83"/>
      <c r="I1" s="1" t="s">
        <v>22</v>
      </c>
      <c r="J1" s="82" t="s">
        <v>23</v>
      </c>
      <c r="K1" s="83"/>
      <c r="L1" s="82" t="s">
        <v>24</v>
      </c>
      <c r="M1" s="83"/>
      <c r="N1" s="7" t="s">
        <v>25</v>
      </c>
      <c r="O1" s="4"/>
      <c r="P1" s="4"/>
      <c r="Q1" s="4"/>
      <c r="R1" s="4"/>
      <c r="S1" s="4"/>
      <c r="T1" s="4"/>
      <c r="U1" s="4"/>
      <c r="V1" s="4"/>
      <c r="W1" s="4"/>
    </row>
    <row r="2" spans="1:23" ht="15.45" x14ac:dyDescent="0.4">
      <c r="A2" s="84">
        <f>COUNTA(A4:A998)</f>
        <v>3</v>
      </c>
      <c r="B2" s="85"/>
      <c r="C2" s="86">
        <f>SUM(H4:H998)</f>
        <v>1802.77</v>
      </c>
      <c r="D2" s="85"/>
      <c r="E2" s="86">
        <f ca="1">SUM(J4:J998)</f>
        <v>2085.4</v>
      </c>
      <c r="F2" s="85"/>
      <c r="G2" s="86">
        <f ca="1">E2-C2</f>
        <v>282.63000000000011</v>
      </c>
      <c r="H2" s="85"/>
      <c r="I2" s="8">
        <f ca="1">(E2-C2)/C2</f>
        <v>0.15677540673519091</v>
      </c>
      <c r="J2" s="87">
        <f ca="1">SUM(M4:M998)</f>
        <v>2567</v>
      </c>
      <c r="K2" s="85"/>
      <c r="L2" s="86">
        <f ca="1">J2-C2</f>
        <v>764.23</v>
      </c>
      <c r="M2" s="85"/>
      <c r="N2" s="8">
        <f ca="1">(J2-C2)/C2</f>
        <v>0.42391985666502108</v>
      </c>
      <c r="O2" s="4"/>
      <c r="P2" s="9">
        <f>V52</f>
        <v>0</v>
      </c>
      <c r="Q2" s="10"/>
      <c r="R2" s="11"/>
      <c r="S2" s="4"/>
      <c r="T2" s="4"/>
      <c r="U2" s="4"/>
      <c r="V2" s="4"/>
      <c r="W2" s="4"/>
    </row>
    <row r="3" spans="1:23" ht="24.75" customHeight="1" x14ac:dyDescent="0.3">
      <c r="A3" s="12" t="s">
        <v>0</v>
      </c>
      <c r="B3" s="12" t="s">
        <v>1</v>
      </c>
      <c r="C3" s="12" t="s">
        <v>26</v>
      </c>
      <c r="D3" s="12" t="s">
        <v>27</v>
      </c>
      <c r="E3" s="13" t="s">
        <v>3</v>
      </c>
      <c r="F3" s="13" t="s">
        <v>28</v>
      </c>
      <c r="G3" s="12" t="s">
        <v>29</v>
      </c>
      <c r="H3" s="14" t="s">
        <v>30</v>
      </c>
      <c r="I3" s="12" t="s">
        <v>31</v>
      </c>
      <c r="J3" s="12" t="s">
        <v>32</v>
      </c>
      <c r="K3" s="12" t="s">
        <v>33</v>
      </c>
      <c r="L3" s="12" t="s">
        <v>34</v>
      </c>
      <c r="M3" s="12" t="s">
        <v>35</v>
      </c>
      <c r="N3" s="12" t="s">
        <v>36</v>
      </c>
      <c r="Q3" s="15"/>
    </row>
    <row r="4" spans="1:23" ht="12.45" x14ac:dyDescent="0.3">
      <c r="A4" s="2" t="s">
        <v>10</v>
      </c>
      <c r="B4" s="2" t="s">
        <v>11</v>
      </c>
      <c r="C4" s="2" t="s">
        <v>37</v>
      </c>
      <c r="D4" s="2" t="s">
        <v>38</v>
      </c>
      <c r="E4" s="2">
        <f>SUMIFS(Activite!D:D,Activite!E:E,"Achat",Activite!B:B,B4)-SUMIFS(Activite!D:D,Activite!E:E,"Vente",Activite!B:B,B4)</f>
        <v>10</v>
      </c>
      <c r="F4" s="2">
        <f>(SUMIFS(Activite!H:H,Activite!E:E,"Achat",Activite!B:B,B4)-SUMIFS(Activite!H:H,Activite!E:E,"Vente",Activite!B:B,B4))/E4</f>
        <v>35.659000000000006</v>
      </c>
      <c r="G4" s="16">
        <f ca="1">J4/$E$2</f>
        <v>0.2735206674978421</v>
      </c>
      <c r="H4" s="2">
        <f>E4*F4</f>
        <v>356.59000000000003</v>
      </c>
      <c r="I4" s="2">
        <f ca="1">IFERROR(__xludf.DUMMYFUNCTION("GOOGLEFINANCE(B4)"),57.04)</f>
        <v>57.04</v>
      </c>
      <c r="J4" s="2">
        <f ca="1">I4*E4</f>
        <v>570.4</v>
      </c>
      <c r="K4" s="2">
        <f ca="1">J4-H4</f>
        <v>213.80999999999995</v>
      </c>
      <c r="L4" s="16">
        <f ca="1">(J4-H4)/H4</f>
        <v>0.59959617487871208</v>
      </c>
      <c r="M4" s="2">
        <f ca="1">J4+SUMIFS(Activite!H:H,Activite!E:E,"Dividende",Activite!B:B,B4)</f>
        <v>767.9</v>
      </c>
      <c r="N4" s="16">
        <f ca="1">(M4-H4)/H4</f>
        <v>1.153453546089346</v>
      </c>
    </row>
    <row r="5" spans="1:23" ht="12.45" x14ac:dyDescent="0.3">
      <c r="A5" s="2" t="s">
        <v>13</v>
      </c>
      <c r="B5" s="2" t="s">
        <v>14</v>
      </c>
      <c r="C5" s="2" t="s">
        <v>37</v>
      </c>
      <c r="D5" s="2" t="s">
        <v>39</v>
      </c>
      <c r="E5" s="2">
        <f>SUMIFS(Activite!D:D,Activite!E:E,"Achat",Activite!B:B,B5)-SUMIFS(Activite!D:D,Activite!E:E,"Vente",Activite!B:B,B5)</f>
        <v>10</v>
      </c>
      <c r="F5" s="2">
        <f>(SUMIFS(Activite!H:H,Activite!E:E,"Achat",Activite!B:B,B5)-SUMIFS(Activite!H:H,Activite!E:E,"Vente",Activite!B:B,B5))/E5</f>
        <v>85.779000000000011</v>
      </c>
      <c r="G5" s="16">
        <f ca="1">J5/$E$2</f>
        <v>0.46317253284741539</v>
      </c>
      <c r="H5" s="2">
        <f>E5*F5</f>
        <v>857.79000000000008</v>
      </c>
      <c r="I5" s="2">
        <f ca="1">IFERROR(__xludf.DUMMYFUNCTION("GOOGLEFINANCE(B5)"),96.59)</f>
        <v>96.59</v>
      </c>
      <c r="J5" s="2">
        <f ca="1">I5*E5</f>
        <v>965.90000000000009</v>
      </c>
      <c r="K5" s="17">
        <f ca="1">J5-H5</f>
        <v>108.11000000000001</v>
      </c>
      <c r="L5" s="18">
        <f ca="1">(J5-H5)/H5</f>
        <v>0.12603317828372912</v>
      </c>
      <c r="M5" s="2">
        <f ca="1">J5+SUMIFS(Activite!H:H,Activite!E:E,"Dividende",Activite!B:B,B5)</f>
        <v>1143.3000000000002</v>
      </c>
      <c r="N5" s="18">
        <f ca="1">(M5-H5)/H5</f>
        <v>0.33284370300423188</v>
      </c>
    </row>
    <row r="6" spans="1:23" ht="12.45" x14ac:dyDescent="0.3">
      <c r="A6" s="2" t="s">
        <v>15</v>
      </c>
      <c r="B6" s="2" t="s">
        <v>16</v>
      </c>
      <c r="C6" s="2" t="s">
        <v>37</v>
      </c>
      <c r="D6" s="2" t="s">
        <v>40</v>
      </c>
      <c r="E6" s="2">
        <f>SUMIFS(Activite!D:D,Activite!E:E,"Achat",Activite!B:B,B6)-SUMIFS(Activite!D:D,Activite!E:E,"Vente",Activite!B:B,B6)</f>
        <v>10</v>
      </c>
      <c r="F6" s="2">
        <f>(SUMIFS(Activite!H:H,Activite!E:E,"Achat",Activite!B:B,B6)-SUMIFS(Activite!H:H,Activite!E:E,"Vente",Activite!B:B,B6))/E6</f>
        <v>58.838999999999999</v>
      </c>
      <c r="G6" s="16">
        <f ca="1">J6/$E$2</f>
        <v>0.26330679965474246</v>
      </c>
      <c r="H6" s="2">
        <f>E6*F6</f>
        <v>588.39</v>
      </c>
      <c r="I6" s="2">
        <f ca="1">IFERROR(__xludf.DUMMYFUNCTION("GOOGLEFINANCE(B6)"),54.91)</f>
        <v>54.91</v>
      </c>
      <c r="J6" s="2">
        <f ca="1">I6*E6</f>
        <v>549.09999999999991</v>
      </c>
      <c r="K6" s="17">
        <f ca="1">J6-H6</f>
        <v>-39.290000000000077</v>
      </c>
      <c r="L6" s="18">
        <f ca="1">(J6-H6)/H6</f>
        <v>-6.6775438059790401E-2</v>
      </c>
      <c r="M6" s="2">
        <f ca="1">J6+SUMIFS(Activite!H:H,Activite!E:E,"Dividende",Activite!B:B,B6)</f>
        <v>655.8</v>
      </c>
      <c r="N6" s="18">
        <f ca="1">(M6-H6)/H6</f>
        <v>0.1145668689134757</v>
      </c>
    </row>
    <row r="7" spans="1:23" ht="12.45" x14ac:dyDescent="0.3">
      <c r="A7" s="6"/>
      <c r="B7" s="6"/>
      <c r="C7" s="6"/>
      <c r="D7" s="6"/>
      <c r="E7" s="6"/>
      <c r="F7" s="6"/>
      <c r="G7" s="19"/>
      <c r="H7" s="6"/>
      <c r="I7" s="6"/>
      <c r="J7" s="6"/>
      <c r="K7" s="6"/>
      <c r="L7" s="19"/>
      <c r="M7" s="6"/>
      <c r="N7" s="19"/>
    </row>
    <row r="8" spans="1:23" ht="12.45" x14ac:dyDescent="0.3">
      <c r="A8" s="6"/>
      <c r="B8" s="6"/>
      <c r="C8" s="6"/>
      <c r="D8" s="6"/>
      <c r="E8" s="6"/>
      <c r="F8" s="6"/>
      <c r="G8" s="19"/>
      <c r="H8" s="6"/>
      <c r="I8" s="6"/>
      <c r="J8" s="6"/>
      <c r="K8" s="6"/>
      <c r="L8" s="19"/>
      <c r="M8" s="6"/>
      <c r="N8" s="6"/>
    </row>
    <row r="9" spans="1:23" ht="12.45" x14ac:dyDescent="0.3">
      <c r="A9" s="6"/>
      <c r="B9" s="6"/>
      <c r="C9" s="6"/>
      <c r="D9" s="6"/>
      <c r="E9" s="6"/>
      <c r="F9" s="6"/>
      <c r="G9" s="19"/>
      <c r="H9" s="6"/>
      <c r="I9" s="6"/>
      <c r="J9" s="6"/>
      <c r="K9" s="6"/>
      <c r="L9" s="19"/>
      <c r="M9" s="6"/>
      <c r="N9" s="6"/>
    </row>
    <row r="10" spans="1:23" ht="12.45" x14ac:dyDescent="0.3">
      <c r="A10" s="6"/>
      <c r="B10" s="6"/>
      <c r="C10" s="6"/>
      <c r="D10" s="6"/>
      <c r="E10" s="6"/>
      <c r="F10" s="6"/>
      <c r="G10" s="19"/>
      <c r="H10" s="6"/>
      <c r="I10" s="6"/>
      <c r="J10" s="6"/>
      <c r="K10" s="6"/>
      <c r="L10" s="19"/>
      <c r="M10" s="6"/>
      <c r="N10" s="6"/>
    </row>
    <row r="11" spans="1:23" ht="12.45" x14ac:dyDescent="0.3">
      <c r="A11" s="6"/>
      <c r="B11" s="6"/>
      <c r="C11" s="6"/>
      <c r="D11" s="6"/>
      <c r="E11" s="6"/>
      <c r="F11" s="6"/>
      <c r="G11" s="19"/>
      <c r="H11" s="6"/>
      <c r="I11" s="6"/>
      <c r="J11" s="6"/>
      <c r="K11" s="6"/>
      <c r="L11" s="19"/>
      <c r="M11" s="6"/>
      <c r="N11" s="6"/>
    </row>
    <row r="12" spans="1:23" ht="12.45" x14ac:dyDescent="0.3">
      <c r="A12" s="6"/>
      <c r="B12" s="6"/>
      <c r="C12" s="6"/>
      <c r="D12" s="6"/>
      <c r="E12" s="6"/>
      <c r="F12" s="6"/>
      <c r="G12" s="19"/>
      <c r="H12" s="6"/>
      <c r="I12" s="6"/>
      <c r="J12" s="6"/>
      <c r="K12" s="6"/>
      <c r="L12" s="19"/>
      <c r="M12" s="6"/>
      <c r="N12" s="6"/>
    </row>
    <row r="13" spans="1:23" ht="12.45" x14ac:dyDescent="0.3">
      <c r="A13" s="6"/>
      <c r="B13" s="6"/>
      <c r="C13" s="6"/>
      <c r="D13" s="6"/>
      <c r="E13" s="6"/>
      <c r="F13" s="6"/>
      <c r="G13" s="19"/>
      <c r="H13" s="6"/>
      <c r="I13" s="6"/>
      <c r="J13" s="6"/>
      <c r="K13" s="6"/>
      <c r="L13" s="19"/>
      <c r="M13" s="6"/>
      <c r="N13" s="6"/>
    </row>
    <row r="14" spans="1:23" ht="12.45" x14ac:dyDescent="0.3">
      <c r="A14" s="6"/>
      <c r="B14" s="6"/>
      <c r="C14" s="6"/>
      <c r="D14" s="6"/>
      <c r="E14" s="6"/>
      <c r="F14" s="6"/>
      <c r="G14" s="19"/>
      <c r="H14" s="6"/>
      <c r="I14" s="6"/>
      <c r="J14" s="6"/>
      <c r="K14" s="6"/>
      <c r="L14" s="19"/>
      <c r="M14" s="6"/>
      <c r="N14" s="6"/>
    </row>
    <row r="15" spans="1:23" ht="12.45" x14ac:dyDescent="0.3">
      <c r="A15" s="6"/>
      <c r="B15" s="6"/>
      <c r="C15" s="6"/>
      <c r="D15" s="6"/>
      <c r="E15" s="6"/>
      <c r="F15" s="6"/>
      <c r="G15" s="19"/>
      <c r="H15" s="6"/>
      <c r="I15" s="6"/>
      <c r="J15" s="6"/>
      <c r="K15" s="6"/>
      <c r="L15" s="19"/>
      <c r="M15" s="6"/>
      <c r="N15" s="6"/>
    </row>
    <row r="16" spans="1:23" ht="12.45" x14ac:dyDescent="0.3">
      <c r="A16" s="6"/>
      <c r="B16" s="6"/>
      <c r="C16" s="6"/>
      <c r="D16" s="6"/>
      <c r="E16" s="6"/>
      <c r="F16" s="6"/>
      <c r="G16" s="19"/>
      <c r="H16" s="6"/>
      <c r="I16" s="6"/>
      <c r="J16" s="6"/>
      <c r="K16" s="6"/>
      <c r="L16" s="19"/>
      <c r="M16" s="6"/>
      <c r="N16" s="6"/>
    </row>
    <row r="17" spans="1:14" ht="12.45" x14ac:dyDescent="0.3">
      <c r="A17" s="6"/>
      <c r="B17" s="6"/>
      <c r="C17" s="6"/>
      <c r="D17" s="6"/>
      <c r="E17" s="6"/>
      <c r="F17" s="6"/>
      <c r="G17" s="19"/>
      <c r="H17" s="6"/>
      <c r="I17" s="6"/>
      <c r="J17" s="6"/>
      <c r="K17" s="6"/>
      <c r="L17" s="19"/>
      <c r="M17" s="6"/>
      <c r="N17" s="6"/>
    </row>
    <row r="18" spans="1:14" ht="12.45" x14ac:dyDescent="0.3">
      <c r="A18" s="6"/>
      <c r="B18" s="6"/>
      <c r="C18" s="6"/>
      <c r="D18" s="6"/>
      <c r="E18" s="6"/>
      <c r="F18" s="6"/>
      <c r="G18" s="19"/>
      <c r="H18" s="6"/>
      <c r="I18" s="6"/>
      <c r="J18" s="6"/>
      <c r="K18" s="6"/>
      <c r="L18" s="19"/>
      <c r="M18" s="6"/>
      <c r="N18" s="6"/>
    </row>
    <row r="19" spans="1:14" ht="12.45" x14ac:dyDescent="0.3">
      <c r="A19" s="6"/>
      <c r="B19" s="6"/>
      <c r="C19" s="6"/>
      <c r="D19" s="6"/>
      <c r="E19" s="6"/>
      <c r="F19" s="6"/>
      <c r="G19" s="19"/>
      <c r="H19" s="6"/>
      <c r="I19" s="6"/>
      <c r="J19" s="6"/>
      <c r="K19" s="6"/>
      <c r="L19" s="19"/>
      <c r="M19" s="6"/>
      <c r="N19" s="6"/>
    </row>
    <row r="20" spans="1:14" ht="12.45" x14ac:dyDescent="0.3">
      <c r="A20" s="6"/>
      <c r="B20" s="6"/>
      <c r="C20" s="6"/>
      <c r="D20" s="6"/>
      <c r="E20" s="6"/>
      <c r="F20" s="6"/>
      <c r="G20" s="19"/>
      <c r="H20" s="6"/>
      <c r="I20" s="6"/>
      <c r="J20" s="6"/>
      <c r="K20" s="6"/>
      <c r="L20" s="19"/>
      <c r="M20" s="6"/>
      <c r="N20" s="6"/>
    </row>
    <row r="21" spans="1:14" ht="12.45" x14ac:dyDescent="0.3">
      <c r="A21" s="6"/>
      <c r="B21" s="6"/>
      <c r="C21" s="6"/>
      <c r="D21" s="6"/>
      <c r="E21" s="6"/>
      <c r="F21" s="6"/>
      <c r="G21" s="19"/>
      <c r="H21" s="6"/>
      <c r="I21" s="6"/>
      <c r="J21" s="6"/>
      <c r="K21" s="6"/>
      <c r="L21" s="19"/>
      <c r="M21" s="6"/>
      <c r="N21" s="6"/>
    </row>
    <row r="22" spans="1:14" ht="12.45" x14ac:dyDescent="0.3">
      <c r="A22" s="6"/>
      <c r="B22" s="6"/>
      <c r="C22" s="6"/>
      <c r="D22" s="6"/>
      <c r="E22" s="6"/>
      <c r="F22" s="6"/>
      <c r="G22" s="19"/>
      <c r="H22" s="6"/>
      <c r="I22" s="6"/>
      <c r="J22" s="6"/>
      <c r="K22" s="6"/>
      <c r="L22" s="19"/>
      <c r="M22" s="6"/>
      <c r="N22" s="6"/>
    </row>
    <row r="23" spans="1:14" ht="12.45" x14ac:dyDescent="0.3">
      <c r="A23" s="6"/>
      <c r="B23" s="6"/>
      <c r="C23" s="6"/>
      <c r="D23" s="6"/>
      <c r="E23" s="6"/>
      <c r="F23" s="6"/>
      <c r="G23" s="19"/>
      <c r="H23" s="6"/>
      <c r="I23" s="6"/>
      <c r="J23" s="6"/>
      <c r="K23" s="6"/>
      <c r="L23" s="19"/>
      <c r="M23" s="6"/>
      <c r="N23" s="6"/>
    </row>
    <row r="24" spans="1:14" ht="12.45" x14ac:dyDescent="0.3">
      <c r="A24" s="6"/>
      <c r="B24" s="6"/>
      <c r="C24" s="6"/>
      <c r="D24" s="6"/>
      <c r="E24" s="6"/>
      <c r="F24" s="6"/>
      <c r="G24" s="19"/>
      <c r="H24" s="6"/>
      <c r="I24" s="6"/>
      <c r="J24" s="6"/>
      <c r="K24" s="6"/>
      <c r="L24" s="19"/>
      <c r="M24" s="6"/>
      <c r="N24" s="6"/>
    </row>
    <row r="25" spans="1:14" ht="12.45" x14ac:dyDescent="0.3">
      <c r="A25" s="6"/>
      <c r="B25" s="6"/>
      <c r="C25" s="6"/>
      <c r="D25" s="6"/>
      <c r="E25" s="6"/>
      <c r="F25" s="6"/>
      <c r="G25" s="19"/>
      <c r="H25" s="6"/>
      <c r="I25" s="6"/>
      <c r="J25" s="6"/>
      <c r="K25" s="6"/>
      <c r="L25" s="19"/>
      <c r="M25" s="6"/>
      <c r="N25" s="6"/>
    </row>
    <row r="26" spans="1:14" ht="12.45" x14ac:dyDescent="0.3">
      <c r="A26" s="6"/>
      <c r="B26" s="6"/>
      <c r="C26" s="6"/>
      <c r="D26" s="6"/>
      <c r="E26" s="6"/>
      <c r="F26" s="6"/>
      <c r="G26" s="19"/>
      <c r="H26" s="6"/>
      <c r="I26" s="6"/>
      <c r="J26" s="6"/>
      <c r="K26" s="6"/>
      <c r="L26" s="19"/>
      <c r="M26" s="6"/>
      <c r="N26" s="6"/>
    </row>
    <row r="27" spans="1:14" ht="12.45" x14ac:dyDescent="0.3">
      <c r="A27" s="6"/>
      <c r="B27" s="6"/>
      <c r="C27" s="6"/>
      <c r="D27" s="6"/>
      <c r="E27" s="6"/>
      <c r="F27" s="6"/>
      <c r="G27" s="19"/>
      <c r="H27" s="6"/>
      <c r="I27" s="6"/>
      <c r="J27" s="6"/>
      <c r="K27" s="6"/>
      <c r="L27" s="19"/>
      <c r="M27" s="6"/>
      <c r="N27" s="6"/>
    </row>
    <row r="28" spans="1:14" ht="12.45" x14ac:dyDescent="0.3">
      <c r="A28" s="6"/>
      <c r="B28" s="6"/>
      <c r="C28" s="6"/>
      <c r="D28" s="6"/>
      <c r="E28" s="6"/>
      <c r="F28" s="6"/>
      <c r="G28" s="19"/>
      <c r="H28" s="6"/>
      <c r="I28" s="6"/>
      <c r="J28" s="6"/>
      <c r="K28" s="6"/>
      <c r="L28" s="19"/>
      <c r="M28" s="6"/>
      <c r="N28" s="6"/>
    </row>
    <row r="29" spans="1:14" ht="12.45" x14ac:dyDescent="0.3">
      <c r="A29" s="6"/>
      <c r="B29" s="6"/>
      <c r="C29" s="6"/>
      <c r="D29" s="6"/>
      <c r="E29" s="6"/>
      <c r="F29" s="6"/>
      <c r="G29" s="19"/>
      <c r="H29" s="6"/>
      <c r="I29" s="6"/>
      <c r="J29" s="6"/>
      <c r="K29" s="6"/>
      <c r="L29" s="19"/>
      <c r="M29" s="6"/>
      <c r="N29" s="6"/>
    </row>
    <row r="30" spans="1:14" ht="12.45" x14ac:dyDescent="0.3">
      <c r="A30" s="6"/>
      <c r="B30" s="6"/>
      <c r="C30" s="6"/>
      <c r="D30" s="6"/>
      <c r="E30" s="6"/>
      <c r="F30" s="6"/>
      <c r="G30" s="19"/>
      <c r="H30" s="6"/>
      <c r="I30" s="6"/>
      <c r="J30" s="6"/>
      <c r="K30" s="6"/>
      <c r="L30" s="19"/>
      <c r="M30" s="6"/>
      <c r="N30" s="6"/>
    </row>
    <row r="31" spans="1:14" ht="12.45" x14ac:dyDescent="0.3">
      <c r="A31" s="6"/>
      <c r="B31" s="6"/>
      <c r="C31" s="6"/>
      <c r="D31" s="6"/>
      <c r="E31" s="6"/>
      <c r="F31" s="6"/>
      <c r="G31" s="19"/>
      <c r="H31" s="6"/>
      <c r="I31" s="6"/>
      <c r="J31" s="6"/>
      <c r="K31" s="6"/>
      <c r="L31" s="19"/>
      <c r="M31" s="6"/>
      <c r="N31" s="6"/>
    </row>
    <row r="32" spans="1:14" ht="12.45" x14ac:dyDescent="0.3">
      <c r="A32" s="6"/>
      <c r="B32" s="6"/>
      <c r="C32" s="6"/>
      <c r="D32" s="6"/>
      <c r="E32" s="6"/>
      <c r="F32" s="6"/>
      <c r="G32" s="19"/>
      <c r="H32" s="6"/>
      <c r="I32" s="6"/>
      <c r="J32" s="6"/>
      <c r="K32" s="6"/>
      <c r="L32" s="19"/>
      <c r="M32" s="6"/>
      <c r="N32" s="6"/>
    </row>
    <row r="33" spans="1:14" ht="12.45" x14ac:dyDescent="0.3">
      <c r="A33" s="6"/>
      <c r="B33" s="6"/>
      <c r="C33" s="6"/>
      <c r="D33" s="6"/>
      <c r="E33" s="6"/>
      <c r="F33" s="6"/>
      <c r="G33" s="19"/>
      <c r="H33" s="6"/>
      <c r="I33" s="6"/>
      <c r="J33" s="6"/>
      <c r="K33" s="6"/>
      <c r="L33" s="19"/>
      <c r="M33" s="6"/>
      <c r="N33" s="6"/>
    </row>
    <row r="34" spans="1:14" ht="12.45" x14ac:dyDescent="0.3">
      <c r="A34" s="6"/>
      <c r="B34" s="6"/>
      <c r="C34" s="6"/>
      <c r="D34" s="6"/>
      <c r="E34" s="6"/>
      <c r="F34" s="6"/>
      <c r="G34" s="19"/>
      <c r="H34" s="6"/>
      <c r="I34" s="6"/>
      <c r="J34" s="6"/>
      <c r="K34" s="6"/>
      <c r="L34" s="19"/>
      <c r="M34" s="6"/>
      <c r="N34" s="6"/>
    </row>
    <row r="35" spans="1:14" ht="12.45" x14ac:dyDescent="0.3">
      <c r="A35" s="6"/>
      <c r="B35" s="6"/>
      <c r="C35" s="6"/>
      <c r="D35" s="6"/>
      <c r="E35" s="6"/>
      <c r="F35" s="6"/>
      <c r="G35" s="19"/>
      <c r="H35" s="6"/>
      <c r="I35" s="6"/>
      <c r="J35" s="6"/>
      <c r="K35" s="6"/>
      <c r="L35" s="19"/>
      <c r="M35" s="6"/>
      <c r="N35" s="6"/>
    </row>
    <row r="36" spans="1:14" ht="12.45" x14ac:dyDescent="0.3">
      <c r="A36" s="6"/>
      <c r="B36" s="6"/>
      <c r="C36" s="6"/>
      <c r="D36" s="6"/>
      <c r="E36" s="6"/>
      <c r="F36" s="6"/>
      <c r="G36" s="19"/>
      <c r="H36" s="6"/>
      <c r="I36" s="6"/>
      <c r="J36" s="6"/>
      <c r="K36" s="6"/>
      <c r="L36" s="19"/>
      <c r="M36" s="6"/>
      <c r="N36" s="6"/>
    </row>
    <row r="37" spans="1:14" ht="12.45" x14ac:dyDescent="0.3">
      <c r="A37" s="6"/>
      <c r="B37" s="6"/>
      <c r="C37" s="6"/>
      <c r="D37" s="6"/>
      <c r="E37" s="6"/>
      <c r="F37" s="6"/>
      <c r="G37" s="19"/>
      <c r="H37" s="6"/>
      <c r="I37" s="6"/>
      <c r="J37" s="6"/>
      <c r="K37" s="6"/>
      <c r="L37" s="19"/>
      <c r="M37" s="6"/>
      <c r="N37" s="6"/>
    </row>
    <row r="38" spans="1:14" ht="12.45" x14ac:dyDescent="0.3">
      <c r="A38" s="6"/>
      <c r="B38" s="6"/>
      <c r="C38" s="6"/>
      <c r="D38" s="6"/>
      <c r="E38" s="6"/>
      <c r="F38" s="6"/>
      <c r="G38" s="19"/>
      <c r="H38" s="6"/>
      <c r="I38" s="6"/>
      <c r="J38" s="6"/>
      <c r="K38" s="6"/>
      <c r="L38" s="19"/>
      <c r="M38" s="6"/>
      <c r="N38" s="6"/>
    </row>
    <row r="39" spans="1:14" ht="12.45" x14ac:dyDescent="0.3">
      <c r="A39" s="6"/>
      <c r="B39" s="6"/>
      <c r="C39" s="6"/>
      <c r="D39" s="6"/>
      <c r="E39" s="6"/>
      <c r="F39" s="6"/>
      <c r="G39" s="19"/>
      <c r="H39" s="6"/>
      <c r="I39" s="6"/>
      <c r="J39" s="6"/>
      <c r="K39" s="6"/>
      <c r="L39" s="19"/>
      <c r="M39" s="6"/>
      <c r="N39" s="6"/>
    </row>
    <row r="40" spans="1:14" ht="12.45" x14ac:dyDescent="0.3">
      <c r="A40" s="6"/>
      <c r="B40" s="6"/>
      <c r="C40" s="6"/>
      <c r="D40" s="6"/>
      <c r="E40" s="6"/>
      <c r="F40" s="6"/>
      <c r="G40" s="19"/>
      <c r="H40" s="6"/>
      <c r="I40" s="6"/>
      <c r="J40" s="6"/>
      <c r="K40" s="6"/>
      <c r="L40" s="19"/>
      <c r="M40" s="6"/>
      <c r="N40" s="6"/>
    </row>
    <row r="41" spans="1:14" ht="12.45" x14ac:dyDescent="0.3">
      <c r="A41" s="6"/>
      <c r="B41" s="6"/>
      <c r="C41" s="6"/>
      <c r="D41" s="6"/>
      <c r="E41" s="6"/>
      <c r="F41" s="6"/>
      <c r="G41" s="19"/>
      <c r="H41" s="6"/>
      <c r="I41" s="6"/>
      <c r="J41" s="6"/>
      <c r="K41" s="6"/>
      <c r="L41" s="19"/>
      <c r="M41" s="6"/>
      <c r="N41" s="6"/>
    </row>
    <row r="42" spans="1:14" ht="12.45" x14ac:dyDescent="0.3">
      <c r="A42" s="6"/>
      <c r="B42" s="6"/>
      <c r="C42" s="6"/>
      <c r="D42" s="6"/>
      <c r="E42" s="6"/>
      <c r="F42" s="6"/>
      <c r="G42" s="19"/>
      <c r="H42" s="6"/>
      <c r="I42" s="6"/>
      <c r="J42" s="6"/>
      <c r="K42" s="6"/>
      <c r="L42" s="19"/>
      <c r="M42" s="6"/>
      <c r="N42" s="6"/>
    </row>
    <row r="43" spans="1:14" ht="12.45" x14ac:dyDescent="0.3">
      <c r="A43" s="6"/>
      <c r="B43" s="6"/>
      <c r="C43" s="6"/>
      <c r="D43" s="6"/>
      <c r="E43" s="6"/>
      <c r="F43" s="6"/>
      <c r="G43" s="19"/>
      <c r="H43" s="6"/>
      <c r="I43" s="6"/>
      <c r="J43" s="6"/>
      <c r="K43" s="6"/>
      <c r="L43" s="19"/>
      <c r="M43" s="6"/>
      <c r="N43" s="6"/>
    </row>
    <row r="44" spans="1:14" ht="12.45" x14ac:dyDescent="0.3">
      <c r="A44" s="6"/>
      <c r="B44" s="6"/>
      <c r="C44" s="6"/>
      <c r="D44" s="6"/>
      <c r="E44" s="6"/>
      <c r="F44" s="6"/>
      <c r="G44" s="19"/>
      <c r="H44" s="6"/>
      <c r="I44" s="6"/>
      <c r="J44" s="6"/>
      <c r="K44" s="6"/>
      <c r="L44" s="19"/>
      <c r="M44" s="6"/>
      <c r="N44" s="6"/>
    </row>
    <row r="45" spans="1:14" ht="12.45" x14ac:dyDescent="0.3">
      <c r="A45" s="6"/>
      <c r="B45" s="6"/>
      <c r="C45" s="6"/>
      <c r="D45" s="6"/>
      <c r="E45" s="6"/>
      <c r="F45" s="6"/>
      <c r="G45" s="19"/>
      <c r="H45" s="6"/>
      <c r="I45" s="6"/>
      <c r="J45" s="6"/>
      <c r="K45" s="6"/>
      <c r="L45" s="19"/>
      <c r="M45" s="6"/>
      <c r="N45" s="6"/>
    </row>
    <row r="46" spans="1:14" ht="12.45" x14ac:dyDescent="0.3">
      <c r="A46" s="6"/>
      <c r="B46" s="6"/>
      <c r="C46" s="6"/>
      <c r="D46" s="6"/>
      <c r="E46" s="6"/>
      <c r="F46" s="6"/>
      <c r="G46" s="19"/>
      <c r="H46" s="6"/>
      <c r="I46" s="6"/>
      <c r="J46" s="6"/>
      <c r="K46" s="6"/>
      <c r="L46" s="19"/>
      <c r="M46" s="6"/>
      <c r="N46" s="6"/>
    </row>
    <row r="47" spans="1:14" ht="12.45" x14ac:dyDescent="0.3">
      <c r="A47" s="6"/>
      <c r="B47" s="6"/>
      <c r="C47" s="6"/>
      <c r="D47" s="6"/>
      <c r="E47" s="6"/>
      <c r="F47" s="6"/>
      <c r="G47" s="19"/>
      <c r="H47" s="6"/>
      <c r="I47" s="6"/>
      <c r="J47" s="6"/>
      <c r="K47" s="6"/>
      <c r="L47" s="19"/>
      <c r="M47" s="6"/>
      <c r="N47" s="6"/>
    </row>
    <row r="48" spans="1:14" ht="12.45" x14ac:dyDescent="0.3">
      <c r="A48" s="6"/>
      <c r="B48" s="6"/>
      <c r="C48" s="6"/>
      <c r="D48" s="6"/>
      <c r="E48" s="6"/>
      <c r="F48" s="6"/>
      <c r="G48" s="19"/>
      <c r="H48" s="6"/>
      <c r="I48" s="6"/>
      <c r="J48" s="6"/>
      <c r="K48" s="6"/>
      <c r="L48" s="19"/>
      <c r="M48" s="6"/>
      <c r="N48" s="6"/>
    </row>
    <row r="49" spans="1:14" ht="12.45" x14ac:dyDescent="0.3">
      <c r="A49" s="6"/>
      <c r="B49" s="6"/>
      <c r="C49" s="6"/>
      <c r="D49" s="6"/>
      <c r="E49" s="6"/>
      <c r="F49" s="6"/>
      <c r="G49" s="19"/>
      <c r="H49" s="6"/>
      <c r="I49" s="6"/>
      <c r="J49" s="6"/>
      <c r="K49" s="6"/>
      <c r="L49" s="19"/>
      <c r="M49" s="6"/>
      <c r="N49" s="6"/>
    </row>
    <row r="50" spans="1:14" ht="12.45" x14ac:dyDescent="0.3">
      <c r="A50" s="6"/>
      <c r="B50" s="6"/>
      <c r="C50" s="6"/>
      <c r="D50" s="6"/>
      <c r="E50" s="6"/>
      <c r="F50" s="6"/>
      <c r="G50" s="19"/>
      <c r="H50" s="6"/>
      <c r="I50" s="6"/>
      <c r="J50" s="6"/>
      <c r="K50" s="6"/>
      <c r="L50" s="19"/>
      <c r="M50" s="6"/>
      <c r="N50" s="6"/>
    </row>
    <row r="51" spans="1:14" ht="12.45" x14ac:dyDescent="0.3">
      <c r="A51" s="6"/>
      <c r="B51" s="6"/>
      <c r="C51" s="6"/>
      <c r="D51" s="6"/>
      <c r="E51" s="6"/>
      <c r="F51" s="6"/>
      <c r="G51" s="19"/>
      <c r="H51" s="6"/>
      <c r="I51" s="6"/>
      <c r="J51" s="6"/>
      <c r="K51" s="6"/>
      <c r="L51" s="19"/>
      <c r="M51" s="6"/>
      <c r="N51" s="6"/>
    </row>
    <row r="52" spans="1:14" ht="12.45" x14ac:dyDescent="0.3">
      <c r="A52" s="6"/>
      <c r="B52" s="6"/>
      <c r="C52" s="6"/>
      <c r="D52" s="6"/>
      <c r="E52" s="6"/>
      <c r="F52" s="6"/>
      <c r="G52" s="19"/>
      <c r="H52" s="6"/>
      <c r="I52" s="6"/>
      <c r="J52" s="6"/>
      <c r="K52" s="6"/>
      <c r="L52" s="19"/>
      <c r="M52" s="6"/>
      <c r="N52" s="6"/>
    </row>
    <row r="53" spans="1:14" ht="12.45" x14ac:dyDescent="0.3">
      <c r="A53" s="6"/>
      <c r="B53" s="6"/>
      <c r="C53" s="6"/>
      <c r="D53" s="6"/>
      <c r="E53" s="6"/>
      <c r="F53" s="6"/>
      <c r="G53" s="19"/>
      <c r="H53" s="6"/>
      <c r="I53" s="6"/>
      <c r="J53" s="6"/>
      <c r="K53" s="6"/>
      <c r="L53" s="19"/>
      <c r="M53" s="6"/>
      <c r="N53" s="6"/>
    </row>
    <row r="54" spans="1:14" ht="12.45" x14ac:dyDescent="0.3">
      <c r="A54" s="6"/>
      <c r="B54" s="6"/>
      <c r="C54" s="6"/>
      <c r="D54" s="6"/>
      <c r="E54" s="6"/>
      <c r="F54" s="6"/>
      <c r="G54" s="19"/>
      <c r="H54" s="6"/>
      <c r="I54" s="6"/>
      <c r="J54" s="6"/>
      <c r="K54" s="6"/>
      <c r="L54" s="19"/>
      <c r="M54" s="6"/>
      <c r="N54" s="6"/>
    </row>
    <row r="55" spans="1:14" ht="12.45" x14ac:dyDescent="0.3">
      <c r="A55" s="6"/>
      <c r="B55" s="6"/>
      <c r="C55" s="6"/>
      <c r="D55" s="6"/>
      <c r="E55" s="6"/>
      <c r="F55" s="6"/>
      <c r="G55" s="19"/>
      <c r="H55" s="6"/>
      <c r="I55" s="6"/>
      <c r="J55" s="6"/>
      <c r="K55" s="6"/>
      <c r="L55" s="19"/>
      <c r="M55" s="6"/>
      <c r="N55" s="6"/>
    </row>
    <row r="56" spans="1:14" ht="12.45" x14ac:dyDescent="0.3">
      <c r="A56" s="6"/>
      <c r="B56" s="6"/>
      <c r="C56" s="6"/>
      <c r="D56" s="6"/>
      <c r="E56" s="6"/>
      <c r="F56" s="6"/>
      <c r="G56" s="19"/>
      <c r="H56" s="6"/>
      <c r="I56" s="6"/>
      <c r="J56" s="6"/>
      <c r="K56" s="6"/>
      <c r="L56" s="19"/>
      <c r="M56" s="6"/>
      <c r="N56" s="6"/>
    </row>
    <row r="57" spans="1:14" ht="12.45" x14ac:dyDescent="0.3">
      <c r="A57" s="6"/>
      <c r="B57" s="6"/>
      <c r="C57" s="6"/>
      <c r="D57" s="6"/>
      <c r="E57" s="6"/>
      <c r="F57" s="6"/>
      <c r="G57" s="19"/>
      <c r="H57" s="6"/>
      <c r="I57" s="6"/>
      <c r="J57" s="6"/>
      <c r="K57" s="6"/>
      <c r="L57" s="19"/>
      <c r="M57" s="6"/>
      <c r="N57" s="6"/>
    </row>
    <row r="58" spans="1:14" ht="12.45" x14ac:dyDescent="0.3">
      <c r="A58" s="6"/>
      <c r="B58" s="6"/>
      <c r="C58" s="6"/>
      <c r="D58" s="6"/>
      <c r="E58" s="6"/>
      <c r="F58" s="6"/>
      <c r="G58" s="19"/>
      <c r="H58" s="6"/>
      <c r="I58" s="6"/>
      <c r="J58" s="6"/>
      <c r="K58" s="6"/>
      <c r="L58" s="19"/>
      <c r="M58" s="6"/>
      <c r="N58" s="6"/>
    </row>
    <row r="59" spans="1:14" ht="12.45" x14ac:dyDescent="0.3">
      <c r="A59" s="6"/>
      <c r="B59" s="6"/>
      <c r="C59" s="6"/>
      <c r="D59" s="6"/>
      <c r="E59" s="6"/>
      <c r="F59" s="6"/>
      <c r="G59" s="19"/>
      <c r="H59" s="6"/>
      <c r="I59" s="6"/>
      <c r="J59" s="6"/>
      <c r="K59" s="6"/>
      <c r="L59" s="19"/>
      <c r="M59" s="6"/>
      <c r="N59" s="6"/>
    </row>
    <row r="60" spans="1:14" ht="12.45" x14ac:dyDescent="0.3">
      <c r="A60" s="6"/>
      <c r="B60" s="6"/>
      <c r="C60" s="6"/>
      <c r="D60" s="6"/>
      <c r="E60" s="6"/>
      <c r="F60" s="6"/>
      <c r="G60" s="19"/>
      <c r="H60" s="6"/>
      <c r="I60" s="6"/>
      <c r="J60" s="6"/>
      <c r="K60" s="6"/>
      <c r="L60" s="19"/>
      <c r="M60" s="6"/>
      <c r="N60" s="6"/>
    </row>
    <row r="61" spans="1:14" ht="12.45" x14ac:dyDescent="0.3">
      <c r="A61" s="6"/>
      <c r="B61" s="6"/>
      <c r="C61" s="6"/>
      <c r="D61" s="6"/>
      <c r="E61" s="6"/>
      <c r="F61" s="6"/>
      <c r="G61" s="19"/>
      <c r="H61" s="6"/>
      <c r="I61" s="6"/>
      <c r="J61" s="6"/>
      <c r="K61" s="6"/>
      <c r="L61" s="19"/>
      <c r="M61" s="6"/>
      <c r="N61" s="6"/>
    </row>
    <row r="62" spans="1:14" ht="12.45" x14ac:dyDescent="0.3">
      <c r="A62" s="6"/>
      <c r="B62" s="6"/>
      <c r="C62" s="6"/>
      <c r="D62" s="6"/>
      <c r="E62" s="6"/>
      <c r="F62" s="6"/>
      <c r="G62" s="19"/>
      <c r="H62" s="6"/>
      <c r="I62" s="6"/>
      <c r="J62" s="6"/>
      <c r="K62" s="6"/>
      <c r="L62" s="19"/>
      <c r="M62" s="6"/>
      <c r="N62" s="6"/>
    </row>
    <row r="63" spans="1:14" ht="12.45" x14ac:dyDescent="0.3">
      <c r="A63" s="6"/>
      <c r="B63" s="6"/>
      <c r="C63" s="6"/>
      <c r="D63" s="6"/>
      <c r="E63" s="6"/>
      <c r="F63" s="6"/>
      <c r="G63" s="19"/>
      <c r="H63" s="6"/>
      <c r="I63" s="6"/>
      <c r="J63" s="6"/>
      <c r="K63" s="6"/>
      <c r="L63" s="19"/>
      <c r="M63" s="6"/>
      <c r="N63" s="6"/>
    </row>
    <row r="64" spans="1:14" ht="12.45" x14ac:dyDescent="0.3">
      <c r="A64" s="6"/>
      <c r="B64" s="6"/>
      <c r="C64" s="6"/>
      <c r="D64" s="6"/>
      <c r="E64" s="6"/>
      <c r="F64" s="6"/>
      <c r="G64" s="19"/>
      <c r="H64" s="6"/>
      <c r="I64" s="6"/>
      <c r="J64" s="6"/>
      <c r="K64" s="6"/>
      <c r="L64" s="19"/>
      <c r="M64" s="6"/>
      <c r="N64" s="6"/>
    </row>
    <row r="65" spans="1:14" ht="12.45" x14ac:dyDescent="0.3">
      <c r="A65" s="6"/>
      <c r="B65" s="6"/>
      <c r="C65" s="6"/>
      <c r="D65" s="6"/>
      <c r="E65" s="6"/>
      <c r="F65" s="6"/>
      <c r="G65" s="19"/>
      <c r="H65" s="6"/>
      <c r="I65" s="6"/>
      <c r="J65" s="6"/>
      <c r="K65" s="6"/>
      <c r="L65" s="19"/>
      <c r="M65" s="6"/>
      <c r="N65" s="6"/>
    </row>
    <row r="66" spans="1:14" ht="12.45" x14ac:dyDescent="0.3">
      <c r="A66" s="6"/>
      <c r="B66" s="6"/>
      <c r="C66" s="6"/>
      <c r="D66" s="6"/>
      <c r="E66" s="6"/>
      <c r="F66" s="6"/>
      <c r="G66" s="19"/>
      <c r="H66" s="6"/>
      <c r="I66" s="6"/>
      <c r="J66" s="6"/>
      <c r="K66" s="6"/>
      <c r="L66" s="19"/>
      <c r="M66" s="6"/>
      <c r="N66" s="6"/>
    </row>
    <row r="67" spans="1:14" ht="12.45" x14ac:dyDescent="0.3">
      <c r="A67" s="6"/>
      <c r="B67" s="6"/>
      <c r="C67" s="6"/>
      <c r="D67" s="6"/>
      <c r="E67" s="6"/>
      <c r="F67" s="6"/>
      <c r="G67" s="19"/>
      <c r="H67" s="6"/>
      <c r="I67" s="6"/>
      <c r="J67" s="6"/>
      <c r="K67" s="6"/>
      <c r="L67" s="19"/>
      <c r="M67" s="6"/>
      <c r="N67" s="6"/>
    </row>
    <row r="68" spans="1:14" ht="12.45" x14ac:dyDescent="0.3">
      <c r="A68" s="6"/>
      <c r="B68" s="6"/>
      <c r="C68" s="6"/>
      <c r="D68" s="6"/>
      <c r="E68" s="6"/>
      <c r="F68" s="6"/>
      <c r="G68" s="19"/>
      <c r="H68" s="6"/>
      <c r="I68" s="6"/>
      <c r="J68" s="6"/>
      <c r="K68" s="6"/>
      <c r="L68" s="19"/>
      <c r="M68" s="6"/>
      <c r="N68" s="6"/>
    </row>
    <row r="69" spans="1:14" ht="12.45" x14ac:dyDescent="0.3">
      <c r="A69" s="6"/>
      <c r="B69" s="6"/>
      <c r="C69" s="6"/>
      <c r="D69" s="6"/>
      <c r="E69" s="6"/>
      <c r="F69" s="6"/>
      <c r="G69" s="19"/>
      <c r="H69" s="6"/>
      <c r="I69" s="6"/>
      <c r="J69" s="6"/>
      <c r="K69" s="6"/>
      <c r="L69" s="19"/>
      <c r="M69" s="6"/>
      <c r="N69" s="6"/>
    </row>
    <row r="70" spans="1:14" ht="12.45" x14ac:dyDescent="0.3">
      <c r="A70" s="6"/>
      <c r="B70" s="6"/>
      <c r="C70" s="6"/>
      <c r="D70" s="6"/>
      <c r="E70" s="6"/>
      <c r="F70" s="6"/>
      <c r="G70" s="19"/>
      <c r="H70" s="6"/>
      <c r="I70" s="6"/>
      <c r="J70" s="6"/>
      <c r="K70" s="6"/>
      <c r="L70" s="19"/>
      <c r="M70" s="6"/>
      <c r="N70" s="6"/>
    </row>
    <row r="71" spans="1:14" ht="12.45" x14ac:dyDescent="0.3">
      <c r="A71" s="6"/>
      <c r="B71" s="6"/>
      <c r="C71" s="6"/>
      <c r="D71" s="6"/>
      <c r="E71" s="6"/>
      <c r="F71" s="6"/>
      <c r="G71" s="19"/>
      <c r="H71" s="6"/>
      <c r="I71" s="6"/>
      <c r="J71" s="6"/>
      <c r="K71" s="6"/>
      <c r="L71" s="19"/>
      <c r="M71" s="6"/>
      <c r="N71" s="6"/>
    </row>
    <row r="72" spans="1:14" ht="12.45" x14ac:dyDescent="0.3">
      <c r="A72" s="6"/>
      <c r="B72" s="6"/>
      <c r="C72" s="6"/>
      <c r="D72" s="6"/>
      <c r="E72" s="6"/>
      <c r="F72" s="6"/>
      <c r="G72" s="19"/>
      <c r="H72" s="6"/>
      <c r="I72" s="6"/>
      <c r="J72" s="6"/>
      <c r="K72" s="6"/>
      <c r="L72" s="19"/>
      <c r="M72" s="6"/>
      <c r="N72" s="6"/>
    </row>
    <row r="73" spans="1:14" ht="12.45" x14ac:dyDescent="0.3">
      <c r="A73" s="6"/>
      <c r="B73" s="6"/>
      <c r="C73" s="6"/>
      <c r="D73" s="6"/>
      <c r="E73" s="6"/>
      <c r="F73" s="6"/>
      <c r="G73" s="19"/>
      <c r="H73" s="6"/>
      <c r="I73" s="6"/>
      <c r="J73" s="6"/>
      <c r="K73" s="6"/>
      <c r="L73" s="19"/>
      <c r="M73" s="6"/>
      <c r="N73" s="6"/>
    </row>
    <row r="74" spans="1:14" ht="12.45" x14ac:dyDescent="0.3">
      <c r="A74" s="6"/>
      <c r="B74" s="6"/>
      <c r="C74" s="6"/>
      <c r="D74" s="6"/>
      <c r="E74" s="6"/>
      <c r="F74" s="6"/>
      <c r="G74" s="19"/>
      <c r="H74" s="6"/>
      <c r="I74" s="6"/>
      <c r="J74" s="6"/>
      <c r="K74" s="6"/>
      <c r="L74" s="19"/>
      <c r="M74" s="6"/>
      <c r="N74" s="6"/>
    </row>
    <row r="75" spans="1:14" ht="12.45" x14ac:dyDescent="0.3">
      <c r="A75" s="6"/>
      <c r="B75" s="6"/>
      <c r="C75" s="6"/>
      <c r="D75" s="6"/>
      <c r="E75" s="6"/>
      <c r="F75" s="6"/>
      <c r="G75" s="19"/>
      <c r="H75" s="6"/>
      <c r="I75" s="6"/>
      <c r="J75" s="6"/>
      <c r="K75" s="6"/>
      <c r="L75" s="19"/>
      <c r="M75" s="6"/>
      <c r="N75" s="6"/>
    </row>
    <row r="76" spans="1:14" ht="12.45" x14ac:dyDescent="0.3">
      <c r="A76" s="6"/>
      <c r="B76" s="6"/>
      <c r="C76" s="6"/>
      <c r="D76" s="6"/>
      <c r="E76" s="6"/>
      <c r="F76" s="6"/>
      <c r="G76" s="19"/>
      <c r="H76" s="6"/>
      <c r="I76" s="6"/>
      <c r="J76" s="6"/>
      <c r="K76" s="6"/>
      <c r="L76" s="19"/>
      <c r="M76" s="6"/>
      <c r="N76" s="6"/>
    </row>
    <row r="77" spans="1:14" ht="12.45" x14ac:dyDescent="0.3">
      <c r="A77" s="6"/>
      <c r="B77" s="6"/>
      <c r="C77" s="6"/>
      <c r="D77" s="6"/>
      <c r="E77" s="6"/>
      <c r="F77" s="6"/>
      <c r="G77" s="19"/>
      <c r="H77" s="6"/>
      <c r="I77" s="6"/>
      <c r="J77" s="6"/>
      <c r="K77" s="6"/>
      <c r="L77" s="19"/>
      <c r="M77" s="6"/>
      <c r="N77" s="6"/>
    </row>
    <row r="78" spans="1:14" ht="12.45" x14ac:dyDescent="0.3">
      <c r="A78" s="6"/>
      <c r="B78" s="6"/>
      <c r="C78" s="6"/>
      <c r="D78" s="6"/>
      <c r="E78" s="6"/>
      <c r="F78" s="6"/>
      <c r="G78" s="19"/>
      <c r="H78" s="6"/>
      <c r="I78" s="6"/>
      <c r="J78" s="6"/>
      <c r="K78" s="6"/>
      <c r="L78" s="19"/>
      <c r="M78" s="6"/>
      <c r="N78" s="6"/>
    </row>
    <row r="79" spans="1:14" ht="12.45" x14ac:dyDescent="0.3">
      <c r="A79" s="6"/>
      <c r="B79" s="6"/>
      <c r="C79" s="6"/>
      <c r="D79" s="6"/>
      <c r="E79" s="6"/>
      <c r="F79" s="6"/>
      <c r="G79" s="19"/>
      <c r="H79" s="6"/>
      <c r="I79" s="6"/>
      <c r="J79" s="6"/>
      <c r="K79" s="6"/>
      <c r="L79" s="19"/>
      <c r="M79" s="6"/>
      <c r="N79" s="6"/>
    </row>
    <row r="80" spans="1:14" ht="12.45" x14ac:dyDescent="0.3">
      <c r="A80" s="6"/>
      <c r="B80" s="6"/>
      <c r="C80" s="6"/>
      <c r="D80" s="6"/>
      <c r="E80" s="6"/>
      <c r="F80" s="6"/>
      <c r="G80" s="19"/>
      <c r="H80" s="6"/>
      <c r="I80" s="6"/>
      <c r="J80" s="6"/>
      <c r="K80" s="6"/>
      <c r="L80" s="19"/>
      <c r="M80" s="6"/>
      <c r="N80" s="6"/>
    </row>
    <row r="81" spans="1:14" ht="12.45" x14ac:dyDescent="0.3">
      <c r="A81" s="6"/>
      <c r="B81" s="6"/>
      <c r="C81" s="6"/>
      <c r="D81" s="6"/>
      <c r="E81" s="6"/>
      <c r="F81" s="6"/>
      <c r="G81" s="19"/>
      <c r="H81" s="6"/>
      <c r="I81" s="6"/>
      <c r="J81" s="6"/>
      <c r="K81" s="6"/>
      <c r="L81" s="19"/>
      <c r="M81" s="6"/>
      <c r="N81" s="6"/>
    </row>
    <row r="82" spans="1:14" ht="12.45" x14ac:dyDescent="0.3">
      <c r="A82" s="6"/>
      <c r="B82" s="6"/>
      <c r="C82" s="6"/>
      <c r="D82" s="6"/>
      <c r="E82" s="6"/>
      <c r="F82" s="6"/>
      <c r="G82" s="19"/>
      <c r="H82" s="6"/>
      <c r="I82" s="6"/>
      <c r="J82" s="6"/>
      <c r="K82" s="6"/>
      <c r="L82" s="19"/>
      <c r="M82" s="6"/>
      <c r="N82" s="6"/>
    </row>
    <row r="83" spans="1:14" ht="12.45" x14ac:dyDescent="0.3">
      <c r="A83" s="6"/>
      <c r="B83" s="6"/>
      <c r="C83" s="6"/>
      <c r="D83" s="6"/>
      <c r="E83" s="6"/>
      <c r="F83" s="6"/>
      <c r="G83" s="19"/>
      <c r="H83" s="6"/>
      <c r="I83" s="6"/>
      <c r="J83" s="6"/>
      <c r="K83" s="6"/>
      <c r="L83" s="19"/>
      <c r="M83" s="6"/>
      <c r="N83" s="6"/>
    </row>
    <row r="84" spans="1:14" ht="12.45" x14ac:dyDescent="0.3">
      <c r="A84" s="6"/>
      <c r="B84" s="6"/>
      <c r="C84" s="6"/>
      <c r="D84" s="6"/>
      <c r="E84" s="6"/>
      <c r="F84" s="6"/>
      <c r="G84" s="19"/>
      <c r="H84" s="6"/>
      <c r="I84" s="6"/>
      <c r="J84" s="6"/>
      <c r="K84" s="6"/>
      <c r="L84" s="19"/>
      <c r="M84" s="6"/>
      <c r="N84" s="6"/>
    </row>
    <row r="85" spans="1:14" ht="12.45" x14ac:dyDescent="0.3">
      <c r="A85" s="6"/>
      <c r="B85" s="6"/>
      <c r="C85" s="6"/>
      <c r="D85" s="6"/>
      <c r="E85" s="6"/>
      <c r="F85" s="6"/>
      <c r="G85" s="19"/>
      <c r="H85" s="6"/>
      <c r="I85" s="6"/>
      <c r="J85" s="6"/>
      <c r="K85" s="6"/>
      <c r="L85" s="19"/>
      <c r="M85" s="6"/>
      <c r="N85" s="6"/>
    </row>
    <row r="86" spans="1:14" ht="12.45" x14ac:dyDescent="0.3">
      <c r="A86" s="6"/>
      <c r="B86" s="6"/>
      <c r="C86" s="6"/>
      <c r="D86" s="6"/>
      <c r="E86" s="6"/>
      <c r="F86" s="6"/>
      <c r="G86" s="19"/>
      <c r="H86" s="6"/>
      <c r="I86" s="6"/>
      <c r="J86" s="6"/>
      <c r="K86" s="6"/>
      <c r="L86" s="19"/>
      <c r="M86" s="6"/>
      <c r="N86" s="6"/>
    </row>
    <row r="87" spans="1:14" ht="12.45" x14ac:dyDescent="0.3">
      <c r="A87" s="6"/>
      <c r="B87" s="6"/>
      <c r="C87" s="6"/>
      <c r="D87" s="6"/>
      <c r="E87" s="6"/>
      <c r="F87" s="6"/>
      <c r="G87" s="19"/>
      <c r="H87" s="6"/>
      <c r="I87" s="6"/>
      <c r="J87" s="6"/>
      <c r="K87" s="6"/>
      <c r="L87" s="19"/>
      <c r="M87" s="6"/>
      <c r="N87" s="6"/>
    </row>
    <row r="88" spans="1:14" ht="12.45" x14ac:dyDescent="0.3">
      <c r="A88" s="6"/>
      <c r="B88" s="6"/>
      <c r="C88" s="6"/>
      <c r="D88" s="6"/>
      <c r="E88" s="6"/>
      <c r="F88" s="6"/>
      <c r="G88" s="19"/>
      <c r="H88" s="6"/>
      <c r="I88" s="6"/>
      <c r="J88" s="6"/>
      <c r="K88" s="6"/>
      <c r="L88" s="19"/>
      <c r="M88" s="6"/>
      <c r="N88" s="6"/>
    </row>
    <row r="89" spans="1:14" ht="12.45" x14ac:dyDescent="0.3">
      <c r="A89" s="6"/>
      <c r="B89" s="6"/>
      <c r="C89" s="6"/>
      <c r="D89" s="6"/>
      <c r="E89" s="6"/>
      <c r="F89" s="6"/>
      <c r="G89" s="19"/>
      <c r="H89" s="6"/>
      <c r="I89" s="6"/>
      <c r="J89" s="6"/>
      <c r="K89" s="6"/>
      <c r="L89" s="19"/>
      <c r="M89" s="6"/>
      <c r="N89" s="6"/>
    </row>
    <row r="90" spans="1:14" ht="12.45" x14ac:dyDescent="0.3">
      <c r="A90" s="6"/>
      <c r="B90" s="6"/>
      <c r="C90" s="6"/>
      <c r="D90" s="6"/>
      <c r="E90" s="6"/>
      <c r="F90" s="6"/>
      <c r="G90" s="19"/>
      <c r="H90" s="6"/>
      <c r="I90" s="6"/>
      <c r="J90" s="6"/>
      <c r="K90" s="6"/>
      <c r="L90" s="19"/>
      <c r="M90" s="6"/>
      <c r="N90" s="6"/>
    </row>
    <row r="91" spans="1:14" ht="12.45" x14ac:dyDescent="0.3">
      <c r="A91" s="6"/>
      <c r="B91" s="6"/>
      <c r="C91" s="6"/>
      <c r="D91" s="6"/>
      <c r="E91" s="6"/>
      <c r="F91" s="6"/>
      <c r="G91" s="19"/>
      <c r="H91" s="6"/>
      <c r="I91" s="6"/>
      <c r="J91" s="6"/>
      <c r="K91" s="6"/>
      <c r="L91" s="19"/>
      <c r="M91" s="6"/>
      <c r="N91" s="6"/>
    </row>
    <row r="92" spans="1:14" ht="12.45" x14ac:dyDescent="0.3">
      <c r="A92" s="6"/>
      <c r="B92" s="6"/>
      <c r="C92" s="6"/>
      <c r="D92" s="6"/>
      <c r="E92" s="6"/>
      <c r="F92" s="6"/>
      <c r="G92" s="19"/>
      <c r="H92" s="6"/>
      <c r="I92" s="6"/>
      <c r="J92" s="6"/>
      <c r="K92" s="6"/>
      <c r="L92" s="19"/>
      <c r="M92" s="6"/>
      <c r="N92" s="6"/>
    </row>
    <row r="93" spans="1:14" ht="12.45" x14ac:dyDescent="0.3">
      <c r="A93" s="6"/>
      <c r="B93" s="6"/>
      <c r="C93" s="6"/>
      <c r="D93" s="6"/>
      <c r="E93" s="6"/>
      <c r="F93" s="6"/>
      <c r="G93" s="19"/>
      <c r="H93" s="6"/>
      <c r="I93" s="6"/>
      <c r="J93" s="6"/>
      <c r="K93" s="6"/>
      <c r="L93" s="19"/>
      <c r="M93" s="6"/>
      <c r="N93" s="6"/>
    </row>
    <row r="94" spans="1:14" ht="12.45" x14ac:dyDescent="0.3">
      <c r="A94" s="6"/>
      <c r="B94" s="6"/>
      <c r="C94" s="6"/>
      <c r="D94" s="6"/>
      <c r="E94" s="6"/>
      <c r="F94" s="6"/>
      <c r="G94" s="19"/>
      <c r="H94" s="6"/>
      <c r="I94" s="6"/>
      <c r="J94" s="6"/>
      <c r="K94" s="6"/>
      <c r="L94" s="19"/>
      <c r="M94" s="6"/>
      <c r="N94" s="6"/>
    </row>
    <row r="95" spans="1:14" ht="12.45" x14ac:dyDescent="0.3">
      <c r="A95" s="6"/>
      <c r="B95" s="6"/>
      <c r="C95" s="6"/>
      <c r="D95" s="6"/>
      <c r="E95" s="6"/>
      <c r="F95" s="6"/>
      <c r="G95" s="19"/>
      <c r="H95" s="6"/>
      <c r="I95" s="6"/>
      <c r="J95" s="6"/>
      <c r="K95" s="6"/>
      <c r="L95" s="19"/>
      <c r="M95" s="6"/>
      <c r="N95" s="6"/>
    </row>
    <row r="96" spans="1:14" ht="12.45" x14ac:dyDescent="0.3">
      <c r="A96" s="6"/>
      <c r="B96" s="6"/>
      <c r="C96" s="6"/>
      <c r="D96" s="6"/>
      <c r="E96" s="6"/>
      <c r="F96" s="6"/>
      <c r="G96" s="19"/>
      <c r="H96" s="6"/>
      <c r="I96" s="6"/>
      <c r="J96" s="6"/>
      <c r="K96" s="6"/>
      <c r="L96" s="19"/>
      <c r="M96" s="6"/>
      <c r="N96" s="6"/>
    </row>
    <row r="97" spans="1:14" ht="12.45" x14ac:dyDescent="0.3">
      <c r="A97" s="6"/>
      <c r="B97" s="6"/>
      <c r="C97" s="6"/>
      <c r="D97" s="6"/>
      <c r="E97" s="6"/>
      <c r="F97" s="6"/>
      <c r="G97" s="19"/>
      <c r="H97" s="6"/>
      <c r="I97" s="6"/>
      <c r="J97" s="6"/>
      <c r="K97" s="6"/>
      <c r="L97" s="19"/>
      <c r="M97" s="6"/>
      <c r="N97" s="6"/>
    </row>
    <row r="98" spans="1:14" ht="12.45" x14ac:dyDescent="0.3">
      <c r="A98" s="6"/>
      <c r="B98" s="6"/>
      <c r="C98" s="6"/>
      <c r="D98" s="6"/>
      <c r="E98" s="6"/>
      <c r="F98" s="6"/>
      <c r="G98" s="19"/>
      <c r="H98" s="6"/>
      <c r="I98" s="6"/>
      <c r="J98" s="6"/>
      <c r="K98" s="6"/>
      <c r="L98" s="19"/>
      <c r="M98" s="6"/>
      <c r="N98" s="6"/>
    </row>
    <row r="99" spans="1:14" ht="12.45" x14ac:dyDescent="0.3">
      <c r="A99" s="6"/>
      <c r="B99" s="6"/>
      <c r="C99" s="6"/>
      <c r="D99" s="6"/>
      <c r="E99" s="6"/>
      <c r="F99" s="6"/>
      <c r="G99" s="19"/>
      <c r="H99" s="6"/>
      <c r="I99" s="6"/>
      <c r="J99" s="6"/>
      <c r="K99" s="6"/>
      <c r="L99" s="19"/>
      <c r="M99" s="6"/>
      <c r="N99" s="6"/>
    </row>
    <row r="100" spans="1:14" ht="12.45" x14ac:dyDescent="0.3">
      <c r="A100" s="6"/>
      <c r="B100" s="6"/>
      <c r="C100" s="6"/>
      <c r="D100" s="6"/>
      <c r="E100" s="6"/>
      <c r="F100" s="6"/>
      <c r="G100" s="19"/>
      <c r="H100" s="6"/>
      <c r="I100" s="6"/>
      <c r="J100" s="6"/>
      <c r="K100" s="6"/>
      <c r="L100" s="19"/>
      <c r="M100" s="6"/>
      <c r="N100" s="6"/>
    </row>
    <row r="101" spans="1:14" ht="12.45" x14ac:dyDescent="0.3">
      <c r="A101" s="6"/>
      <c r="B101" s="6"/>
      <c r="C101" s="6"/>
      <c r="D101" s="6"/>
      <c r="E101" s="6"/>
      <c r="F101" s="6"/>
      <c r="G101" s="19"/>
      <c r="H101" s="6"/>
      <c r="I101" s="6"/>
      <c r="J101" s="6"/>
      <c r="K101" s="6"/>
      <c r="L101" s="19"/>
      <c r="M101" s="6"/>
      <c r="N101" s="6"/>
    </row>
    <row r="102" spans="1:14" ht="12.45" x14ac:dyDescent="0.3">
      <c r="A102" s="6"/>
      <c r="B102" s="6"/>
      <c r="C102" s="6"/>
      <c r="D102" s="6"/>
      <c r="E102" s="6"/>
      <c r="F102" s="6"/>
      <c r="G102" s="19"/>
      <c r="H102" s="6"/>
      <c r="I102" s="6"/>
      <c r="J102" s="6"/>
      <c r="K102" s="6"/>
      <c r="L102" s="19"/>
      <c r="M102" s="6"/>
      <c r="N102" s="6"/>
    </row>
    <row r="103" spans="1:14" ht="12.45" x14ac:dyDescent="0.3">
      <c r="A103" s="6"/>
      <c r="B103" s="6"/>
      <c r="C103" s="6"/>
      <c r="D103" s="6"/>
      <c r="E103" s="6"/>
      <c r="F103" s="6"/>
      <c r="G103" s="19"/>
      <c r="H103" s="6"/>
      <c r="I103" s="6"/>
      <c r="J103" s="6"/>
      <c r="K103" s="6"/>
      <c r="L103" s="19"/>
      <c r="M103" s="6"/>
      <c r="N103" s="6"/>
    </row>
    <row r="104" spans="1:14" ht="12.45" x14ac:dyDescent="0.3">
      <c r="A104" s="6"/>
      <c r="B104" s="6"/>
      <c r="C104" s="6"/>
      <c r="D104" s="6"/>
      <c r="E104" s="6"/>
      <c r="F104" s="6"/>
      <c r="G104" s="19"/>
      <c r="H104" s="6"/>
      <c r="I104" s="6"/>
      <c r="J104" s="6"/>
      <c r="K104" s="6"/>
      <c r="L104" s="19"/>
      <c r="M104" s="6"/>
      <c r="N104" s="6"/>
    </row>
    <row r="105" spans="1:14" ht="12.45" x14ac:dyDescent="0.3">
      <c r="A105" s="6"/>
      <c r="B105" s="6"/>
      <c r="C105" s="6"/>
      <c r="D105" s="6"/>
      <c r="E105" s="6"/>
      <c r="F105" s="6"/>
      <c r="G105" s="19"/>
      <c r="H105" s="6"/>
      <c r="I105" s="6"/>
      <c r="J105" s="6"/>
      <c r="K105" s="6"/>
      <c r="L105" s="19"/>
      <c r="M105" s="6"/>
      <c r="N105" s="6"/>
    </row>
    <row r="106" spans="1:14" ht="12.45" x14ac:dyDescent="0.3">
      <c r="A106" s="6"/>
      <c r="B106" s="6"/>
      <c r="C106" s="6"/>
      <c r="D106" s="6"/>
      <c r="E106" s="6"/>
      <c r="F106" s="6"/>
      <c r="G106" s="19"/>
      <c r="H106" s="6"/>
      <c r="I106" s="6"/>
      <c r="J106" s="6"/>
      <c r="K106" s="6"/>
      <c r="L106" s="19"/>
      <c r="M106" s="6"/>
      <c r="N106" s="6"/>
    </row>
    <row r="107" spans="1:14" ht="12.45" x14ac:dyDescent="0.3">
      <c r="A107" s="6"/>
      <c r="B107" s="6"/>
      <c r="C107" s="6"/>
      <c r="D107" s="6"/>
      <c r="E107" s="6"/>
      <c r="F107" s="6"/>
      <c r="G107" s="19"/>
      <c r="H107" s="6"/>
      <c r="I107" s="6"/>
      <c r="J107" s="6"/>
      <c r="K107" s="6"/>
      <c r="L107" s="19"/>
      <c r="M107" s="6"/>
      <c r="N107" s="6"/>
    </row>
    <row r="108" spans="1:14" ht="12.45" x14ac:dyDescent="0.3">
      <c r="A108" s="6"/>
      <c r="B108" s="6"/>
      <c r="C108" s="6"/>
      <c r="D108" s="6"/>
      <c r="E108" s="6"/>
      <c r="F108" s="6"/>
      <c r="G108" s="19"/>
      <c r="H108" s="6"/>
      <c r="I108" s="6"/>
      <c r="J108" s="6"/>
      <c r="K108" s="6"/>
      <c r="L108" s="19"/>
      <c r="M108" s="6"/>
      <c r="N108" s="6"/>
    </row>
    <row r="109" spans="1:14" ht="12.45" x14ac:dyDescent="0.3">
      <c r="A109" s="6"/>
      <c r="B109" s="6"/>
      <c r="C109" s="6"/>
      <c r="D109" s="6"/>
      <c r="E109" s="6"/>
      <c r="F109" s="6"/>
      <c r="G109" s="19"/>
      <c r="H109" s="6"/>
      <c r="I109" s="6"/>
      <c r="J109" s="6"/>
      <c r="K109" s="6"/>
      <c r="L109" s="19"/>
      <c r="M109" s="6"/>
      <c r="N109" s="6"/>
    </row>
    <row r="110" spans="1:14" ht="12.45" x14ac:dyDescent="0.3">
      <c r="A110" s="6"/>
      <c r="B110" s="6"/>
      <c r="C110" s="6"/>
      <c r="D110" s="6"/>
      <c r="E110" s="6"/>
      <c r="F110" s="6"/>
      <c r="G110" s="19"/>
      <c r="H110" s="6"/>
      <c r="I110" s="6"/>
      <c r="J110" s="6"/>
      <c r="K110" s="6"/>
      <c r="L110" s="19"/>
      <c r="M110" s="6"/>
      <c r="N110" s="6"/>
    </row>
    <row r="111" spans="1:14" ht="12.45" x14ac:dyDescent="0.3">
      <c r="A111" s="6"/>
      <c r="B111" s="6"/>
      <c r="C111" s="6"/>
      <c r="D111" s="6"/>
      <c r="E111" s="6"/>
      <c r="F111" s="6"/>
      <c r="G111" s="19"/>
      <c r="H111" s="6"/>
      <c r="I111" s="6"/>
      <c r="J111" s="6"/>
      <c r="K111" s="6"/>
      <c r="L111" s="19"/>
      <c r="M111" s="6"/>
      <c r="N111" s="6"/>
    </row>
    <row r="112" spans="1:14" ht="12.45" x14ac:dyDescent="0.3">
      <c r="A112" s="6"/>
      <c r="B112" s="6"/>
      <c r="C112" s="6"/>
      <c r="D112" s="6"/>
      <c r="E112" s="6"/>
      <c r="F112" s="6"/>
      <c r="G112" s="19"/>
      <c r="H112" s="6"/>
      <c r="I112" s="6"/>
      <c r="J112" s="6"/>
      <c r="K112" s="6"/>
      <c r="L112" s="19"/>
      <c r="M112" s="6"/>
      <c r="N112" s="6"/>
    </row>
    <row r="113" spans="1:14" ht="12.45" x14ac:dyDescent="0.3">
      <c r="A113" s="6"/>
      <c r="B113" s="6"/>
      <c r="C113" s="6"/>
      <c r="D113" s="6"/>
      <c r="E113" s="6"/>
      <c r="F113" s="6"/>
      <c r="G113" s="19"/>
      <c r="H113" s="6"/>
      <c r="I113" s="6"/>
      <c r="J113" s="6"/>
      <c r="K113" s="6"/>
      <c r="L113" s="19"/>
      <c r="M113" s="6"/>
      <c r="N113" s="6"/>
    </row>
    <row r="114" spans="1:14" ht="12.45" x14ac:dyDescent="0.3">
      <c r="A114" s="6"/>
      <c r="B114" s="6"/>
      <c r="C114" s="6"/>
      <c r="D114" s="6"/>
      <c r="E114" s="6"/>
      <c r="F114" s="6"/>
      <c r="G114" s="19"/>
      <c r="H114" s="6"/>
      <c r="I114" s="6"/>
      <c r="J114" s="6"/>
      <c r="K114" s="6"/>
      <c r="L114" s="19"/>
      <c r="M114" s="6"/>
      <c r="N114" s="6"/>
    </row>
    <row r="115" spans="1:14" ht="12.45" x14ac:dyDescent="0.3">
      <c r="A115" s="6"/>
      <c r="B115" s="6"/>
      <c r="C115" s="6"/>
      <c r="D115" s="6"/>
      <c r="E115" s="6"/>
      <c r="F115" s="6"/>
      <c r="G115" s="19"/>
      <c r="H115" s="6"/>
      <c r="I115" s="6"/>
      <c r="J115" s="6"/>
      <c r="K115" s="6"/>
      <c r="L115" s="19"/>
      <c r="M115" s="6"/>
      <c r="N115" s="6"/>
    </row>
    <row r="116" spans="1:14" ht="12.45" x14ac:dyDescent="0.3">
      <c r="A116" s="6"/>
      <c r="B116" s="6"/>
      <c r="C116" s="6"/>
      <c r="D116" s="6"/>
      <c r="E116" s="6"/>
      <c r="F116" s="6"/>
      <c r="G116" s="19"/>
      <c r="H116" s="6"/>
      <c r="I116" s="6"/>
      <c r="J116" s="6"/>
      <c r="K116" s="6"/>
      <c r="L116" s="19"/>
      <c r="M116" s="6"/>
      <c r="N116" s="6"/>
    </row>
    <row r="117" spans="1:14" ht="12.45" x14ac:dyDescent="0.3">
      <c r="A117" s="6"/>
      <c r="B117" s="6"/>
      <c r="C117" s="6"/>
      <c r="D117" s="6"/>
      <c r="E117" s="6"/>
      <c r="F117" s="6"/>
      <c r="G117" s="19"/>
      <c r="H117" s="6"/>
      <c r="I117" s="6"/>
      <c r="J117" s="6"/>
      <c r="K117" s="6"/>
      <c r="L117" s="19"/>
      <c r="M117" s="6"/>
      <c r="N117" s="6"/>
    </row>
    <row r="118" spans="1:14" ht="12.45" x14ac:dyDescent="0.3">
      <c r="A118" s="6"/>
      <c r="B118" s="6"/>
      <c r="C118" s="6"/>
      <c r="D118" s="6"/>
      <c r="E118" s="6"/>
      <c r="F118" s="6"/>
      <c r="G118" s="19"/>
      <c r="H118" s="6"/>
      <c r="I118" s="6"/>
      <c r="J118" s="6"/>
      <c r="K118" s="6"/>
      <c r="L118" s="19"/>
      <c r="M118" s="6"/>
      <c r="N118" s="6"/>
    </row>
    <row r="119" spans="1:14" ht="12.45" x14ac:dyDescent="0.3">
      <c r="A119" s="6"/>
      <c r="B119" s="6"/>
      <c r="C119" s="6"/>
      <c r="D119" s="6"/>
      <c r="E119" s="6"/>
      <c r="F119" s="6"/>
      <c r="G119" s="19"/>
      <c r="H119" s="6"/>
      <c r="I119" s="6"/>
      <c r="J119" s="6"/>
      <c r="K119" s="6"/>
      <c r="L119" s="19"/>
      <c r="M119" s="6"/>
      <c r="N119" s="6"/>
    </row>
    <row r="120" spans="1:14" ht="12.45" x14ac:dyDescent="0.3">
      <c r="A120" s="6"/>
      <c r="B120" s="6"/>
      <c r="C120" s="6"/>
      <c r="D120" s="6"/>
      <c r="E120" s="6"/>
      <c r="F120" s="6"/>
      <c r="G120" s="19"/>
      <c r="H120" s="6"/>
      <c r="I120" s="6"/>
      <c r="J120" s="6"/>
      <c r="K120" s="6"/>
      <c r="L120" s="19"/>
      <c r="M120" s="6"/>
      <c r="N120" s="6"/>
    </row>
    <row r="121" spans="1:14" ht="12.45" x14ac:dyDescent="0.3">
      <c r="A121" s="6"/>
      <c r="B121" s="6"/>
      <c r="C121" s="6"/>
      <c r="D121" s="6"/>
      <c r="E121" s="6"/>
      <c r="F121" s="6"/>
      <c r="G121" s="19"/>
      <c r="H121" s="6"/>
      <c r="I121" s="6"/>
      <c r="J121" s="6"/>
      <c r="K121" s="6"/>
      <c r="L121" s="19"/>
      <c r="M121" s="6"/>
      <c r="N121" s="6"/>
    </row>
    <row r="122" spans="1:14" ht="12.45" x14ac:dyDescent="0.3">
      <c r="A122" s="6"/>
      <c r="B122" s="6"/>
      <c r="C122" s="6"/>
      <c r="D122" s="6"/>
      <c r="E122" s="6"/>
      <c r="F122" s="6"/>
      <c r="G122" s="19"/>
      <c r="H122" s="6"/>
      <c r="I122" s="6"/>
      <c r="J122" s="6"/>
      <c r="K122" s="6"/>
      <c r="L122" s="19"/>
      <c r="M122" s="6"/>
      <c r="N122" s="6"/>
    </row>
    <row r="123" spans="1:14" ht="12.45" x14ac:dyDescent="0.3">
      <c r="A123" s="6"/>
      <c r="B123" s="6"/>
      <c r="C123" s="6"/>
      <c r="D123" s="6"/>
      <c r="E123" s="6"/>
      <c r="F123" s="6"/>
      <c r="G123" s="19"/>
      <c r="H123" s="6"/>
      <c r="I123" s="6"/>
      <c r="J123" s="6"/>
      <c r="K123" s="6"/>
      <c r="L123" s="19"/>
      <c r="M123" s="6"/>
      <c r="N123" s="6"/>
    </row>
    <row r="124" spans="1:14" ht="12.45" x14ac:dyDescent="0.3">
      <c r="A124" s="6"/>
      <c r="B124" s="6"/>
      <c r="C124" s="6"/>
      <c r="D124" s="6"/>
      <c r="E124" s="6"/>
      <c r="F124" s="6"/>
      <c r="G124" s="19"/>
      <c r="H124" s="6"/>
      <c r="I124" s="6"/>
      <c r="J124" s="6"/>
      <c r="K124" s="6"/>
      <c r="L124" s="19"/>
      <c r="M124" s="6"/>
      <c r="N124" s="6"/>
    </row>
    <row r="125" spans="1:14" ht="12.45" x14ac:dyDescent="0.3">
      <c r="A125" s="6"/>
      <c r="B125" s="6"/>
      <c r="C125" s="6"/>
      <c r="D125" s="6"/>
      <c r="E125" s="6"/>
      <c r="F125" s="6"/>
      <c r="G125" s="19"/>
      <c r="H125" s="6"/>
      <c r="I125" s="6"/>
      <c r="J125" s="6"/>
      <c r="K125" s="6"/>
      <c r="L125" s="19"/>
      <c r="M125" s="6"/>
      <c r="N125" s="6"/>
    </row>
    <row r="126" spans="1:14" ht="12.45" x14ac:dyDescent="0.3">
      <c r="A126" s="6"/>
      <c r="B126" s="6"/>
      <c r="C126" s="6"/>
      <c r="D126" s="6"/>
      <c r="E126" s="6"/>
      <c r="F126" s="6"/>
      <c r="G126" s="19"/>
      <c r="H126" s="6"/>
      <c r="I126" s="6"/>
      <c r="J126" s="6"/>
      <c r="K126" s="6"/>
      <c r="L126" s="19"/>
      <c r="M126" s="6"/>
      <c r="N126" s="6"/>
    </row>
    <row r="127" spans="1:14" ht="12.45" x14ac:dyDescent="0.3">
      <c r="A127" s="6"/>
      <c r="B127" s="6"/>
      <c r="C127" s="6"/>
      <c r="D127" s="6"/>
      <c r="E127" s="6"/>
      <c r="F127" s="6"/>
      <c r="G127" s="19"/>
      <c r="H127" s="6"/>
      <c r="I127" s="6"/>
      <c r="J127" s="6"/>
      <c r="K127" s="6"/>
      <c r="L127" s="19"/>
      <c r="M127" s="6"/>
      <c r="N127" s="6"/>
    </row>
    <row r="128" spans="1:14" ht="12.45" x14ac:dyDescent="0.3">
      <c r="A128" s="6"/>
      <c r="B128" s="6"/>
      <c r="C128" s="6"/>
      <c r="D128" s="6"/>
      <c r="E128" s="6"/>
      <c r="F128" s="6"/>
      <c r="G128" s="19"/>
      <c r="H128" s="6"/>
      <c r="I128" s="6"/>
      <c r="J128" s="6"/>
      <c r="K128" s="6"/>
      <c r="L128" s="19"/>
      <c r="M128" s="6"/>
      <c r="N128" s="6"/>
    </row>
    <row r="129" spans="1:14" ht="12.45" x14ac:dyDescent="0.3">
      <c r="A129" s="6"/>
      <c r="B129" s="6"/>
      <c r="C129" s="6"/>
      <c r="D129" s="6"/>
      <c r="E129" s="6"/>
      <c r="F129" s="6"/>
      <c r="G129" s="19"/>
      <c r="H129" s="6"/>
      <c r="I129" s="6"/>
      <c r="J129" s="6"/>
      <c r="K129" s="6"/>
      <c r="L129" s="19"/>
      <c r="M129" s="6"/>
      <c r="N129" s="6"/>
    </row>
    <row r="130" spans="1:14" ht="12.45" x14ac:dyDescent="0.3">
      <c r="A130" s="6"/>
      <c r="B130" s="6"/>
      <c r="C130" s="6"/>
      <c r="D130" s="6"/>
      <c r="E130" s="6"/>
      <c r="F130" s="6"/>
      <c r="G130" s="19"/>
      <c r="H130" s="6"/>
      <c r="I130" s="6"/>
      <c r="J130" s="6"/>
      <c r="K130" s="6"/>
      <c r="L130" s="19"/>
      <c r="M130" s="6"/>
      <c r="N130" s="6"/>
    </row>
    <row r="131" spans="1:14" ht="12.45" x14ac:dyDescent="0.3">
      <c r="A131" s="6"/>
      <c r="B131" s="6"/>
      <c r="C131" s="6"/>
      <c r="D131" s="6"/>
      <c r="E131" s="6"/>
      <c r="F131" s="6"/>
      <c r="G131" s="19"/>
      <c r="H131" s="6"/>
      <c r="I131" s="6"/>
      <c r="J131" s="6"/>
      <c r="K131" s="6"/>
      <c r="L131" s="19"/>
      <c r="M131" s="6"/>
      <c r="N131" s="6"/>
    </row>
    <row r="132" spans="1:14" ht="12.45" x14ac:dyDescent="0.3">
      <c r="A132" s="6"/>
      <c r="B132" s="6"/>
      <c r="C132" s="6"/>
      <c r="D132" s="6"/>
      <c r="E132" s="6"/>
      <c r="F132" s="6"/>
      <c r="G132" s="19"/>
      <c r="H132" s="6"/>
      <c r="I132" s="6"/>
      <c r="J132" s="6"/>
      <c r="K132" s="6"/>
      <c r="L132" s="19"/>
      <c r="M132" s="6"/>
      <c r="N132" s="6"/>
    </row>
    <row r="133" spans="1:14" ht="12.45" x14ac:dyDescent="0.3">
      <c r="A133" s="6"/>
      <c r="B133" s="6"/>
      <c r="C133" s="6"/>
      <c r="D133" s="6"/>
      <c r="E133" s="6"/>
      <c r="F133" s="6"/>
      <c r="G133" s="19"/>
      <c r="H133" s="6"/>
      <c r="I133" s="6"/>
      <c r="J133" s="6"/>
      <c r="K133" s="6"/>
      <c r="L133" s="19"/>
      <c r="M133" s="6"/>
      <c r="N133" s="6"/>
    </row>
    <row r="134" spans="1:14" ht="12.45" x14ac:dyDescent="0.3">
      <c r="A134" s="6"/>
      <c r="B134" s="6"/>
      <c r="C134" s="6"/>
      <c r="D134" s="6"/>
      <c r="E134" s="6"/>
      <c r="F134" s="6"/>
      <c r="G134" s="19"/>
      <c r="H134" s="6"/>
      <c r="I134" s="6"/>
      <c r="J134" s="6"/>
      <c r="K134" s="6"/>
      <c r="L134" s="19"/>
      <c r="M134" s="6"/>
      <c r="N134" s="6"/>
    </row>
    <row r="135" spans="1:14" ht="12.45" x14ac:dyDescent="0.3">
      <c r="A135" s="6"/>
      <c r="B135" s="6"/>
      <c r="C135" s="6"/>
      <c r="D135" s="6"/>
      <c r="E135" s="6"/>
      <c r="F135" s="6"/>
      <c r="G135" s="19"/>
      <c r="H135" s="6"/>
      <c r="I135" s="6"/>
      <c r="J135" s="6"/>
      <c r="K135" s="6"/>
      <c r="L135" s="19"/>
      <c r="M135" s="6"/>
      <c r="N135" s="6"/>
    </row>
    <row r="136" spans="1:14" ht="12.45" x14ac:dyDescent="0.3">
      <c r="A136" s="6"/>
      <c r="B136" s="6"/>
      <c r="C136" s="6"/>
      <c r="D136" s="6"/>
      <c r="E136" s="6"/>
      <c r="F136" s="6"/>
      <c r="G136" s="19"/>
      <c r="H136" s="6"/>
      <c r="I136" s="6"/>
      <c r="J136" s="6"/>
      <c r="K136" s="6"/>
      <c r="L136" s="19"/>
      <c r="M136" s="6"/>
      <c r="N136" s="6"/>
    </row>
    <row r="137" spans="1:14" ht="12.45" x14ac:dyDescent="0.3">
      <c r="A137" s="6"/>
      <c r="B137" s="6"/>
      <c r="C137" s="6"/>
      <c r="D137" s="6"/>
      <c r="E137" s="6"/>
      <c r="F137" s="6"/>
      <c r="G137" s="19"/>
      <c r="H137" s="6"/>
      <c r="I137" s="6"/>
      <c r="J137" s="6"/>
      <c r="K137" s="6"/>
      <c r="L137" s="19"/>
      <c r="M137" s="6"/>
      <c r="N137" s="6"/>
    </row>
    <row r="138" spans="1:14" ht="12.45" x14ac:dyDescent="0.3">
      <c r="A138" s="6"/>
      <c r="B138" s="6"/>
      <c r="C138" s="6"/>
      <c r="D138" s="6"/>
      <c r="E138" s="6"/>
      <c r="F138" s="6"/>
      <c r="G138" s="19"/>
      <c r="H138" s="6"/>
      <c r="I138" s="6"/>
      <c r="J138" s="6"/>
      <c r="K138" s="6"/>
      <c r="L138" s="19"/>
      <c r="M138" s="6"/>
      <c r="N138" s="6"/>
    </row>
    <row r="139" spans="1:14" ht="12.45" x14ac:dyDescent="0.3">
      <c r="A139" s="6"/>
      <c r="B139" s="6"/>
      <c r="C139" s="6"/>
      <c r="D139" s="6"/>
      <c r="E139" s="6"/>
      <c r="F139" s="6"/>
      <c r="G139" s="19"/>
      <c r="H139" s="6"/>
      <c r="I139" s="6"/>
      <c r="J139" s="6"/>
      <c r="K139" s="6"/>
      <c r="L139" s="19"/>
      <c r="M139" s="6"/>
      <c r="N139" s="6"/>
    </row>
    <row r="140" spans="1:14" ht="12.45" x14ac:dyDescent="0.3">
      <c r="A140" s="6"/>
      <c r="B140" s="6"/>
      <c r="C140" s="6"/>
      <c r="D140" s="6"/>
      <c r="E140" s="6"/>
      <c r="F140" s="6"/>
      <c r="G140" s="19"/>
      <c r="H140" s="6"/>
      <c r="I140" s="6"/>
      <c r="J140" s="6"/>
      <c r="K140" s="6"/>
      <c r="L140" s="19"/>
      <c r="M140" s="6"/>
      <c r="N140" s="6"/>
    </row>
    <row r="141" spans="1:14" ht="12.45" x14ac:dyDescent="0.3">
      <c r="A141" s="6"/>
      <c r="B141" s="6"/>
      <c r="C141" s="6"/>
      <c r="D141" s="6"/>
      <c r="E141" s="6"/>
      <c r="F141" s="6"/>
      <c r="G141" s="19"/>
      <c r="H141" s="6"/>
      <c r="I141" s="6"/>
      <c r="J141" s="6"/>
      <c r="K141" s="6"/>
      <c r="L141" s="19"/>
      <c r="M141" s="6"/>
      <c r="N141" s="6"/>
    </row>
    <row r="142" spans="1:14" ht="12.45" x14ac:dyDescent="0.3">
      <c r="A142" s="6"/>
      <c r="B142" s="6"/>
      <c r="C142" s="6"/>
      <c r="D142" s="6"/>
      <c r="E142" s="6"/>
      <c r="F142" s="6"/>
      <c r="G142" s="19"/>
      <c r="H142" s="6"/>
      <c r="I142" s="6"/>
      <c r="J142" s="6"/>
      <c r="K142" s="6"/>
      <c r="L142" s="19"/>
      <c r="M142" s="6"/>
      <c r="N142" s="6"/>
    </row>
    <row r="143" spans="1:14" ht="12.45" x14ac:dyDescent="0.3">
      <c r="A143" s="6"/>
      <c r="B143" s="6"/>
      <c r="C143" s="6"/>
      <c r="D143" s="6"/>
      <c r="E143" s="6"/>
      <c r="F143" s="6"/>
      <c r="G143" s="19"/>
      <c r="H143" s="6"/>
      <c r="I143" s="6"/>
      <c r="J143" s="6"/>
      <c r="K143" s="6"/>
      <c r="L143" s="19"/>
      <c r="M143" s="6"/>
      <c r="N143" s="6"/>
    </row>
    <row r="144" spans="1:14" ht="12.45" x14ac:dyDescent="0.3">
      <c r="A144" s="6"/>
      <c r="B144" s="6"/>
      <c r="C144" s="6"/>
      <c r="D144" s="6"/>
      <c r="E144" s="6"/>
      <c r="F144" s="6"/>
      <c r="G144" s="19"/>
      <c r="H144" s="6"/>
      <c r="I144" s="6"/>
      <c r="J144" s="6"/>
      <c r="K144" s="6"/>
      <c r="L144" s="19"/>
      <c r="M144" s="6"/>
      <c r="N144" s="6"/>
    </row>
    <row r="145" spans="1:14" ht="12.45" x14ac:dyDescent="0.3">
      <c r="A145" s="6"/>
      <c r="B145" s="6"/>
      <c r="C145" s="6"/>
      <c r="D145" s="6"/>
      <c r="E145" s="6"/>
      <c r="F145" s="6"/>
      <c r="G145" s="19"/>
      <c r="H145" s="6"/>
      <c r="I145" s="6"/>
      <c r="J145" s="6"/>
      <c r="K145" s="6"/>
      <c r="L145" s="19"/>
      <c r="M145" s="6"/>
      <c r="N145" s="6"/>
    </row>
    <row r="146" spans="1:14" ht="12.45" x14ac:dyDescent="0.3">
      <c r="A146" s="6"/>
      <c r="B146" s="6"/>
      <c r="C146" s="6"/>
      <c r="D146" s="6"/>
      <c r="E146" s="6"/>
      <c r="F146" s="6"/>
      <c r="G146" s="19"/>
      <c r="H146" s="6"/>
      <c r="I146" s="6"/>
      <c r="J146" s="6"/>
      <c r="K146" s="6"/>
      <c r="L146" s="19"/>
      <c r="M146" s="6"/>
      <c r="N146" s="6"/>
    </row>
    <row r="147" spans="1:14" ht="12.45" x14ac:dyDescent="0.3">
      <c r="A147" s="6"/>
      <c r="B147" s="6"/>
      <c r="C147" s="6"/>
      <c r="D147" s="6"/>
      <c r="E147" s="6"/>
      <c r="F147" s="6"/>
      <c r="G147" s="19"/>
      <c r="H147" s="6"/>
      <c r="I147" s="6"/>
      <c r="J147" s="6"/>
      <c r="K147" s="6"/>
      <c r="L147" s="19"/>
      <c r="M147" s="6"/>
      <c r="N147" s="6"/>
    </row>
    <row r="148" spans="1:14" ht="12.45" x14ac:dyDescent="0.3">
      <c r="A148" s="6"/>
      <c r="B148" s="6"/>
      <c r="C148" s="6"/>
      <c r="D148" s="6"/>
      <c r="E148" s="6"/>
      <c r="F148" s="6"/>
      <c r="G148" s="19"/>
      <c r="H148" s="6"/>
      <c r="I148" s="6"/>
      <c r="J148" s="6"/>
      <c r="K148" s="6"/>
      <c r="L148" s="19"/>
      <c r="M148" s="6"/>
      <c r="N148" s="6"/>
    </row>
    <row r="149" spans="1:14" ht="12.45" x14ac:dyDescent="0.3">
      <c r="A149" s="6"/>
      <c r="B149" s="6"/>
      <c r="C149" s="6"/>
      <c r="D149" s="6"/>
      <c r="E149" s="6"/>
      <c r="F149" s="6"/>
      <c r="G149" s="19"/>
      <c r="H149" s="6"/>
      <c r="I149" s="6"/>
      <c r="J149" s="6"/>
      <c r="K149" s="6"/>
      <c r="L149" s="19"/>
      <c r="M149" s="6"/>
      <c r="N149" s="6"/>
    </row>
    <row r="150" spans="1:14" ht="12.45" x14ac:dyDescent="0.3">
      <c r="A150" s="6"/>
      <c r="B150" s="6"/>
      <c r="C150" s="6"/>
      <c r="D150" s="6"/>
      <c r="E150" s="6"/>
      <c r="F150" s="6"/>
      <c r="G150" s="19"/>
      <c r="H150" s="6"/>
      <c r="I150" s="6"/>
      <c r="J150" s="6"/>
      <c r="K150" s="6"/>
      <c r="L150" s="19"/>
      <c r="M150" s="6"/>
      <c r="N150" s="6"/>
    </row>
    <row r="151" spans="1:14" ht="12.45" x14ac:dyDescent="0.3">
      <c r="A151" s="6"/>
      <c r="B151" s="6"/>
      <c r="C151" s="6"/>
      <c r="D151" s="6"/>
      <c r="E151" s="6"/>
      <c r="F151" s="6"/>
      <c r="G151" s="19"/>
      <c r="H151" s="6"/>
      <c r="I151" s="6"/>
      <c r="J151" s="6"/>
      <c r="K151" s="6"/>
      <c r="L151" s="19"/>
      <c r="M151" s="6"/>
      <c r="N151" s="6"/>
    </row>
    <row r="152" spans="1:14" ht="12.45" x14ac:dyDescent="0.3">
      <c r="A152" s="6"/>
      <c r="B152" s="6"/>
      <c r="C152" s="6"/>
      <c r="D152" s="6"/>
      <c r="E152" s="6"/>
      <c r="F152" s="6"/>
      <c r="G152" s="19"/>
      <c r="H152" s="6"/>
      <c r="I152" s="6"/>
      <c r="J152" s="6"/>
      <c r="K152" s="6"/>
      <c r="L152" s="19"/>
      <c r="M152" s="6"/>
      <c r="N152" s="6"/>
    </row>
    <row r="153" spans="1:14" ht="12.45" x14ac:dyDescent="0.3">
      <c r="A153" s="6"/>
      <c r="B153" s="6"/>
      <c r="C153" s="6"/>
      <c r="D153" s="6"/>
      <c r="E153" s="6"/>
      <c r="F153" s="6"/>
      <c r="G153" s="19"/>
      <c r="H153" s="6"/>
      <c r="I153" s="6"/>
      <c r="J153" s="6"/>
      <c r="K153" s="6"/>
      <c r="L153" s="19"/>
      <c r="M153" s="6"/>
      <c r="N153" s="6"/>
    </row>
    <row r="154" spans="1:14" ht="12.45" x14ac:dyDescent="0.3">
      <c r="A154" s="6"/>
      <c r="B154" s="6"/>
      <c r="C154" s="6"/>
      <c r="D154" s="6"/>
      <c r="E154" s="6"/>
      <c r="F154" s="6"/>
      <c r="G154" s="19"/>
      <c r="H154" s="6"/>
      <c r="I154" s="6"/>
      <c r="J154" s="6"/>
      <c r="K154" s="6"/>
      <c r="L154" s="19"/>
      <c r="M154" s="6"/>
      <c r="N154" s="6"/>
    </row>
    <row r="155" spans="1:14" ht="12.45" x14ac:dyDescent="0.3">
      <c r="A155" s="6"/>
      <c r="B155" s="6"/>
      <c r="C155" s="6"/>
      <c r="D155" s="6"/>
      <c r="E155" s="6"/>
      <c r="F155" s="6"/>
      <c r="G155" s="19"/>
      <c r="H155" s="6"/>
      <c r="I155" s="6"/>
      <c r="J155" s="6"/>
      <c r="K155" s="6"/>
      <c r="L155" s="19"/>
      <c r="M155" s="6"/>
      <c r="N155" s="6"/>
    </row>
    <row r="156" spans="1:14" ht="12.45" x14ac:dyDescent="0.3">
      <c r="A156" s="6"/>
      <c r="B156" s="6"/>
      <c r="C156" s="6"/>
      <c r="D156" s="6"/>
      <c r="E156" s="6"/>
      <c r="F156" s="6"/>
      <c r="G156" s="19"/>
      <c r="H156" s="6"/>
      <c r="I156" s="6"/>
      <c r="J156" s="6"/>
      <c r="K156" s="6"/>
      <c r="L156" s="19"/>
      <c r="M156" s="6"/>
      <c r="N156" s="6"/>
    </row>
    <row r="157" spans="1:14" ht="12.45" x14ac:dyDescent="0.3">
      <c r="A157" s="6"/>
      <c r="B157" s="6"/>
      <c r="C157" s="6"/>
      <c r="D157" s="6"/>
      <c r="E157" s="6"/>
      <c r="F157" s="6"/>
      <c r="G157" s="19"/>
      <c r="H157" s="6"/>
      <c r="I157" s="6"/>
      <c r="J157" s="6"/>
      <c r="K157" s="6"/>
      <c r="L157" s="19"/>
      <c r="M157" s="6"/>
      <c r="N157" s="6"/>
    </row>
    <row r="158" spans="1:14" ht="12.45" x14ac:dyDescent="0.3">
      <c r="A158" s="6"/>
      <c r="B158" s="6"/>
      <c r="C158" s="6"/>
      <c r="D158" s="6"/>
      <c r="E158" s="6"/>
      <c r="F158" s="6"/>
      <c r="G158" s="19"/>
      <c r="H158" s="6"/>
      <c r="I158" s="6"/>
      <c r="J158" s="6"/>
      <c r="K158" s="6"/>
      <c r="L158" s="19"/>
      <c r="M158" s="6"/>
      <c r="N158" s="6"/>
    </row>
    <row r="159" spans="1:14" ht="12.45" x14ac:dyDescent="0.3">
      <c r="A159" s="6"/>
      <c r="B159" s="6"/>
      <c r="C159" s="6"/>
      <c r="D159" s="6"/>
      <c r="E159" s="6"/>
      <c r="F159" s="6"/>
      <c r="G159" s="19"/>
      <c r="H159" s="6"/>
      <c r="I159" s="6"/>
      <c r="J159" s="6"/>
      <c r="K159" s="6"/>
      <c r="L159" s="19"/>
      <c r="M159" s="6"/>
      <c r="N159" s="6"/>
    </row>
    <row r="160" spans="1:14" ht="12.45" x14ac:dyDescent="0.3">
      <c r="A160" s="6"/>
      <c r="B160" s="6"/>
      <c r="C160" s="6"/>
      <c r="D160" s="6"/>
      <c r="E160" s="6"/>
      <c r="F160" s="6"/>
      <c r="G160" s="19"/>
      <c r="H160" s="6"/>
      <c r="I160" s="6"/>
      <c r="J160" s="6"/>
      <c r="K160" s="6"/>
      <c r="L160" s="19"/>
      <c r="M160" s="6"/>
      <c r="N160" s="6"/>
    </row>
    <row r="161" spans="1:14" ht="12.45" x14ac:dyDescent="0.3">
      <c r="A161" s="6"/>
      <c r="B161" s="6"/>
      <c r="C161" s="6"/>
      <c r="D161" s="6"/>
      <c r="E161" s="6"/>
      <c r="F161" s="6"/>
      <c r="G161" s="19"/>
      <c r="H161" s="6"/>
      <c r="I161" s="6"/>
      <c r="J161" s="6"/>
      <c r="K161" s="6"/>
      <c r="L161" s="19"/>
      <c r="M161" s="6"/>
      <c r="N161" s="6"/>
    </row>
    <row r="162" spans="1:14" ht="12.45" x14ac:dyDescent="0.3">
      <c r="A162" s="6"/>
      <c r="B162" s="6"/>
      <c r="C162" s="6"/>
      <c r="D162" s="6"/>
      <c r="E162" s="6"/>
      <c r="F162" s="6"/>
      <c r="G162" s="19"/>
      <c r="H162" s="6"/>
      <c r="I162" s="6"/>
      <c r="J162" s="6"/>
      <c r="K162" s="6"/>
      <c r="L162" s="19"/>
      <c r="M162" s="6"/>
      <c r="N162" s="6"/>
    </row>
    <row r="163" spans="1:14" ht="12.45" x14ac:dyDescent="0.3">
      <c r="A163" s="6"/>
      <c r="B163" s="6"/>
      <c r="C163" s="6"/>
      <c r="D163" s="6"/>
      <c r="E163" s="6"/>
      <c r="F163" s="6"/>
      <c r="G163" s="19"/>
      <c r="H163" s="6"/>
      <c r="I163" s="6"/>
      <c r="J163" s="6"/>
      <c r="K163" s="6"/>
      <c r="L163" s="19"/>
      <c r="M163" s="6"/>
      <c r="N163" s="6"/>
    </row>
    <row r="164" spans="1:14" ht="12.45" x14ac:dyDescent="0.3">
      <c r="A164" s="6"/>
      <c r="B164" s="6"/>
      <c r="C164" s="6"/>
      <c r="D164" s="6"/>
      <c r="E164" s="6"/>
      <c r="F164" s="6"/>
      <c r="G164" s="19"/>
      <c r="H164" s="6"/>
      <c r="I164" s="6"/>
      <c r="J164" s="6"/>
      <c r="K164" s="6"/>
      <c r="L164" s="19"/>
      <c r="M164" s="6"/>
      <c r="N164" s="6"/>
    </row>
    <row r="165" spans="1:14" ht="12.45" x14ac:dyDescent="0.3">
      <c r="A165" s="6"/>
      <c r="B165" s="6"/>
      <c r="C165" s="6"/>
      <c r="D165" s="6"/>
      <c r="E165" s="6"/>
      <c r="F165" s="6"/>
      <c r="G165" s="19"/>
      <c r="H165" s="6"/>
      <c r="I165" s="6"/>
      <c r="J165" s="6"/>
      <c r="K165" s="6"/>
      <c r="L165" s="19"/>
      <c r="M165" s="6"/>
      <c r="N165" s="6"/>
    </row>
    <row r="166" spans="1:14" ht="12.45" x14ac:dyDescent="0.3">
      <c r="A166" s="6"/>
      <c r="B166" s="6"/>
      <c r="C166" s="6"/>
      <c r="D166" s="6"/>
      <c r="E166" s="6"/>
      <c r="F166" s="6"/>
      <c r="G166" s="19"/>
      <c r="H166" s="6"/>
      <c r="I166" s="6"/>
      <c r="J166" s="6"/>
      <c r="K166" s="6"/>
      <c r="L166" s="19"/>
      <c r="M166" s="6"/>
      <c r="N166" s="6"/>
    </row>
    <row r="167" spans="1:14" ht="12.45" x14ac:dyDescent="0.3">
      <c r="A167" s="6"/>
      <c r="B167" s="6"/>
      <c r="C167" s="6"/>
      <c r="D167" s="6"/>
      <c r="E167" s="6"/>
      <c r="F167" s="6"/>
      <c r="G167" s="19"/>
      <c r="H167" s="6"/>
      <c r="I167" s="6"/>
      <c r="J167" s="6"/>
      <c r="K167" s="6"/>
      <c r="L167" s="19"/>
      <c r="M167" s="6"/>
      <c r="N167" s="6"/>
    </row>
    <row r="168" spans="1:14" ht="12.45" x14ac:dyDescent="0.3">
      <c r="A168" s="6"/>
      <c r="B168" s="6"/>
      <c r="C168" s="6"/>
      <c r="D168" s="6"/>
      <c r="E168" s="6"/>
      <c r="F168" s="6"/>
      <c r="G168" s="19"/>
      <c r="H168" s="6"/>
      <c r="I168" s="6"/>
      <c r="J168" s="6"/>
      <c r="K168" s="6"/>
      <c r="L168" s="19"/>
      <c r="M168" s="6"/>
      <c r="N168" s="6"/>
    </row>
    <row r="169" spans="1:14" ht="12.45" x14ac:dyDescent="0.3">
      <c r="A169" s="6"/>
      <c r="B169" s="6"/>
      <c r="C169" s="6"/>
      <c r="D169" s="6"/>
      <c r="E169" s="6"/>
      <c r="F169" s="6"/>
      <c r="G169" s="19"/>
      <c r="H169" s="6"/>
      <c r="I169" s="6"/>
      <c r="J169" s="6"/>
      <c r="K169" s="6"/>
      <c r="L169" s="19"/>
      <c r="M169" s="6"/>
      <c r="N169" s="6"/>
    </row>
    <row r="170" spans="1:14" ht="12.45" x14ac:dyDescent="0.3">
      <c r="A170" s="6"/>
      <c r="B170" s="6"/>
      <c r="C170" s="6"/>
      <c r="D170" s="6"/>
      <c r="E170" s="6"/>
      <c r="F170" s="6"/>
      <c r="G170" s="19"/>
      <c r="H170" s="6"/>
      <c r="I170" s="6"/>
      <c r="J170" s="6"/>
      <c r="K170" s="6"/>
      <c r="L170" s="19"/>
      <c r="M170" s="6"/>
      <c r="N170" s="6"/>
    </row>
    <row r="171" spans="1:14" ht="12.45" x14ac:dyDescent="0.3">
      <c r="A171" s="6"/>
      <c r="B171" s="6"/>
      <c r="C171" s="6"/>
      <c r="D171" s="6"/>
      <c r="E171" s="6"/>
      <c r="F171" s="6"/>
      <c r="G171" s="19"/>
      <c r="H171" s="6"/>
      <c r="I171" s="6"/>
      <c r="J171" s="6"/>
      <c r="K171" s="6"/>
      <c r="L171" s="19"/>
      <c r="M171" s="6"/>
      <c r="N171" s="6"/>
    </row>
    <row r="172" spans="1:14" ht="12.45" x14ac:dyDescent="0.3">
      <c r="A172" s="6"/>
      <c r="B172" s="6"/>
      <c r="C172" s="6"/>
      <c r="D172" s="6"/>
      <c r="E172" s="6"/>
      <c r="F172" s="6"/>
      <c r="G172" s="19"/>
      <c r="H172" s="6"/>
      <c r="I172" s="6"/>
      <c r="J172" s="6"/>
      <c r="K172" s="6"/>
      <c r="L172" s="19"/>
      <c r="M172" s="6"/>
      <c r="N172" s="6"/>
    </row>
    <row r="173" spans="1:14" ht="12.45" x14ac:dyDescent="0.3">
      <c r="A173" s="6"/>
      <c r="B173" s="6"/>
      <c r="C173" s="6"/>
      <c r="D173" s="6"/>
      <c r="E173" s="6"/>
      <c r="F173" s="6"/>
      <c r="G173" s="19"/>
      <c r="H173" s="6"/>
      <c r="I173" s="6"/>
      <c r="J173" s="6"/>
      <c r="K173" s="6"/>
      <c r="L173" s="19"/>
      <c r="M173" s="6"/>
      <c r="N173" s="6"/>
    </row>
    <row r="174" spans="1:14" ht="12.45" x14ac:dyDescent="0.3">
      <c r="A174" s="6"/>
      <c r="B174" s="6"/>
      <c r="C174" s="6"/>
      <c r="D174" s="6"/>
      <c r="E174" s="6"/>
      <c r="F174" s="6"/>
      <c r="G174" s="19"/>
      <c r="H174" s="6"/>
      <c r="I174" s="6"/>
      <c r="J174" s="6"/>
      <c r="K174" s="6"/>
      <c r="L174" s="19"/>
      <c r="M174" s="6"/>
      <c r="N174" s="6"/>
    </row>
    <row r="175" spans="1:14" ht="12.45" x14ac:dyDescent="0.3">
      <c r="A175" s="6"/>
      <c r="B175" s="6"/>
      <c r="C175" s="6"/>
      <c r="D175" s="6"/>
      <c r="E175" s="6"/>
      <c r="F175" s="6"/>
      <c r="G175" s="19"/>
      <c r="H175" s="6"/>
      <c r="I175" s="6"/>
      <c r="J175" s="6"/>
      <c r="K175" s="6"/>
      <c r="L175" s="19"/>
      <c r="M175" s="6"/>
      <c r="N175" s="6"/>
    </row>
    <row r="176" spans="1:14" ht="12.45" x14ac:dyDescent="0.3">
      <c r="A176" s="6"/>
      <c r="B176" s="6"/>
      <c r="C176" s="6"/>
      <c r="D176" s="6"/>
      <c r="E176" s="6"/>
      <c r="F176" s="6"/>
      <c r="G176" s="19"/>
      <c r="H176" s="6"/>
      <c r="I176" s="6"/>
      <c r="J176" s="6"/>
      <c r="K176" s="6"/>
      <c r="L176" s="19"/>
      <c r="M176" s="6"/>
      <c r="N176" s="6"/>
    </row>
    <row r="177" spans="1:14" ht="12.45" x14ac:dyDescent="0.3">
      <c r="A177" s="6"/>
      <c r="B177" s="6"/>
      <c r="C177" s="6"/>
      <c r="D177" s="6"/>
      <c r="E177" s="6"/>
      <c r="F177" s="6"/>
      <c r="G177" s="19"/>
      <c r="H177" s="6"/>
      <c r="I177" s="6"/>
      <c r="J177" s="6"/>
      <c r="K177" s="6"/>
      <c r="L177" s="19"/>
      <c r="M177" s="6"/>
      <c r="N177" s="6"/>
    </row>
    <row r="178" spans="1:14" ht="12.45" x14ac:dyDescent="0.3">
      <c r="A178" s="6"/>
      <c r="B178" s="6"/>
      <c r="C178" s="6"/>
      <c r="D178" s="6"/>
      <c r="E178" s="6"/>
      <c r="F178" s="6"/>
      <c r="G178" s="19"/>
      <c r="H178" s="6"/>
      <c r="I178" s="6"/>
      <c r="J178" s="6"/>
      <c r="K178" s="6"/>
      <c r="L178" s="19"/>
      <c r="M178" s="6"/>
      <c r="N178" s="6"/>
    </row>
    <row r="179" spans="1:14" ht="12.45" x14ac:dyDescent="0.3">
      <c r="A179" s="6"/>
      <c r="B179" s="6"/>
      <c r="C179" s="6"/>
      <c r="D179" s="6"/>
      <c r="E179" s="6"/>
      <c r="F179" s="6"/>
      <c r="G179" s="19"/>
      <c r="H179" s="6"/>
      <c r="I179" s="6"/>
      <c r="J179" s="6"/>
      <c r="K179" s="6"/>
      <c r="L179" s="19"/>
      <c r="M179" s="6"/>
      <c r="N179" s="6"/>
    </row>
    <row r="180" spans="1:14" ht="12.45" x14ac:dyDescent="0.3">
      <c r="A180" s="6"/>
      <c r="B180" s="6"/>
      <c r="C180" s="6"/>
      <c r="D180" s="6"/>
      <c r="E180" s="6"/>
      <c r="F180" s="6"/>
      <c r="G180" s="19"/>
      <c r="H180" s="6"/>
      <c r="I180" s="6"/>
      <c r="J180" s="6"/>
      <c r="K180" s="6"/>
      <c r="L180" s="19"/>
      <c r="M180" s="6"/>
      <c r="N180" s="6"/>
    </row>
    <row r="181" spans="1:14" ht="12.45" x14ac:dyDescent="0.3">
      <c r="A181" s="6"/>
      <c r="B181" s="6"/>
      <c r="C181" s="6"/>
      <c r="D181" s="6"/>
      <c r="E181" s="6"/>
      <c r="F181" s="6"/>
      <c r="G181" s="19"/>
      <c r="H181" s="6"/>
      <c r="I181" s="6"/>
      <c r="J181" s="6"/>
      <c r="K181" s="6"/>
      <c r="L181" s="19"/>
      <c r="M181" s="6"/>
      <c r="N181" s="6"/>
    </row>
    <row r="182" spans="1:14" ht="12.45" x14ac:dyDescent="0.3">
      <c r="A182" s="6"/>
      <c r="B182" s="6"/>
      <c r="C182" s="6"/>
      <c r="D182" s="6"/>
      <c r="E182" s="6"/>
      <c r="F182" s="6"/>
      <c r="G182" s="19"/>
      <c r="H182" s="6"/>
      <c r="I182" s="6"/>
      <c r="J182" s="6"/>
      <c r="K182" s="6"/>
      <c r="L182" s="19"/>
      <c r="M182" s="6"/>
      <c r="N182" s="6"/>
    </row>
    <row r="183" spans="1:14" ht="12.45" x14ac:dyDescent="0.3">
      <c r="A183" s="6"/>
      <c r="B183" s="6"/>
      <c r="C183" s="6"/>
      <c r="D183" s="6"/>
      <c r="E183" s="6"/>
      <c r="F183" s="6"/>
      <c r="G183" s="19"/>
      <c r="H183" s="6"/>
      <c r="I183" s="6"/>
      <c r="J183" s="6"/>
      <c r="K183" s="6"/>
      <c r="L183" s="19"/>
      <c r="M183" s="6"/>
      <c r="N183" s="6"/>
    </row>
    <row r="184" spans="1:14" ht="12.45" x14ac:dyDescent="0.3">
      <c r="A184" s="6"/>
      <c r="B184" s="6"/>
      <c r="C184" s="6"/>
      <c r="D184" s="6"/>
      <c r="E184" s="6"/>
      <c r="F184" s="6"/>
      <c r="G184" s="19"/>
      <c r="H184" s="6"/>
      <c r="I184" s="6"/>
      <c r="J184" s="6"/>
      <c r="K184" s="6"/>
      <c r="L184" s="19"/>
      <c r="M184" s="6"/>
      <c r="N184" s="6"/>
    </row>
    <row r="185" spans="1:14" ht="12.45" x14ac:dyDescent="0.3">
      <c r="A185" s="6"/>
      <c r="B185" s="6"/>
      <c r="C185" s="6"/>
      <c r="D185" s="6"/>
      <c r="E185" s="6"/>
      <c r="F185" s="6"/>
      <c r="G185" s="19"/>
      <c r="H185" s="6"/>
      <c r="I185" s="6"/>
      <c r="J185" s="6"/>
      <c r="K185" s="6"/>
      <c r="L185" s="19"/>
      <c r="M185" s="6"/>
      <c r="N185" s="6"/>
    </row>
    <row r="186" spans="1:14" ht="12.45" x14ac:dyDescent="0.3">
      <c r="A186" s="6"/>
      <c r="B186" s="6"/>
      <c r="C186" s="6"/>
      <c r="D186" s="6"/>
      <c r="E186" s="6"/>
      <c r="F186" s="6"/>
      <c r="G186" s="19"/>
      <c r="H186" s="6"/>
      <c r="I186" s="6"/>
      <c r="J186" s="6"/>
      <c r="K186" s="6"/>
      <c r="L186" s="19"/>
      <c r="M186" s="6"/>
      <c r="N186" s="6"/>
    </row>
    <row r="187" spans="1:14" ht="12.45" x14ac:dyDescent="0.3">
      <c r="A187" s="6"/>
      <c r="B187" s="6"/>
      <c r="C187" s="6"/>
      <c r="D187" s="6"/>
      <c r="E187" s="6"/>
      <c r="F187" s="6"/>
      <c r="G187" s="19"/>
      <c r="H187" s="6"/>
      <c r="I187" s="6"/>
      <c r="J187" s="6"/>
      <c r="K187" s="6"/>
      <c r="L187" s="19"/>
      <c r="M187" s="6"/>
      <c r="N187" s="6"/>
    </row>
    <row r="188" spans="1:14" ht="12.45" x14ac:dyDescent="0.3">
      <c r="A188" s="6"/>
      <c r="B188" s="6"/>
      <c r="C188" s="6"/>
      <c r="D188" s="6"/>
      <c r="E188" s="6"/>
      <c r="F188" s="6"/>
      <c r="G188" s="19"/>
      <c r="H188" s="6"/>
      <c r="I188" s="6"/>
      <c r="J188" s="6"/>
      <c r="K188" s="6"/>
      <c r="L188" s="19"/>
      <c r="M188" s="6"/>
      <c r="N188" s="6"/>
    </row>
    <row r="189" spans="1:14" ht="12.45" x14ac:dyDescent="0.3">
      <c r="A189" s="6"/>
      <c r="B189" s="6"/>
      <c r="C189" s="6"/>
      <c r="D189" s="6"/>
      <c r="E189" s="6"/>
      <c r="F189" s="6"/>
      <c r="G189" s="19"/>
      <c r="H189" s="6"/>
      <c r="I189" s="6"/>
      <c r="J189" s="6"/>
      <c r="K189" s="6"/>
      <c r="L189" s="19"/>
      <c r="M189" s="6"/>
      <c r="N189" s="6"/>
    </row>
    <row r="190" spans="1:14" ht="12.45" x14ac:dyDescent="0.3">
      <c r="A190" s="6"/>
      <c r="B190" s="6"/>
      <c r="C190" s="6"/>
      <c r="D190" s="6"/>
      <c r="E190" s="6"/>
      <c r="F190" s="6"/>
      <c r="G190" s="19"/>
      <c r="H190" s="6"/>
      <c r="I190" s="6"/>
      <c r="J190" s="6"/>
      <c r="K190" s="6"/>
      <c r="L190" s="19"/>
      <c r="M190" s="6"/>
      <c r="N190" s="6"/>
    </row>
    <row r="191" spans="1:14" ht="12.45" x14ac:dyDescent="0.3">
      <c r="A191" s="6"/>
      <c r="B191" s="6"/>
      <c r="C191" s="6"/>
      <c r="D191" s="6"/>
      <c r="E191" s="6"/>
      <c r="F191" s="6"/>
      <c r="G191" s="19"/>
      <c r="H191" s="6"/>
      <c r="I191" s="6"/>
      <c r="J191" s="6"/>
      <c r="K191" s="6"/>
      <c r="L191" s="19"/>
      <c r="M191" s="6"/>
      <c r="N191" s="6"/>
    </row>
    <row r="192" spans="1:14" ht="12.45" x14ac:dyDescent="0.3">
      <c r="A192" s="6"/>
      <c r="B192" s="6"/>
      <c r="C192" s="6"/>
      <c r="D192" s="6"/>
      <c r="E192" s="6"/>
      <c r="F192" s="6"/>
      <c r="G192" s="19"/>
      <c r="H192" s="6"/>
      <c r="I192" s="6"/>
      <c r="J192" s="6"/>
      <c r="K192" s="6"/>
      <c r="L192" s="19"/>
      <c r="M192" s="6"/>
      <c r="N192" s="6"/>
    </row>
    <row r="193" spans="1:14" ht="12.45" x14ac:dyDescent="0.3">
      <c r="A193" s="6"/>
      <c r="B193" s="6"/>
      <c r="C193" s="6"/>
      <c r="D193" s="6"/>
      <c r="E193" s="6"/>
      <c r="F193" s="6"/>
      <c r="G193" s="19"/>
      <c r="H193" s="6"/>
      <c r="I193" s="6"/>
      <c r="J193" s="6"/>
      <c r="K193" s="6"/>
      <c r="L193" s="19"/>
      <c r="M193" s="6"/>
      <c r="N193" s="6"/>
    </row>
    <row r="194" spans="1:14" ht="12.45" x14ac:dyDescent="0.3">
      <c r="A194" s="6"/>
      <c r="B194" s="6"/>
      <c r="C194" s="6"/>
      <c r="D194" s="6"/>
      <c r="E194" s="6"/>
      <c r="F194" s="6"/>
      <c r="G194" s="19"/>
      <c r="H194" s="6"/>
      <c r="I194" s="6"/>
      <c r="J194" s="6"/>
      <c r="K194" s="6"/>
      <c r="L194" s="19"/>
      <c r="M194" s="6"/>
      <c r="N194" s="6"/>
    </row>
    <row r="195" spans="1:14" ht="12.45" x14ac:dyDescent="0.3">
      <c r="A195" s="6"/>
      <c r="B195" s="6"/>
      <c r="C195" s="6"/>
      <c r="D195" s="6"/>
      <c r="E195" s="6"/>
      <c r="F195" s="6"/>
      <c r="G195" s="19"/>
      <c r="H195" s="6"/>
      <c r="I195" s="6"/>
      <c r="J195" s="6"/>
      <c r="K195" s="6"/>
      <c r="L195" s="19"/>
      <c r="M195" s="6"/>
      <c r="N195" s="6"/>
    </row>
    <row r="196" spans="1:14" ht="12.45" x14ac:dyDescent="0.3">
      <c r="A196" s="6"/>
      <c r="B196" s="6"/>
      <c r="C196" s="6"/>
      <c r="D196" s="6"/>
      <c r="E196" s="6"/>
      <c r="F196" s="6"/>
      <c r="G196" s="19"/>
      <c r="H196" s="6"/>
      <c r="I196" s="6"/>
      <c r="J196" s="6"/>
      <c r="K196" s="6"/>
      <c r="L196" s="19"/>
      <c r="M196" s="6"/>
      <c r="N196" s="6"/>
    </row>
    <row r="197" spans="1:14" ht="12.45" x14ac:dyDescent="0.3">
      <c r="A197" s="6"/>
      <c r="B197" s="6"/>
      <c r="C197" s="6"/>
      <c r="D197" s="6"/>
      <c r="E197" s="6"/>
      <c r="F197" s="6"/>
      <c r="G197" s="19"/>
      <c r="H197" s="6"/>
      <c r="I197" s="6"/>
      <c r="J197" s="6"/>
      <c r="K197" s="6"/>
      <c r="L197" s="19"/>
      <c r="M197" s="6"/>
      <c r="N197" s="6"/>
    </row>
    <row r="198" spans="1:14" ht="12.45" x14ac:dyDescent="0.3">
      <c r="A198" s="6"/>
      <c r="B198" s="6"/>
      <c r="C198" s="6"/>
      <c r="D198" s="6"/>
      <c r="E198" s="6"/>
      <c r="F198" s="6"/>
      <c r="G198" s="19"/>
      <c r="H198" s="6"/>
      <c r="I198" s="6"/>
      <c r="J198" s="6"/>
      <c r="K198" s="6"/>
      <c r="L198" s="19"/>
      <c r="M198" s="6"/>
      <c r="N198" s="6"/>
    </row>
    <row r="199" spans="1:14" ht="12.45" x14ac:dyDescent="0.3">
      <c r="A199" s="6"/>
      <c r="B199" s="6"/>
      <c r="C199" s="6"/>
      <c r="D199" s="6"/>
      <c r="E199" s="6"/>
      <c r="F199" s="6"/>
      <c r="G199" s="19"/>
      <c r="H199" s="6"/>
      <c r="I199" s="6"/>
      <c r="J199" s="6"/>
      <c r="K199" s="6"/>
      <c r="L199" s="19"/>
      <c r="M199" s="6"/>
      <c r="N199" s="6"/>
    </row>
    <row r="200" spans="1:14" ht="12.45" x14ac:dyDescent="0.3">
      <c r="A200" s="6"/>
      <c r="B200" s="6"/>
      <c r="C200" s="6"/>
      <c r="D200" s="6"/>
      <c r="E200" s="6"/>
      <c r="F200" s="6"/>
      <c r="G200" s="19"/>
      <c r="H200" s="6"/>
      <c r="I200" s="6"/>
      <c r="J200" s="6"/>
      <c r="K200" s="6"/>
      <c r="L200" s="19"/>
      <c r="M200" s="6"/>
      <c r="N200" s="6"/>
    </row>
    <row r="201" spans="1:14" ht="12.45" x14ac:dyDescent="0.3">
      <c r="A201" s="6"/>
      <c r="B201" s="6"/>
      <c r="C201" s="6"/>
      <c r="D201" s="6"/>
      <c r="E201" s="6"/>
      <c r="F201" s="6"/>
      <c r="G201" s="19"/>
      <c r="H201" s="6"/>
      <c r="I201" s="6"/>
      <c r="J201" s="6"/>
      <c r="K201" s="6"/>
      <c r="L201" s="19"/>
      <c r="M201" s="6"/>
      <c r="N201" s="6"/>
    </row>
    <row r="202" spans="1:14" ht="12.45" x14ac:dyDescent="0.3">
      <c r="A202" s="6"/>
      <c r="B202" s="6"/>
      <c r="C202" s="6"/>
      <c r="D202" s="6"/>
      <c r="E202" s="6"/>
      <c r="F202" s="6"/>
      <c r="G202" s="19"/>
      <c r="H202" s="6"/>
      <c r="I202" s="6"/>
      <c r="J202" s="6"/>
      <c r="K202" s="6"/>
      <c r="L202" s="19"/>
      <c r="M202" s="6"/>
      <c r="N202" s="6"/>
    </row>
    <row r="203" spans="1:14" ht="12.45" x14ac:dyDescent="0.3">
      <c r="A203" s="6"/>
      <c r="B203" s="6"/>
      <c r="C203" s="6"/>
      <c r="D203" s="6"/>
      <c r="E203" s="6"/>
      <c r="F203" s="6"/>
      <c r="G203" s="19"/>
      <c r="H203" s="6"/>
      <c r="I203" s="6"/>
      <c r="J203" s="6"/>
      <c r="K203" s="6"/>
      <c r="L203" s="19"/>
      <c r="M203" s="6"/>
      <c r="N203" s="6"/>
    </row>
    <row r="204" spans="1:14" ht="12.45" x14ac:dyDescent="0.3">
      <c r="A204" s="6"/>
      <c r="B204" s="6"/>
      <c r="C204" s="6"/>
      <c r="D204" s="6"/>
      <c r="E204" s="6"/>
      <c r="F204" s="6"/>
      <c r="G204" s="19"/>
      <c r="H204" s="6"/>
      <c r="I204" s="6"/>
      <c r="J204" s="6"/>
      <c r="K204" s="6"/>
      <c r="L204" s="19"/>
      <c r="M204" s="6"/>
      <c r="N204" s="6"/>
    </row>
    <row r="205" spans="1:14" ht="12.45" x14ac:dyDescent="0.3">
      <c r="A205" s="6"/>
      <c r="B205" s="6"/>
      <c r="C205" s="6"/>
      <c r="D205" s="6"/>
      <c r="E205" s="6"/>
      <c r="F205" s="6"/>
      <c r="G205" s="19"/>
      <c r="H205" s="6"/>
      <c r="I205" s="6"/>
      <c r="J205" s="6"/>
      <c r="K205" s="6"/>
      <c r="L205" s="19"/>
      <c r="M205" s="6"/>
      <c r="N205" s="6"/>
    </row>
    <row r="206" spans="1:14" ht="12.45" x14ac:dyDescent="0.3">
      <c r="A206" s="6"/>
      <c r="B206" s="6"/>
      <c r="C206" s="6"/>
      <c r="D206" s="6"/>
      <c r="E206" s="6"/>
      <c r="F206" s="6"/>
      <c r="G206" s="19"/>
      <c r="H206" s="6"/>
      <c r="I206" s="6"/>
      <c r="J206" s="6"/>
      <c r="K206" s="6"/>
      <c r="L206" s="19"/>
      <c r="M206" s="6"/>
      <c r="N206" s="6"/>
    </row>
    <row r="207" spans="1:14" ht="12.45" x14ac:dyDescent="0.3">
      <c r="A207" s="6"/>
      <c r="B207" s="6"/>
      <c r="C207" s="6"/>
      <c r="D207" s="6"/>
      <c r="E207" s="6"/>
      <c r="F207" s="6"/>
      <c r="G207" s="19"/>
      <c r="H207" s="6"/>
      <c r="I207" s="6"/>
      <c r="J207" s="6"/>
      <c r="K207" s="6"/>
      <c r="L207" s="19"/>
      <c r="M207" s="6"/>
      <c r="N207" s="6"/>
    </row>
    <row r="208" spans="1:14" ht="12.45" x14ac:dyDescent="0.3">
      <c r="A208" s="6"/>
      <c r="B208" s="6"/>
      <c r="C208" s="6"/>
      <c r="D208" s="6"/>
      <c r="E208" s="6"/>
      <c r="F208" s="6"/>
      <c r="G208" s="19"/>
      <c r="H208" s="6"/>
      <c r="I208" s="6"/>
      <c r="J208" s="6"/>
      <c r="K208" s="6"/>
      <c r="L208" s="19"/>
      <c r="M208" s="6"/>
      <c r="N208" s="6"/>
    </row>
    <row r="209" spans="1:14" ht="12.45" x14ac:dyDescent="0.3">
      <c r="A209" s="6"/>
      <c r="B209" s="6"/>
      <c r="C209" s="6"/>
      <c r="D209" s="6"/>
      <c r="E209" s="6"/>
      <c r="F209" s="6"/>
      <c r="G209" s="19"/>
      <c r="H209" s="6"/>
      <c r="I209" s="6"/>
      <c r="J209" s="6"/>
      <c r="K209" s="6"/>
      <c r="L209" s="19"/>
      <c r="M209" s="6"/>
      <c r="N209" s="6"/>
    </row>
    <row r="210" spans="1:14" ht="12.45" x14ac:dyDescent="0.3">
      <c r="A210" s="6"/>
      <c r="B210" s="6"/>
      <c r="C210" s="6"/>
      <c r="D210" s="6"/>
      <c r="E210" s="6"/>
      <c r="F210" s="6"/>
      <c r="G210" s="19"/>
      <c r="H210" s="6"/>
      <c r="I210" s="6"/>
      <c r="J210" s="6"/>
      <c r="K210" s="6"/>
      <c r="L210" s="19"/>
      <c r="M210" s="6"/>
      <c r="N210" s="6"/>
    </row>
    <row r="211" spans="1:14" ht="12.45" x14ac:dyDescent="0.3">
      <c r="A211" s="6"/>
      <c r="B211" s="6"/>
      <c r="C211" s="6"/>
      <c r="D211" s="6"/>
      <c r="E211" s="6"/>
      <c r="F211" s="6"/>
      <c r="G211" s="19"/>
      <c r="H211" s="6"/>
      <c r="I211" s="6"/>
      <c r="J211" s="6"/>
      <c r="K211" s="6"/>
      <c r="L211" s="19"/>
      <c r="M211" s="6"/>
      <c r="N211" s="6"/>
    </row>
    <row r="212" spans="1:14" ht="12.45" x14ac:dyDescent="0.3">
      <c r="A212" s="6"/>
      <c r="B212" s="6"/>
      <c r="C212" s="6"/>
      <c r="D212" s="6"/>
      <c r="E212" s="6"/>
      <c r="F212" s="6"/>
      <c r="G212" s="19"/>
      <c r="H212" s="6"/>
      <c r="I212" s="6"/>
      <c r="J212" s="6"/>
      <c r="K212" s="6"/>
      <c r="L212" s="19"/>
      <c r="M212" s="6"/>
      <c r="N212" s="6"/>
    </row>
    <row r="213" spans="1:14" ht="12.45" x14ac:dyDescent="0.3">
      <c r="A213" s="6"/>
      <c r="B213" s="6"/>
      <c r="C213" s="6"/>
      <c r="D213" s="6"/>
      <c r="E213" s="6"/>
      <c r="F213" s="6"/>
      <c r="G213" s="19"/>
      <c r="H213" s="6"/>
      <c r="I213" s="6"/>
      <c r="J213" s="6"/>
      <c r="K213" s="6"/>
      <c r="L213" s="19"/>
      <c r="M213" s="6"/>
      <c r="N213" s="6"/>
    </row>
    <row r="214" spans="1:14" ht="12.45" x14ac:dyDescent="0.3">
      <c r="A214" s="6"/>
      <c r="B214" s="6"/>
      <c r="C214" s="6"/>
      <c r="D214" s="6"/>
      <c r="E214" s="6"/>
      <c r="F214" s="6"/>
      <c r="G214" s="19"/>
      <c r="H214" s="6"/>
      <c r="I214" s="6"/>
      <c r="J214" s="6"/>
      <c r="K214" s="6"/>
      <c r="L214" s="19"/>
      <c r="M214" s="6"/>
      <c r="N214" s="6"/>
    </row>
    <row r="215" spans="1:14" ht="12.45" x14ac:dyDescent="0.3">
      <c r="A215" s="6"/>
      <c r="B215" s="6"/>
      <c r="C215" s="6"/>
      <c r="D215" s="6"/>
      <c r="E215" s="6"/>
      <c r="F215" s="6"/>
      <c r="G215" s="19"/>
      <c r="H215" s="6"/>
      <c r="I215" s="6"/>
      <c r="J215" s="6"/>
      <c r="K215" s="6"/>
      <c r="L215" s="19"/>
      <c r="M215" s="6"/>
      <c r="N215" s="6"/>
    </row>
    <row r="216" spans="1:14" ht="12.45" x14ac:dyDescent="0.3">
      <c r="A216" s="6"/>
      <c r="B216" s="6"/>
      <c r="C216" s="6"/>
      <c r="D216" s="6"/>
      <c r="E216" s="6"/>
      <c r="F216" s="6"/>
      <c r="G216" s="19"/>
      <c r="H216" s="6"/>
      <c r="I216" s="6"/>
      <c r="J216" s="6"/>
      <c r="K216" s="6"/>
      <c r="L216" s="19"/>
      <c r="M216" s="6"/>
      <c r="N216" s="6"/>
    </row>
    <row r="217" spans="1:14" ht="12.45" x14ac:dyDescent="0.3">
      <c r="A217" s="6"/>
      <c r="B217" s="6"/>
      <c r="C217" s="6"/>
      <c r="D217" s="6"/>
      <c r="E217" s="6"/>
      <c r="F217" s="6"/>
      <c r="G217" s="19"/>
      <c r="H217" s="6"/>
      <c r="I217" s="6"/>
      <c r="J217" s="6"/>
      <c r="K217" s="6"/>
      <c r="L217" s="19"/>
      <c r="M217" s="6"/>
      <c r="N217" s="6"/>
    </row>
    <row r="218" spans="1:14" ht="12.45" x14ac:dyDescent="0.3">
      <c r="A218" s="6"/>
      <c r="B218" s="6"/>
      <c r="C218" s="6"/>
      <c r="D218" s="6"/>
      <c r="E218" s="6"/>
      <c r="F218" s="6"/>
      <c r="G218" s="19"/>
      <c r="H218" s="6"/>
      <c r="I218" s="6"/>
      <c r="J218" s="6"/>
      <c r="K218" s="6"/>
      <c r="L218" s="19"/>
      <c r="M218" s="6"/>
      <c r="N218" s="6"/>
    </row>
    <row r="219" spans="1:14" ht="12.45" x14ac:dyDescent="0.3">
      <c r="A219" s="6"/>
      <c r="B219" s="6"/>
      <c r="C219" s="6"/>
      <c r="D219" s="6"/>
      <c r="E219" s="6"/>
      <c r="F219" s="6"/>
      <c r="G219" s="19"/>
      <c r="H219" s="6"/>
      <c r="I219" s="6"/>
      <c r="J219" s="6"/>
      <c r="K219" s="6"/>
      <c r="L219" s="19"/>
      <c r="M219" s="6"/>
      <c r="N219" s="6"/>
    </row>
    <row r="220" spans="1:14" ht="12.45" x14ac:dyDescent="0.3">
      <c r="A220" s="6"/>
      <c r="B220" s="6"/>
      <c r="C220" s="6"/>
      <c r="D220" s="6"/>
      <c r="E220" s="6"/>
      <c r="F220" s="6"/>
      <c r="G220" s="19"/>
      <c r="H220" s="6"/>
      <c r="I220" s="6"/>
      <c r="J220" s="6"/>
      <c r="K220" s="6"/>
      <c r="L220" s="19"/>
      <c r="M220" s="6"/>
      <c r="N220" s="6"/>
    </row>
    <row r="221" spans="1:14" ht="12.45" x14ac:dyDescent="0.3">
      <c r="A221" s="6"/>
      <c r="B221" s="6"/>
      <c r="C221" s="6"/>
      <c r="D221" s="6"/>
      <c r="E221" s="6"/>
      <c r="F221" s="6"/>
      <c r="G221" s="19"/>
      <c r="H221" s="6"/>
      <c r="I221" s="6"/>
      <c r="J221" s="6"/>
      <c r="K221" s="6"/>
      <c r="L221" s="19"/>
      <c r="M221" s="6"/>
      <c r="N221" s="6"/>
    </row>
    <row r="222" spans="1:14" ht="12.45" x14ac:dyDescent="0.3">
      <c r="A222" s="6"/>
      <c r="B222" s="6"/>
      <c r="C222" s="6"/>
      <c r="D222" s="6"/>
      <c r="E222" s="6"/>
      <c r="F222" s="6"/>
      <c r="G222" s="19"/>
      <c r="H222" s="6"/>
      <c r="I222" s="6"/>
      <c r="J222" s="6"/>
      <c r="K222" s="6"/>
      <c r="L222" s="19"/>
      <c r="M222" s="6"/>
      <c r="N222" s="6"/>
    </row>
    <row r="223" spans="1:14" ht="12.45" x14ac:dyDescent="0.3">
      <c r="A223" s="6"/>
      <c r="B223" s="6"/>
      <c r="C223" s="6"/>
      <c r="D223" s="6"/>
      <c r="E223" s="6"/>
      <c r="F223" s="6"/>
      <c r="G223" s="19"/>
      <c r="H223" s="6"/>
      <c r="I223" s="6"/>
      <c r="J223" s="6"/>
      <c r="K223" s="6"/>
      <c r="L223" s="19"/>
      <c r="M223" s="6"/>
      <c r="N223" s="6"/>
    </row>
    <row r="224" spans="1:14" ht="12.45" x14ac:dyDescent="0.3">
      <c r="A224" s="6"/>
      <c r="B224" s="6"/>
      <c r="C224" s="6"/>
      <c r="D224" s="6"/>
      <c r="E224" s="6"/>
      <c r="F224" s="6"/>
      <c r="G224" s="19"/>
      <c r="H224" s="6"/>
      <c r="I224" s="6"/>
      <c r="J224" s="6"/>
      <c r="K224" s="6"/>
      <c r="L224" s="19"/>
      <c r="M224" s="6"/>
      <c r="N224" s="6"/>
    </row>
    <row r="225" spans="1:14" ht="12.45" x14ac:dyDescent="0.3">
      <c r="A225" s="6"/>
      <c r="B225" s="6"/>
      <c r="C225" s="6"/>
      <c r="D225" s="6"/>
      <c r="E225" s="6"/>
      <c r="F225" s="6"/>
      <c r="G225" s="19"/>
      <c r="H225" s="6"/>
      <c r="I225" s="6"/>
      <c r="J225" s="6"/>
      <c r="K225" s="6"/>
      <c r="L225" s="19"/>
      <c r="M225" s="6"/>
      <c r="N225" s="6"/>
    </row>
    <row r="226" spans="1:14" ht="12.45" x14ac:dyDescent="0.3">
      <c r="A226" s="6"/>
      <c r="B226" s="6"/>
      <c r="C226" s="6"/>
      <c r="D226" s="6"/>
      <c r="E226" s="6"/>
      <c r="F226" s="6"/>
      <c r="G226" s="19"/>
      <c r="H226" s="6"/>
      <c r="I226" s="6"/>
      <c r="J226" s="6"/>
      <c r="K226" s="6"/>
      <c r="L226" s="19"/>
      <c r="M226" s="6"/>
      <c r="N226" s="6"/>
    </row>
    <row r="227" spans="1:14" ht="12.45" x14ac:dyDescent="0.3">
      <c r="A227" s="6"/>
      <c r="B227" s="6"/>
      <c r="C227" s="6"/>
      <c r="D227" s="6"/>
      <c r="E227" s="6"/>
      <c r="F227" s="6"/>
      <c r="G227" s="19"/>
      <c r="H227" s="6"/>
      <c r="I227" s="6"/>
      <c r="J227" s="6"/>
      <c r="K227" s="6"/>
      <c r="L227" s="19"/>
      <c r="M227" s="6"/>
      <c r="N227" s="6"/>
    </row>
    <row r="228" spans="1:14" ht="12.45" x14ac:dyDescent="0.3">
      <c r="A228" s="6"/>
      <c r="B228" s="6"/>
      <c r="C228" s="6"/>
      <c r="D228" s="6"/>
      <c r="E228" s="6"/>
      <c r="F228" s="6"/>
      <c r="G228" s="19"/>
      <c r="H228" s="6"/>
      <c r="I228" s="6"/>
      <c r="J228" s="6"/>
      <c r="K228" s="6"/>
      <c r="L228" s="19"/>
      <c r="M228" s="6"/>
      <c r="N228" s="6"/>
    </row>
    <row r="229" spans="1:14" ht="12.45" x14ac:dyDescent="0.3">
      <c r="A229" s="6"/>
      <c r="B229" s="6"/>
      <c r="C229" s="6"/>
      <c r="D229" s="6"/>
      <c r="E229" s="6"/>
      <c r="F229" s="6"/>
      <c r="G229" s="19"/>
      <c r="H229" s="6"/>
      <c r="I229" s="6"/>
      <c r="J229" s="6"/>
      <c r="K229" s="6"/>
      <c r="L229" s="19"/>
      <c r="M229" s="6"/>
      <c r="N229" s="6"/>
    </row>
    <row r="230" spans="1:14" ht="12.45" x14ac:dyDescent="0.3">
      <c r="A230" s="6"/>
      <c r="B230" s="6"/>
      <c r="C230" s="6"/>
      <c r="D230" s="6"/>
      <c r="E230" s="6"/>
      <c r="F230" s="6"/>
      <c r="G230" s="19"/>
      <c r="H230" s="6"/>
      <c r="I230" s="6"/>
      <c r="J230" s="6"/>
      <c r="K230" s="6"/>
      <c r="L230" s="19"/>
      <c r="M230" s="6"/>
      <c r="N230" s="6"/>
    </row>
    <row r="231" spans="1:14" ht="12.45" x14ac:dyDescent="0.3">
      <c r="A231" s="6"/>
      <c r="B231" s="6"/>
      <c r="C231" s="6"/>
      <c r="D231" s="6"/>
      <c r="E231" s="6"/>
      <c r="F231" s="6"/>
      <c r="G231" s="19"/>
      <c r="H231" s="6"/>
      <c r="I231" s="6"/>
      <c r="J231" s="6"/>
      <c r="K231" s="6"/>
      <c r="L231" s="19"/>
      <c r="M231" s="6"/>
      <c r="N231" s="6"/>
    </row>
    <row r="232" spans="1:14" ht="12.45" x14ac:dyDescent="0.3">
      <c r="A232" s="6"/>
      <c r="B232" s="6"/>
      <c r="C232" s="6"/>
      <c r="D232" s="6"/>
      <c r="E232" s="6"/>
      <c r="F232" s="6"/>
      <c r="G232" s="19"/>
      <c r="H232" s="6"/>
      <c r="I232" s="6"/>
      <c r="J232" s="6"/>
      <c r="K232" s="6"/>
      <c r="L232" s="19"/>
      <c r="M232" s="6"/>
      <c r="N232" s="6"/>
    </row>
    <row r="233" spans="1:14" ht="12.45" x14ac:dyDescent="0.3">
      <c r="A233" s="6"/>
      <c r="B233" s="6"/>
      <c r="C233" s="6"/>
      <c r="D233" s="6"/>
      <c r="E233" s="6"/>
      <c r="F233" s="6"/>
      <c r="G233" s="19"/>
      <c r="H233" s="6"/>
      <c r="I233" s="6"/>
      <c r="J233" s="6"/>
      <c r="K233" s="6"/>
      <c r="L233" s="19"/>
      <c r="M233" s="6"/>
      <c r="N233" s="6"/>
    </row>
    <row r="234" spans="1:14" ht="12.45" x14ac:dyDescent="0.3">
      <c r="A234" s="6"/>
      <c r="B234" s="6"/>
      <c r="C234" s="6"/>
      <c r="D234" s="6"/>
      <c r="E234" s="6"/>
      <c r="F234" s="6"/>
      <c r="G234" s="19"/>
      <c r="H234" s="6"/>
      <c r="I234" s="6"/>
      <c r="J234" s="6"/>
      <c r="K234" s="6"/>
      <c r="L234" s="19"/>
      <c r="M234" s="6"/>
      <c r="N234" s="6"/>
    </row>
    <row r="235" spans="1:14" ht="12.45" x14ac:dyDescent="0.3">
      <c r="A235" s="6"/>
      <c r="B235" s="6"/>
      <c r="C235" s="6"/>
      <c r="D235" s="6"/>
      <c r="E235" s="6"/>
      <c r="F235" s="6"/>
      <c r="G235" s="19"/>
      <c r="H235" s="6"/>
      <c r="I235" s="6"/>
      <c r="J235" s="6"/>
      <c r="K235" s="6"/>
      <c r="L235" s="19"/>
      <c r="M235" s="6"/>
      <c r="N235" s="6"/>
    </row>
    <row r="236" spans="1:14" ht="12.45" x14ac:dyDescent="0.3">
      <c r="A236" s="6"/>
      <c r="B236" s="6"/>
      <c r="C236" s="6"/>
      <c r="D236" s="6"/>
      <c r="E236" s="6"/>
      <c r="F236" s="6"/>
      <c r="G236" s="19"/>
      <c r="H236" s="6"/>
      <c r="I236" s="6"/>
      <c r="J236" s="6"/>
      <c r="K236" s="6"/>
      <c r="L236" s="19"/>
      <c r="M236" s="6"/>
      <c r="N236" s="6"/>
    </row>
    <row r="237" spans="1:14" ht="12.45" x14ac:dyDescent="0.3">
      <c r="A237" s="6"/>
      <c r="B237" s="6"/>
      <c r="C237" s="6"/>
      <c r="D237" s="6"/>
      <c r="E237" s="6"/>
      <c r="F237" s="6"/>
      <c r="G237" s="19"/>
      <c r="H237" s="6"/>
      <c r="I237" s="6"/>
      <c r="J237" s="6"/>
      <c r="K237" s="6"/>
      <c r="L237" s="19"/>
      <c r="M237" s="6"/>
      <c r="N237" s="6"/>
    </row>
    <row r="238" spans="1:14" ht="12.45" x14ac:dyDescent="0.3">
      <c r="A238" s="6"/>
      <c r="B238" s="6"/>
      <c r="C238" s="6"/>
      <c r="D238" s="6"/>
      <c r="E238" s="6"/>
      <c r="F238" s="6"/>
      <c r="G238" s="19"/>
      <c r="H238" s="6"/>
      <c r="I238" s="6"/>
      <c r="J238" s="6"/>
      <c r="K238" s="6"/>
      <c r="L238" s="19"/>
      <c r="M238" s="6"/>
      <c r="N238" s="6"/>
    </row>
    <row r="239" spans="1:14" ht="12.45" x14ac:dyDescent="0.3">
      <c r="A239" s="6"/>
      <c r="B239" s="6"/>
      <c r="C239" s="6"/>
      <c r="D239" s="6"/>
      <c r="E239" s="6"/>
      <c r="F239" s="6"/>
      <c r="G239" s="19"/>
      <c r="H239" s="6"/>
      <c r="I239" s="6"/>
      <c r="J239" s="6"/>
      <c r="K239" s="6"/>
      <c r="L239" s="19"/>
      <c r="M239" s="6"/>
      <c r="N239" s="6"/>
    </row>
    <row r="240" spans="1:14" ht="12.45" x14ac:dyDescent="0.3">
      <c r="A240" s="6"/>
      <c r="B240" s="6"/>
      <c r="C240" s="6"/>
      <c r="D240" s="6"/>
      <c r="E240" s="6"/>
      <c r="F240" s="6"/>
      <c r="G240" s="19"/>
      <c r="H240" s="6"/>
      <c r="I240" s="6"/>
      <c r="J240" s="6"/>
      <c r="K240" s="6"/>
      <c r="L240" s="19"/>
      <c r="M240" s="6"/>
      <c r="N240" s="6"/>
    </row>
    <row r="241" spans="1:14" ht="12.45" x14ac:dyDescent="0.3">
      <c r="A241" s="6"/>
      <c r="B241" s="6"/>
      <c r="C241" s="6"/>
      <c r="D241" s="6"/>
      <c r="E241" s="6"/>
      <c r="F241" s="6"/>
      <c r="G241" s="19"/>
      <c r="H241" s="6"/>
      <c r="I241" s="6"/>
      <c r="J241" s="6"/>
      <c r="K241" s="6"/>
      <c r="L241" s="19"/>
      <c r="M241" s="6"/>
      <c r="N241" s="6"/>
    </row>
    <row r="242" spans="1:14" ht="12.45" x14ac:dyDescent="0.3">
      <c r="A242" s="6"/>
      <c r="B242" s="6"/>
      <c r="C242" s="6"/>
      <c r="D242" s="6"/>
      <c r="E242" s="6"/>
      <c r="F242" s="6"/>
      <c r="G242" s="19"/>
      <c r="H242" s="6"/>
      <c r="I242" s="6"/>
      <c r="J242" s="6"/>
      <c r="K242" s="6"/>
      <c r="L242" s="19"/>
      <c r="M242" s="6"/>
      <c r="N242" s="6"/>
    </row>
    <row r="243" spans="1:14" ht="12.45" x14ac:dyDescent="0.3">
      <c r="A243" s="6"/>
      <c r="B243" s="6"/>
      <c r="C243" s="6"/>
      <c r="D243" s="6"/>
      <c r="E243" s="6"/>
      <c r="F243" s="6"/>
      <c r="G243" s="19"/>
      <c r="H243" s="6"/>
      <c r="I243" s="6"/>
      <c r="J243" s="6"/>
      <c r="K243" s="6"/>
      <c r="L243" s="19"/>
      <c r="M243" s="6"/>
      <c r="N243" s="6"/>
    </row>
    <row r="244" spans="1:14" ht="12.45" x14ac:dyDescent="0.3">
      <c r="A244" s="6"/>
      <c r="B244" s="6"/>
      <c r="C244" s="6"/>
      <c r="D244" s="6"/>
      <c r="E244" s="6"/>
      <c r="F244" s="6"/>
      <c r="G244" s="19"/>
      <c r="H244" s="6"/>
      <c r="I244" s="6"/>
      <c r="J244" s="6"/>
      <c r="K244" s="6"/>
      <c r="L244" s="19"/>
      <c r="M244" s="6"/>
      <c r="N244" s="6"/>
    </row>
    <row r="245" spans="1:14" ht="12.45" x14ac:dyDescent="0.3">
      <c r="A245" s="6"/>
      <c r="B245" s="6"/>
      <c r="C245" s="6"/>
      <c r="D245" s="6"/>
      <c r="E245" s="6"/>
      <c r="F245" s="6"/>
      <c r="G245" s="19"/>
      <c r="H245" s="6"/>
      <c r="I245" s="6"/>
      <c r="J245" s="6"/>
      <c r="K245" s="6"/>
      <c r="L245" s="19"/>
      <c r="M245" s="6"/>
      <c r="N245" s="6"/>
    </row>
    <row r="246" spans="1:14" ht="12.45" x14ac:dyDescent="0.3">
      <c r="A246" s="6"/>
      <c r="B246" s="6"/>
      <c r="C246" s="6"/>
      <c r="D246" s="6"/>
      <c r="E246" s="6"/>
      <c r="F246" s="6"/>
      <c r="G246" s="19"/>
      <c r="H246" s="6"/>
      <c r="I246" s="6"/>
      <c r="J246" s="6"/>
      <c r="K246" s="6"/>
      <c r="L246" s="19"/>
      <c r="M246" s="6"/>
      <c r="N246" s="6"/>
    </row>
    <row r="247" spans="1:14" ht="12.45" x14ac:dyDescent="0.3">
      <c r="A247" s="6"/>
      <c r="B247" s="6"/>
      <c r="C247" s="6"/>
      <c r="D247" s="6"/>
      <c r="E247" s="6"/>
      <c r="F247" s="6"/>
      <c r="G247" s="19"/>
      <c r="H247" s="6"/>
      <c r="I247" s="6"/>
      <c r="J247" s="6"/>
      <c r="K247" s="6"/>
      <c r="L247" s="19"/>
      <c r="M247" s="6"/>
      <c r="N247" s="6"/>
    </row>
    <row r="248" spans="1:14" ht="12.45" x14ac:dyDescent="0.3">
      <c r="A248" s="6"/>
      <c r="B248" s="6"/>
      <c r="C248" s="6"/>
      <c r="D248" s="6"/>
      <c r="E248" s="6"/>
      <c r="F248" s="6"/>
      <c r="G248" s="19"/>
      <c r="H248" s="6"/>
      <c r="I248" s="6"/>
      <c r="J248" s="6"/>
      <c r="K248" s="6"/>
      <c r="L248" s="19"/>
      <c r="M248" s="6"/>
      <c r="N248" s="6"/>
    </row>
    <row r="249" spans="1:14" ht="12.45" x14ac:dyDescent="0.3">
      <c r="A249" s="6"/>
      <c r="B249" s="6"/>
      <c r="C249" s="6"/>
      <c r="D249" s="6"/>
      <c r="E249" s="6"/>
      <c r="F249" s="6"/>
      <c r="G249" s="19"/>
      <c r="H249" s="6"/>
      <c r="I249" s="6"/>
      <c r="J249" s="6"/>
      <c r="K249" s="6"/>
      <c r="L249" s="19"/>
      <c r="M249" s="6"/>
      <c r="N249" s="6"/>
    </row>
    <row r="250" spans="1:14" ht="12.45" x14ac:dyDescent="0.3">
      <c r="A250" s="6"/>
      <c r="B250" s="6"/>
      <c r="C250" s="6"/>
      <c r="D250" s="6"/>
      <c r="E250" s="6"/>
      <c r="F250" s="6"/>
      <c r="G250" s="19"/>
      <c r="H250" s="6"/>
      <c r="I250" s="6"/>
      <c r="J250" s="6"/>
      <c r="K250" s="6"/>
      <c r="L250" s="19"/>
      <c r="M250" s="6"/>
      <c r="N250" s="6"/>
    </row>
    <row r="251" spans="1:14" ht="12.45" x14ac:dyDescent="0.3">
      <c r="A251" s="6"/>
      <c r="B251" s="6"/>
      <c r="C251" s="6"/>
      <c r="D251" s="6"/>
      <c r="E251" s="6"/>
      <c r="F251" s="6"/>
      <c r="G251" s="19"/>
      <c r="H251" s="6"/>
      <c r="I251" s="6"/>
      <c r="J251" s="6"/>
      <c r="K251" s="6"/>
      <c r="L251" s="19"/>
      <c r="M251" s="6"/>
      <c r="N251" s="6"/>
    </row>
    <row r="252" spans="1:14" ht="12.45" x14ac:dyDescent="0.3">
      <c r="A252" s="6"/>
      <c r="B252" s="6"/>
      <c r="C252" s="6"/>
      <c r="D252" s="6"/>
      <c r="E252" s="6"/>
      <c r="F252" s="6"/>
      <c r="G252" s="19"/>
      <c r="H252" s="6"/>
      <c r="I252" s="6"/>
      <c r="J252" s="6"/>
      <c r="K252" s="6"/>
      <c r="L252" s="19"/>
      <c r="M252" s="6"/>
      <c r="N252" s="6"/>
    </row>
    <row r="253" spans="1:14" ht="12.45" x14ac:dyDescent="0.3">
      <c r="A253" s="6"/>
      <c r="B253" s="6"/>
      <c r="C253" s="6"/>
      <c r="D253" s="6"/>
      <c r="E253" s="6"/>
      <c r="F253" s="6"/>
      <c r="G253" s="19"/>
      <c r="H253" s="6"/>
      <c r="I253" s="6"/>
      <c r="J253" s="6"/>
      <c r="K253" s="6"/>
      <c r="L253" s="19"/>
      <c r="M253" s="6"/>
      <c r="N253" s="6"/>
    </row>
    <row r="254" spans="1:14" ht="12.45" x14ac:dyDescent="0.3">
      <c r="A254" s="6"/>
      <c r="B254" s="6"/>
      <c r="C254" s="6"/>
      <c r="D254" s="6"/>
      <c r="E254" s="6"/>
      <c r="F254" s="6"/>
      <c r="G254" s="19"/>
      <c r="H254" s="6"/>
      <c r="I254" s="6"/>
      <c r="J254" s="6"/>
      <c r="K254" s="6"/>
      <c r="L254" s="19"/>
      <c r="M254" s="6"/>
      <c r="N254" s="6"/>
    </row>
    <row r="255" spans="1:14" ht="12.45" x14ac:dyDescent="0.3">
      <c r="A255" s="6"/>
      <c r="B255" s="6"/>
      <c r="C255" s="6"/>
      <c r="D255" s="6"/>
      <c r="E255" s="6"/>
      <c r="F255" s="6"/>
      <c r="G255" s="19"/>
      <c r="H255" s="6"/>
      <c r="I255" s="6"/>
      <c r="J255" s="6"/>
      <c r="K255" s="6"/>
      <c r="L255" s="19"/>
      <c r="M255" s="6"/>
      <c r="N255" s="6"/>
    </row>
    <row r="256" spans="1:14" ht="12.45" x14ac:dyDescent="0.3">
      <c r="A256" s="6"/>
      <c r="B256" s="6"/>
      <c r="C256" s="6"/>
      <c r="D256" s="6"/>
      <c r="E256" s="6"/>
      <c r="F256" s="6"/>
      <c r="G256" s="19"/>
      <c r="H256" s="6"/>
      <c r="I256" s="6"/>
      <c r="J256" s="6"/>
      <c r="K256" s="6"/>
      <c r="L256" s="19"/>
      <c r="M256" s="6"/>
      <c r="N256" s="6"/>
    </row>
    <row r="257" spans="1:14" ht="12.45" x14ac:dyDescent="0.3">
      <c r="A257" s="6"/>
      <c r="B257" s="6"/>
      <c r="C257" s="6"/>
      <c r="D257" s="6"/>
      <c r="E257" s="6"/>
      <c r="F257" s="6"/>
      <c r="G257" s="19"/>
      <c r="H257" s="6"/>
      <c r="I257" s="6"/>
      <c r="J257" s="6"/>
      <c r="K257" s="6"/>
      <c r="L257" s="19"/>
      <c r="M257" s="6"/>
      <c r="N257" s="6"/>
    </row>
    <row r="258" spans="1:14" ht="12.45" x14ac:dyDescent="0.3">
      <c r="A258" s="6"/>
      <c r="B258" s="6"/>
      <c r="C258" s="6"/>
      <c r="D258" s="6"/>
      <c r="E258" s="6"/>
      <c r="F258" s="6"/>
      <c r="G258" s="19"/>
      <c r="H258" s="6"/>
      <c r="I258" s="6"/>
      <c r="J258" s="6"/>
      <c r="K258" s="6"/>
      <c r="L258" s="19"/>
      <c r="M258" s="6"/>
      <c r="N258" s="6"/>
    </row>
    <row r="259" spans="1:14" ht="12.45" x14ac:dyDescent="0.3">
      <c r="A259" s="6"/>
      <c r="B259" s="6"/>
      <c r="C259" s="6"/>
      <c r="D259" s="6"/>
      <c r="E259" s="6"/>
      <c r="F259" s="6"/>
      <c r="G259" s="19"/>
      <c r="H259" s="6"/>
      <c r="I259" s="6"/>
      <c r="J259" s="6"/>
      <c r="K259" s="6"/>
      <c r="L259" s="19"/>
      <c r="M259" s="6"/>
      <c r="N259" s="6"/>
    </row>
    <row r="260" spans="1:14" ht="12.45" x14ac:dyDescent="0.3">
      <c r="A260" s="6"/>
      <c r="B260" s="6"/>
      <c r="C260" s="6"/>
      <c r="D260" s="6"/>
      <c r="E260" s="6"/>
      <c r="F260" s="6"/>
      <c r="G260" s="19"/>
      <c r="H260" s="6"/>
      <c r="I260" s="6"/>
      <c r="J260" s="6"/>
      <c r="K260" s="6"/>
      <c r="L260" s="19"/>
      <c r="M260" s="6"/>
      <c r="N260" s="6"/>
    </row>
    <row r="261" spans="1:14" ht="12.45" x14ac:dyDescent="0.3">
      <c r="A261" s="6"/>
      <c r="B261" s="6"/>
      <c r="C261" s="6"/>
      <c r="D261" s="6"/>
      <c r="E261" s="6"/>
      <c r="F261" s="6"/>
      <c r="G261" s="19"/>
      <c r="H261" s="6"/>
      <c r="I261" s="6"/>
      <c r="J261" s="6"/>
      <c r="K261" s="6"/>
      <c r="L261" s="19"/>
      <c r="M261" s="6"/>
      <c r="N261" s="6"/>
    </row>
    <row r="262" spans="1:14" ht="12.45" x14ac:dyDescent="0.3">
      <c r="A262" s="6"/>
      <c r="B262" s="6"/>
      <c r="C262" s="6"/>
      <c r="D262" s="6"/>
      <c r="E262" s="6"/>
      <c r="F262" s="6"/>
      <c r="G262" s="19"/>
      <c r="H262" s="6"/>
      <c r="I262" s="6"/>
      <c r="J262" s="6"/>
      <c r="K262" s="6"/>
      <c r="L262" s="19"/>
      <c r="M262" s="6"/>
      <c r="N262" s="6"/>
    </row>
    <row r="263" spans="1:14" ht="12.45" x14ac:dyDescent="0.3">
      <c r="A263" s="6"/>
      <c r="B263" s="6"/>
      <c r="C263" s="6"/>
      <c r="D263" s="6"/>
      <c r="E263" s="6"/>
      <c r="F263" s="6"/>
      <c r="G263" s="19"/>
      <c r="H263" s="6"/>
      <c r="I263" s="6"/>
      <c r="J263" s="6"/>
      <c r="K263" s="6"/>
      <c r="L263" s="19"/>
      <c r="M263" s="6"/>
      <c r="N263" s="6"/>
    </row>
    <row r="264" spans="1:14" ht="12.45" x14ac:dyDescent="0.3">
      <c r="A264" s="6"/>
      <c r="B264" s="6"/>
      <c r="C264" s="6"/>
      <c r="D264" s="6"/>
      <c r="E264" s="6"/>
      <c r="F264" s="6"/>
      <c r="G264" s="19"/>
      <c r="H264" s="6"/>
      <c r="I264" s="6"/>
      <c r="J264" s="6"/>
      <c r="K264" s="6"/>
      <c r="L264" s="19"/>
      <c r="M264" s="6"/>
      <c r="N264" s="6"/>
    </row>
    <row r="265" spans="1:14" ht="12.45" x14ac:dyDescent="0.3">
      <c r="A265" s="6"/>
      <c r="B265" s="6"/>
      <c r="C265" s="6"/>
      <c r="D265" s="6"/>
      <c r="E265" s="6"/>
      <c r="F265" s="6"/>
      <c r="G265" s="19"/>
      <c r="H265" s="6"/>
      <c r="I265" s="6"/>
      <c r="J265" s="6"/>
      <c r="K265" s="6"/>
      <c r="L265" s="19"/>
      <c r="M265" s="6"/>
      <c r="N265" s="6"/>
    </row>
    <row r="266" spans="1:14" ht="12.45" x14ac:dyDescent="0.3">
      <c r="A266" s="6"/>
      <c r="B266" s="6"/>
      <c r="C266" s="6"/>
      <c r="D266" s="6"/>
      <c r="E266" s="6"/>
      <c r="F266" s="6"/>
      <c r="G266" s="19"/>
      <c r="H266" s="6"/>
      <c r="I266" s="6"/>
      <c r="J266" s="6"/>
      <c r="K266" s="6"/>
      <c r="L266" s="19"/>
      <c r="M266" s="6"/>
      <c r="N266" s="6"/>
    </row>
    <row r="267" spans="1:14" ht="12.45" x14ac:dyDescent="0.3">
      <c r="A267" s="6"/>
      <c r="B267" s="6"/>
      <c r="C267" s="6"/>
      <c r="D267" s="6"/>
      <c r="E267" s="6"/>
      <c r="F267" s="6"/>
      <c r="G267" s="19"/>
      <c r="H267" s="6"/>
      <c r="I267" s="6"/>
      <c r="J267" s="6"/>
      <c r="K267" s="6"/>
      <c r="L267" s="19"/>
      <c r="M267" s="6"/>
      <c r="N267" s="6"/>
    </row>
    <row r="268" spans="1:14" ht="12.45" x14ac:dyDescent="0.3">
      <c r="A268" s="6"/>
      <c r="B268" s="6"/>
      <c r="C268" s="6"/>
      <c r="D268" s="6"/>
      <c r="E268" s="6"/>
      <c r="F268" s="6"/>
      <c r="G268" s="19"/>
      <c r="H268" s="6"/>
      <c r="I268" s="6"/>
      <c r="J268" s="6"/>
      <c r="K268" s="6"/>
      <c r="L268" s="19"/>
      <c r="M268" s="6"/>
      <c r="N268" s="6"/>
    </row>
    <row r="269" spans="1:14" ht="12.45" x14ac:dyDescent="0.3">
      <c r="A269" s="6"/>
      <c r="B269" s="6"/>
      <c r="C269" s="6"/>
      <c r="D269" s="6"/>
      <c r="E269" s="6"/>
      <c r="F269" s="6"/>
      <c r="G269" s="19"/>
      <c r="H269" s="6"/>
      <c r="I269" s="6"/>
      <c r="J269" s="6"/>
      <c r="K269" s="6"/>
      <c r="L269" s="19"/>
      <c r="M269" s="6"/>
      <c r="N269" s="6"/>
    </row>
    <row r="270" spans="1:14" ht="12.45" x14ac:dyDescent="0.3">
      <c r="A270" s="6"/>
      <c r="B270" s="6"/>
      <c r="C270" s="6"/>
      <c r="D270" s="6"/>
      <c r="E270" s="6"/>
      <c r="F270" s="6"/>
      <c r="G270" s="19"/>
      <c r="H270" s="6"/>
      <c r="I270" s="6"/>
      <c r="J270" s="6"/>
      <c r="K270" s="6"/>
      <c r="L270" s="19"/>
      <c r="M270" s="6"/>
      <c r="N270" s="6"/>
    </row>
    <row r="271" spans="1:14" ht="12.45" x14ac:dyDescent="0.3">
      <c r="A271" s="6"/>
      <c r="B271" s="6"/>
      <c r="C271" s="6"/>
      <c r="D271" s="6"/>
      <c r="E271" s="6"/>
      <c r="F271" s="6"/>
      <c r="G271" s="19"/>
      <c r="H271" s="6"/>
      <c r="I271" s="6"/>
      <c r="J271" s="6"/>
      <c r="K271" s="6"/>
      <c r="L271" s="19"/>
      <c r="M271" s="6"/>
      <c r="N271" s="6"/>
    </row>
    <row r="272" spans="1:14" ht="12.45" x14ac:dyDescent="0.3">
      <c r="A272" s="6"/>
      <c r="B272" s="6"/>
      <c r="C272" s="6"/>
      <c r="D272" s="6"/>
      <c r="E272" s="6"/>
      <c r="F272" s="6"/>
      <c r="G272" s="19"/>
      <c r="H272" s="6"/>
      <c r="I272" s="6"/>
      <c r="J272" s="6"/>
      <c r="K272" s="6"/>
      <c r="L272" s="19"/>
      <c r="M272" s="6"/>
      <c r="N272" s="6"/>
    </row>
    <row r="273" spans="1:14" ht="12.45" x14ac:dyDescent="0.3">
      <c r="A273" s="6"/>
      <c r="B273" s="6"/>
      <c r="C273" s="6"/>
      <c r="D273" s="6"/>
      <c r="E273" s="6"/>
      <c r="F273" s="6"/>
      <c r="G273" s="19"/>
      <c r="H273" s="6"/>
      <c r="I273" s="6"/>
      <c r="J273" s="6"/>
      <c r="K273" s="6"/>
      <c r="L273" s="19"/>
      <c r="M273" s="6"/>
      <c r="N273" s="6"/>
    </row>
    <row r="274" spans="1:14" ht="12.45" x14ac:dyDescent="0.3">
      <c r="A274" s="6"/>
      <c r="B274" s="6"/>
      <c r="C274" s="6"/>
      <c r="D274" s="6"/>
      <c r="E274" s="6"/>
      <c r="F274" s="6"/>
      <c r="G274" s="19"/>
      <c r="H274" s="6"/>
      <c r="I274" s="6"/>
      <c r="J274" s="6"/>
      <c r="K274" s="6"/>
      <c r="L274" s="19"/>
      <c r="M274" s="6"/>
      <c r="N274" s="6"/>
    </row>
    <row r="275" spans="1:14" ht="12.45" x14ac:dyDescent="0.3">
      <c r="A275" s="6"/>
      <c r="B275" s="6"/>
      <c r="C275" s="6"/>
      <c r="D275" s="6"/>
      <c r="E275" s="6"/>
      <c r="F275" s="6"/>
      <c r="G275" s="19"/>
      <c r="H275" s="6"/>
      <c r="I275" s="6"/>
      <c r="J275" s="6"/>
      <c r="K275" s="6"/>
      <c r="L275" s="19"/>
      <c r="M275" s="6"/>
      <c r="N275" s="6"/>
    </row>
    <row r="276" spans="1:14" ht="12.45" x14ac:dyDescent="0.3">
      <c r="A276" s="6"/>
      <c r="B276" s="6"/>
      <c r="C276" s="6"/>
      <c r="D276" s="6"/>
      <c r="E276" s="6"/>
      <c r="F276" s="6"/>
      <c r="G276" s="19"/>
      <c r="H276" s="6"/>
      <c r="I276" s="6"/>
      <c r="J276" s="6"/>
      <c r="K276" s="6"/>
      <c r="L276" s="19"/>
      <c r="M276" s="6"/>
      <c r="N276" s="6"/>
    </row>
    <row r="277" spans="1:14" ht="12.45" x14ac:dyDescent="0.3">
      <c r="A277" s="6"/>
      <c r="B277" s="6"/>
      <c r="C277" s="6"/>
      <c r="D277" s="6"/>
      <c r="E277" s="6"/>
      <c r="F277" s="6"/>
      <c r="G277" s="19"/>
      <c r="H277" s="6"/>
      <c r="I277" s="6"/>
      <c r="J277" s="6"/>
      <c r="K277" s="6"/>
      <c r="L277" s="19"/>
      <c r="M277" s="6"/>
      <c r="N277" s="6"/>
    </row>
    <row r="278" spans="1:14" ht="12.45" x14ac:dyDescent="0.3">
      <c r="A278" s="6"/>
      <c r="B278" s="6"/>
      <c r="C278" s="6"/>
      <c r="D278" s="6"/>
      <c r="E278" s="6"/>
      <c r="F278" s="6"/>
      <c r="G278" s="19"/>
      <c r="H278" s="6"/>
      <c r="I278" s="6"/>
      <c r="J278" s="6"/>
      <c r="K278" s="6"/>
      <c r="L278" s="19"/>
      <c r="M278" s="6"/>
      <c r="N278" s="6"/>
    </row>
    <row r="279" spans="1:14" ht="12.45" x14ac:dyDescent="0.3">
      <c r="A279" s="6"/>
      <c r="B279" s="6"/>
      <c r="C279" s="6"/>
      <c r="D279" s="6"/>
      <c r="E279" s="6"/>
      <c r="F279" s="6"/>
      <c r="G279" s="19"/>
      <c r="H279" s="6"/>
      <c r="I279" s="6"/>
      <c r="J279" s="6"/>
      <c r="K279" s="6"/>
      <c r="L279" s="19"/>
      <c r="M279" s="6"/>
      <c r="N279" s="6"/>
    </row>
    <row r="280" spans="1:14" ht="12.45" x14ac:dyDescent="0.3">
      <c r="A280" s="6"/>
      <c r="B280" s="6"/>
      <c r="C280" s="6"/>
      <c r="D280" s="6"/>
      <c r="E280" s="6"/>
      <c r="F280" s="6"/>
      <c r="G280" s="19"/>
      <c r="H280" s="6"/>
      <c r="I280" s="6"/>
      <c r="J280" s="6"/>
      <c r="K280" s="6"/>
      <c r="L280" s="19"/>
      <c r="M280" s="6"/>
      <c r="N280" s="6"/>
    </row>
    <row r="281" spans="1:14" ht="12.45" x14ac:dyDescent="0.3">
      <c r="A281" s="6"/>
      <c r="B281" s="6"/>
      <c r="C281" s="6"/>
      <c r="D281" s="6"/>
      <c r="E281" s="6"/>
      <c r="F281" s="6"/>
      <c r="G281" s="19"/>
      <c r="H281" s="6"/>
      <c r="I281" s="6"/>
      <c r="J281" s="6"/>
      <c r="K281" s="6"/>
      <c r="L281" s="19"/>
      <c r="M281" s="6"/>
      <c r="N281" s="6"/>
    </row>
    <row r="282" spans="1:14" ht="12.45" x14ac:dyDescent="0.3">
      <c r="A282" s="6"/>
      <c r="B282" s="6"/>
      <c r="C282" s="6"/>
      <c r="D282" s="6"/>
      <c r="E282" s="6"/>
      <c r="F282" s="6"/>
      <c r="G282" s="19"/>
      <c r="H282" s="6"/>
      <c r="I282" s="6"/>
      <c r="J282" s="6"/>
      <c r="K282" s="6"/>
      <c r="L282" s="19"/>
      <c r="M282" s="6"/>
      <c r="N282" s="6"/>
    </row>
    <row r="283" spans="1:14" ht="12.45" x14ac:dyDescent="0.3">
      <c r="A283" s="6"/>
      <c r="B283" s="6"/>
      <c r="C283" s="6"/>
      <c r="D283" s="6"/>
      <c r="E283" s="6"/>
      <c r="F283" s="6"/>
      <c r="G283" s="19"/>
      <c r="H283" s="6"/>
      <c r="I283" s="6"/>
      <c r="J283" s="6"/>
      <c r="K283" s="6"/>
      <c r="L283" s="19"/>
      <c r="M283" s="6"/>
      <c r="N283" s="6"/>
    </row>
    <row r="284" spans="1:14" ht="12.45" x14ac:dyDescent="0.3">
      <c r="A284" s="6"/>
      <c r="B284" s="6"/>
      <c r="C284" s="6"/>
      <c r="D284" s="6"/>
      <c r="E284" s="6"/>
      <c r="F284" s="6"/>
      <c r="G284" s="19"/>
      <c r="H284" s="6"/>
      <c r="I284" s="6"/>
      <c r="J284" s="6"/>
      <c r="K284" s="6"/>
      <c r="L284" s="19"/>
      <c r="M284" s="6"/>
      <c r="N284" s="6"/>
    </row>
    <row r="285" spans="1:14" ht="12.45" x14ac:dyDescent="0.3">
      <c r="A285" s="6"/>
      <c r="B285" s="6"/>
      <c r="C285" s="6"/>
      <c r="D285" s="6"/>
      <c r="E285" s="6"/>
      <c r="F285" s="6"/>
      <c r="G285" s="19"/>
      <c r="H285" s="6"/>
      <c r="I285" s="6"/>
      <c r="J285" s="6"/>
      <c r="K285" s="6"/>
      <c r="L285" s="19"/>
      <c r="M285" s="6"/>
      <c r="N285" s="6"/>
    </row>
    <row r="286" spans="1:14" ht="12.45" x14ac:dyDescent="0.3">
      <c r="A286" s="6"/>
      <c r="B286" s="6"/>
      <c r="C286" s="6"/>
      <c r="D286" s="6"/>
      <c r="E286" s="6"/>
      <c r="F286" s="6"/>
      <c r="G286" s="19"/>
      <c r="H286" s="6"/>
      <c r="I286" s="6"/>
      <c r="J286" s="6"/>
      <c r="K286" s="6"/>
      <c r="L286" s="19"/>
      <c r="M286" s="6"/>
      <c r="N286" s="6"/>
    </row>
    <row r="287" spans="1:14" ht="12.45" x14ac:dyDescent="0.3">
      <c r="A287" s="6"/>
      <c r="B287" s="6"/>
      <c r="C287" s="6"/>
      <c r="D287" s="6"/>
      <c r="E287" s="6"/>
      <c r="F287" s="6"/>
      <c r="G287" s="19"/>
      <c r="H287" s="6"/>
      <c r="I287" s="6"/>
      <c r="J287" s="6"/>
      <c r="K287" s="6"/>
      <c r="L287" s="19"/>
      <c r="M287" s="6"/>
      <c r="N287" s="6"/>
    </row>
    <row r="288" spans="1:14" ht="12.45" x14ac:dyDescent="0.3">
      <c r="A288" s="6"/>
      <c r="B288" s="6"/>
      <c r="C288" s="6"/>
      <c r="D288" s="6"/>
      <c r="E288" s="6"/>
      <c r="F288" s="6"/>
      <c r="G288" s="19"/>
      <c r="H288" s="6"/>
      <c r="I288" s="6"/>
      <c r="J288" s="6"/>
      <c r="K288" s="6"/>
      <c r="L288" s="19"/>
      <c r="M288" s="6"/>
      <c r="N288" s="6"/>
    </row>
    <row r="289" spans="1:14" ht="12.45" x14ac:dyDescent="0.3">
      <c r="A289" s="6"/>
      <c r="B289" s="6"/>
      <c r="C289" s="6"/>
      <c r="D289" s="6"/>
      <c r="E289" s="6"/>
      <c r="F289" s="6"/>
      <c r="G289" s="19"/>
      <c r="H289" s="6"/>
      <c r="I289" s="6"/>
      <c r="J289" s="6"/>
      <c r="K289" s="6"/>
      <c r="L289" s="19"/>
      <c r="M289" s="6"/>
      <c r="N289" s="6"/>
    </row>
    <row r="290" spans="1:14" ht="12.45" x14ac:dyDescent="0.3">
      <c r="A290" s="6"/>
      <c r="B290" s="6"/>
      <c r="C290" s="6"/>
      <c r="D290" s="6"/>
      <c r="E290" s="6"/>
      <c r="F290" s="6"/>
      <c r="G290" s="19"/>
      <c r="H290" s="6"/>
      <c r="I290" s="6"/>
      <c r="J290" s="6"/>
      <c r="K290" s="6"/>
      <c r="L290" s="19"/>
      <c r="M290" s="6"/>
      <c r="N290" s="6"/>
    </row>
    <row r="291" spans="1:14" ht="12.45" x14ac:dyDescent="0.3">
      <c r="A291" s="6"/>
      <c r="B291" s="6"/>
      <c r="C291" s="6"/>
      <c r="D291" s="6"/>
      <c r="E291" s="6"/>
      <c r="F291" s="6"/>
      <c r="G291" s="19"/>
      <c r="H291" s="6"/>
      <c r="I291" s="6"/>
      <c r="J291" s="6"/>
      <c r="K291" s="6"/>
      <c r="L291" s="19"/>
      <c r="M291" s="6"/>
      <c r="N291" s="6"/>
    </row>
    <row r="292" spans="1:14" ht="12.45" x14ac:dyDescent="0.3">
      <c r="A292" s="6"/>
      <c r="B292" s="6"/>
      <c r="C292" s="6"/>
      <c r="D292" s="6"/>
      <c r="E292" s="6"/>
      <c r="F292" s="6"/>
      <c r="G292" s="19"/>
      <c r="H292" s="6"/>
      <c r="I292" s="6"/>
      <c r="J292" s="6"/>
      <c r="K292" s="6"/>
      <c r="L292" s="19"/>
      <c r="M292" s="6"/>
      <c r="N292" s="6"/>
    </row>
    <row r="293" spans="1:14" ht="12.45" x14ac:dyDescent="0.3">
      <c r="A293" s="6"/>
      <c r="B293" s="6"/>
      <c r="C293" s="6"/>
      <c r="D293" s="6"/>
      <c r="E293" s="6"/>
      <c r="F293" s="6"/>
      <c r="G293" s="19"/>
      <c r="H293" s="6"/>
      <c r="I293" s="6"/>
      <c r="J293" s="6"/>
      <c r="K293" s="6"/>
      <c r="L293" s="19"/>
      <c r="M293" s="6"/>
      <c r="N293" s="6"/>
    </row>
    <row r="294" spans="1:14" ht="12.45" x14ac:dyDescent="0.3">
      <c r="A294" s="6"/>
      <c r="B294" s="6"/>
      <c r="C294" s="6"/>
      <c r="D294" s="6"/>
      <c r="E294" s="6"/>
      <c r="F294" s="6"/>
      <c r="G294" s="19"/>
      <c r="H294" s="6"/>
      <c r="I294" s="6"/>
      <c r="J294" s="6"/>
      <c r="K294" s="6"/>
      <c r="L294" s="19"/>
      <c r="M294" s="6"/>
      <c r="N294" s="6"/>
    </row>
    <row r="295" spans="1:14" ht="12.45" x14ac:dyDescent="0.3">
      <c r="A295" s="6"/>
      <c r="B295" s="6"/>
      <c r="C295" s="6"/>
      <c r="D295" s="6"/>
      <c r="E295" s="6"/>
      <c r="F295" s="6"/>
      <c r="G295" s="19"/>
      <c r="H295" s="6"/>
      <c r="I295" s="6"/>
      <c r="J295" s="6"/>
      <c r="K295" s="6"/>
      <c r="L295" s="19"/>
      <c r="M295" s="6"/>
      <c r="N295" s="6"/>
    </row>
    <row r="296" spans="1:14" ht="12.45" x14ac:dyDescent="0.3">
      <c r="A296" s="6"/>
      <c r="B296" s="6"/>
      <c r="C296" s="6"/>
      <c r="D296" s="6"/>
      <c r="E296" s="6"/>
      <c r="F296" s="6"/>
      <c r="G296" s="19"/>
      <c r="H296" s="6"/>
      <c r="I296" s="6"/>
      <c r="J296" s="6"/>
      <c r="K296" s="6"/>
      <c r="L296" s="19"/>
      <c r="M296" s="6"/>
      <c r="N296" s="6"/>
    </row>
    <row r="297" spans="1:14" ht="12.45" x14ac:dyDescent="0.3">
      <c r="A297" s="6"/>
      <c r="B297" s="6"/>
      <c r="C297" s="6"/>
      <c r="D297" s="6"/>
      <c r="E297" s="6"/>
      <c r="F297" s="6"/>
      <c r="G297" s="19"/>
      <c r="H297" s="6"/>
      <c r="I297" s="6"/>
      <c r="J297" s="6"/>
      <c r="K297" s="6"/>
      <c r="L297" s="19"/>
      <c r="M297" s="6"/>
      <c r="N297" s="6"/>
    </row>
    <row r="298" spans="1:14" ht="12.45" x14ac:dyDescent="0.3">
      <c r="A298" s="6"/>
      <c r="B298" s="6"/>
      <c r="C298" s="6"/>
      <c r="D298" s="6"/>
      <c r="E298" s="6"/>
      <c r="F298" s="6"/>
      <c r="G298" s="19"/>
      <c r="H298" s="6"/>
      <c r="I298" s="6"/>
      <c r="J298" s="6"/>
      <c r="K298" s="6"/>
      <c r="L298" s="19"/>
      <c r="M298" s="6"/>
      <c r="N298" s="6"/>
    </row>
    <row r="299" spans="1:14" ht="12.45" x14ac:dyDescent="0.3">
      <c r="A299" s="6"/>
      <c r="B299" s="6"/>
      <c r="C299" s="6"/>
      <c r="D299" s="6"/>
      <c r="E299" s="6"/>
      <c r="F299" s="6"/>
      <c r="G299" s="19"/>
      <c r="H299" s="6"/>
      <c r="I299" s="6"/>
      <c r="J299" s="6"/>
      <c r="K299" s="6"/>
      <c r="L299" s="19"/>
      <c r="M299" s="6"/>
      <c r="N299" s="6"/>
    </row>
    <row r="300" spans="1:14" ht="12.45" x14ac:dyDescent="0.3">
      <c r="A300" s="6"/>
      <c r="B300" s="6"/>
      <c r="C300" s="6"/>
      <c r="D300" s="6"/>
      <c r="E300" s="6"/>
      <c r="F300" s="6"/>
      <c r="G300" s="19"/>
      <c r="H300" s="6"/>
      <c r="I300" s="6"/>
      <c r="J300" s="6"/>
      <c r="K300" s="6"/>
      <c r="L300" s="19"/>
      <c r="M300" s="6"/>
      <c r="N300" s="6"/>
    </row>
    <row r="301" spans="1:14" ht="12.45" x14ac:dyDescent="0.3">
      <c r="A301" s="6"/>
      <c r="B301" s="6"/>
      <c r="C301" s="6"/>
      <c r="D301" s="6"/>
      <c r="E301" s="6"/>
      <c r="F301" s="6"/>
      <c r="G301" s="19"/>
      <c r="H301" s="6"/>
      <c r="I301" s="6"/>
      <c r="J301" s="6"/>
      <c r="K301" s="6"/>
      <c r="L301" s="19"/>
      <c r="M301" s="6"/>
      <c r="N301" s="6"/>
    </row>
    <row r="302" spans="1:14" ht="12.45" x14ac:dyDescent="0.3">
      <c r="A302" s="6"/>
      <c r="B302" s="6"/>
      <c r="C302" s="6"/>
      <c r="D302" s="6"/>
      <c r="E302" s="6"/>
      <c r="F302" s="6"/>
      <c r="G302" s="19"/>
      <c r="H302" s="6"/>
      <c r="I302" s="6"/>
      <c r="J302" s="6"/>
      <c r="K302" s="6"/>
      <c r="L302" s="19"/>
      <c r="M302" s="6"/>
      <c r="N302" s="6"/>
    </row>
    <row r="303" spans="1:14" ht="12.45" x14ac:dyDescent="0.3">
      <c r="A303" s="6"/>
      <c r="B303" s="6"/>
      <c r="C303" s="6"/>
      <c r="D303" s="6"/>
      <c r="E303" s="6"/>
      <c r="F303" s="6"/>
      <c r="G303" s="19"/>
      <c r="H303" s="6"/>
      <c r="I303" s="6"/>
      <c r="J303" s="6"/>
      <c r="K303" s="6"/>
      <c r="L303" s="19"/>
      <c r="M303" s="6"/>
      <c r="N303" s="6"/>
    </row>
    <row r="304" spans="1:14" ht="12.45" x14ac:dyDescent="0.3">
      <c r="A304" s="6"/>
      <c r="B304" s="6"/>
      <c r="C304" s="6"/>
      <c r="D304" s="6"/>
      <c r="E304" s="6"/>
      <c r="F304" s="6"/>
      <c r="G304" s="19"/>
      <c r="H304" s="6"/>
      <c r="I304" s="6"/>
      <c r="J304" s="6"/>
      <c r="K304" s="6"/>
      <c r="L304" s="19"/>
      <c r="M304" s="6"/>
      <c r="N304" s="6"/>
    </row>
    <row r="305" spans="1:14" ht="12.45" x14ac:dyDescent="0.3">
      <c r="A305" s="6"/>
      <c r="B305" s="6"/>
      <c r="C305" s="6"/>
      <c r="D305" s="6"/>
      <c r="E305" s="6"/>
      <c r="F305" s="6"/>
      <c r="G305" s="19"/>
      <c r="H305" s="6"/>
      <c r="I305" s="6"/>
      <c r="J305" s="6"/>
      <c r="K305" s="6"/>
      <c r="L305" s="19"/>
      <c r="M305" s="6"/>
      <c r="N305" s="6"/>
    </row>
    <row r="306" spans="1:14" ht="12.45" x14ac:dyDescent="0.3">
      <c r="A306" s="6"/>
      <c r="B306" s="6"/>
      <c r="C306" s="6"/>
      <c r="D306" s="6"/>
      <c r="E306" s="6"/>
      <c r="F306" s="6"/>
      <c r="G306" s="19"/>
      <c r="H306" s="6"/>
      <c r="I306" s="6"/>
      <c r="J306" s="6"/>
      <c r="K306" s="6"/>
      <c r="L306" s="19"/>
      <c r="M306" s="6"/>
      <c r="N306" s="6"/>
    </row>
    <row r="307" spans="1:14" ht="12.45" x14ac:dyDescent="0.3">
      <c r="A307" s="6"/>
      <c r="B307" s="6"/>
      <c r="C307" s="6"/>
      <c r="D307" s="6"/>
      <c r="E307" s="6"/>
      <c r="F307" s="6"/>
      <c r="G307" s="19"/>
      <c r="H307" s="6"/>
      <c r="I307" s="6"/>
      <c r="J307" s="6"/>
      <c r="K307" s="6"/>
      <c r="L307" s="19"/>
      <c r="M307" s="6"/>
      <c r="N307" s="6"/>
    </row>
    <row r="308" spans="1:14" ht="12.45" x14ac:dyDescent="0.3">
      <c r="A308" s="6"/>
      <c r="B308" s="6"/>
      <c r="C308" s="6"/>
      <c r="D308" s="6"/>
      <c r="E308" s="6"/>
      <c r="F308" s="6"/>
      <c r="G308" s="19"/>
      <c r="H308" s="6"/>
      <c r="I308" s="6"/>
      <c r="J308" s="6"/>
      <c r="K308" s="6"/>
      <c r="L308" s="19"/>
      <c r="M308" s="6"/>
      <c r="N308" s="6"/>
    </row>
    <row r="309" spans="1:14" ht="12.45" x14ac:dyDescent="0.3">
      <c r="A309" s="6"/>
      <c r="B309" s="6"/>
      <c r="C309" s="6"/>
      <c r="D309" s="6"/>
      <c r="E309" s="6"/>
      <c r="F309" s="6"/>
      <c r="G309" s="19"/>
      <c r="H309" s="6"/>
      <c r="I309" s="6"/>
      <c r="J309" s="6"/>
      <c r="K309" s="6"/>
      <c r="L309" s="19"/>
      <c r="M309" s="6"/>
      <c r="N309" s="6"/>
    </row>
    <row r="310" spans="1:14" ht="12.45" x14ac:dyDescent="0.3">
      <c r="A310" s="6"/>
      <c r="B310" s="6"/>
      <c r="C310" s="6"/>
      <c r="D310" s="6"/>
      <c r="E310" s="6"/>
      <c r="F310" s="6"/>
      <c r="G310" s="19"/>
      <c r="H310" s="6"/>
      <c r="I310" s="6"/>
      <c r="J310" s="6"/>
      <c r="K310" s="6"/>
      <c r="L310" s="19"/>
      <c r="M310" s="6"/>
      <c r="N310" s="6"/>
    </row>
    <row r="311" spans="1:14" ht="12.45" x14ac:dyDescent="0.3">
      <c r="A311" s="6"/>
      <c r="B311" s="6"/>
      <c r="C311" s="6"/>
      <c r="D311" s="6"/>
      <c r="E311" s="6"/>
      <c r="F311" s="6"/>
      <c r="G311" s="19"/>
      <c r="H311" s="6"/>
      <c r="I311" s="6"/>
      <c r="J311" s="6"/>
      <c r="K311" s="6"/>
      <c r="L311" s="19"/>
      <c r="M311" s="6"/>
      <c r="N311" s="6"/>
    </row>
    <row r="312" spans="1:14" ht="12.45" x14ac:dyDescent="0.3">
      <c r="A312" s="6"/>
      <c r="B312" s="6"/>
      <c r="C312" s="6"/>
      <c r="D312" s="6"/>
      <c r="E312" s="6"/>
      <c r="F312" s="6"/>
      <c r="G312" s="19"/>
      <c r="H312" s="6"/>
      <c r="I312" s="6"/>
      <c r="J312" s="6"/>
      <c r="K312" s="6"/>
      <c r="L312" s="19"/>
      <c r="M312" s="6"/>
      <c r="N312" s="6"/>
    </row>
    <row r="313" spans="1:14" ht="12.45" x14ac:dyDescent="0.3">
      <c r="A313" s="6"/>
      <c r="B313" s="6"/>
      <c r="C313" s="6"/>
      <c r="D313" s="6"/>
      <c r="E313" s="6"/>
      <c r="F313" s="6"/>
      <c r="G313" s="19"/>
      <c r="H313" s="6"/>
      <c r="I313" s="6"/>
      <c r="J313" s="6"/>
      <c r="K313" s="6"/>
      <c r="L313" s="19"/>
      <c r="M313" s="6"/>
      <c r="N313" s="6"/>
    </row>
    <row r="314" spans="1:14" ht="12.45" x14ac:dyDescent="0.3">
      <c r="A314" s="6"/>
      <c r="B314" s="6"/>
      <c r="C314" s="6"/>
      <c r="D314" s="6"/>
      <c r="E314" s="6"/>
      <c r="F314" s="6"/>
      <c r="G314" s="19"/>
      <c r="H314" s="6"/>
      <c r="I314" s="6"/>
      <c r="J314" s="6"/>
      <c r="K314" s="6"/>
      <c r="L314" s="19"/>
      <c r="M314" s="6"/>
      <c r="N314" s="6"/>
    </row>
    <row r="315" spans="1:14" ht="12.45" x14ac:dyDescent="0.3">
      <c r="A315" s="6"/>
      <c r="B315" s="6"/>
      <c r="C315" s="6"/>
      <c r="D315" s="6"/>
      <c r="E315" s="6"/>
      <c r="F315" s="6"/>
      <c r="G315" s="19"/>
      <c r="H315" s="6"/>
      <c r="I315" s="6"/>
      <c r="J315" s="6"/>
      <c r="K315" s="6"/>
      <c r="L315" s="19"/>
      <c r="M315" s="6"/>
      <c r="N315" s="6"/>
    </row>
    <row r="316" spans="1:14" ht="12.45" x14ac:dyDescent="0.3">
      <c r="A316" s="6"/>
      <c r="B316" s="6"/>
      <c r="C316" s="6"/>
      <c r="D316" s="6"/>
      <c r="E316" s="6"/>
      <c r="F316" s="6"/>
      <c r="G316" s="19"/>
      <c r="H316" s="6"/>
      <c r="I316" s="6"/>
      <c r="J316" s="6"/>
      <c r="K316" s="6"/>
      <c r="L316" s="19"/>
      <c r="M316" s="6"/>
      <c r="N316" s="6"/>
    </row>
    <row r="317" spans="1:14" ht="12.45" x14ac:dyDescent="0.3">
      <c r="A317" s="6"/>
      <c r="B317" s="6"/>
      <c r="C317" s="6"/>
      <c r="D317" s="6"/>
      <c r="E317" s="6"/>
      <c r="F317" s="6"/>
      <c r="G317" s="19"/>
      <c r="H317" s="6"/>
      <c r="I317" s="6"/>
      <c r="J317" s="6"/>
      <c r="K317" s="6"/>
      <c r="L317" s="19"/>
      <c r="M317" s="6"/>
      <c r="N317" s="6"/>
    </row>
    <row r="318" spans="1:14" ht="12.45" x14ac:dyDescent="0.3">
      <c r="A318" s="6"/>
      <c r="B318" s="6"/>
      <c r="C318" s="6"/>
      <c r="D318" s="6"/>
      <c r="E318" s="6"/>
      <c r="F318" s="6"/>
      <c r="G318" s="19"/>
      <c r="H318" s="6"/>
      <c r="I318" s="6"/>
      <c r="J318" s="6"/>
      <c r="K318" s="6"/>
      <c r="L318" s="19"/>
      <c r="M318" s="6"/>
      <c r="N318" s="6"/>
    </row>
    <row r="319" spans="1:14" ht="12.45" x14ac:dyDescent="0.3">
      <c r="A319" s="6"/>
      <c r="B319" s="6"/>
      <c r="C319" s="6"/>
      <c r="D319" s="6"/>
      <c r="E319" s="6"/>
      <c r="F319" s="6"/>
      <c r="G319" s="19"/>
      <c r="H319" s="6"/>
      <c r="I319" s="6"/>
      <c r="J319" s="6"/>
      <c r="K319" s="6"/>
      <c r="L319" s="19"/>
      <c r="M319" s="6"/>
      <c r="N319" s="6"/>
    </row>
    <row r="320" spans="1:14" ht="12.45" x14ac:dyDescent="0.3">
      <c r="A320" s="6"/>
      <c r="B320" s="6"/>
      <c r="C320" s="6"/>
      <c r="D320" s="6"/>
      <c r="E320" s="6"/>
      <c r="F320" s="6"/>
      <c r="G320" s="19"/>
      <c r="H320" s="6"/>
      <c r="I320" s="6"/>
      <c r="J320" s="6"/>
      <c r="K320" s="6"/>
      <c r="L320" s="19"/>
      <c r="M320" s="6"/>
      <c r="N320" s="6"/>
    </row>
    <row r="321" spans="1:14" ht="12.45" x14ac:dyDescent="0.3">
      <c r="A321" s="6"/>
      <c r="B321" s="6"/>
      <c r="C321" s="6"/>
      <c r="D321" s="6"/>
      <c r="E321" s="6"/>
      <c r="F321" s="6"/>
      <c r="G321" s="19"/>
      <c r="H321" s="6"/>
      <c r="I321" s="6"/>
      <c r="J321" s="6"/>
      <c r="K321" s="6"/>
      <c r="L321" s="19"/>
      <c r="M321" s="6"/>
      <c r="N321" s="6"/>
    </row>
    <row r="322" spans="1:14" ht="12.45" x14ac:dyDescent="0.3">
      <c r="A322" s="6"/>
      <c r="B322" s="6"/>
      <c r="C322" s="6"/>
      <c r="D322" s="6"/>
      <c r="E322" s="6"/>
      <c r="F322" s="6"/>
      <c r="G322" s="19"/>
      <c r="H322" s="6"/>
      <c r="I322" s="6"/>
      <c r="J322" s="6"/>
      <c r="K322" s="6"/>
      <c r="L322" s="19"/>
      <c r="M322" s="6"/>
      <c r="N322" s="6"/>
    </row>
    <row r="323" spans="1:14" ht="12.45" x14ac:dyDescent="0.3">
      <c r="A323" s="6"/>
      <c r="B323" s="6"/>
      <c r="C323" s="6"/>
      <c r="D323" s="6"/>
      <c r="E323" s="6"/>
      <c r="F323" s="6"/>
      <c r="G323" s="19"/>
      <c r="H323" s="6"/>
      <c r="I323" s="6"/>
      <c r="J323" s="6"/>
      <c r="K323" s="6"/>
      <c r="L323" s="19"/>
      <c r="M323" s="6"/>
      <c r="N323" s="6"/>
    </row>
    <row r="324" spans="1:14" ht="12.45" x14ac:dyDescent="0.3">
      <c r="A324" s="6"/>
      <c r="B324" s="6"/>
      <c r="C324" s="6"/>
      <c r="D324" s="6"/>
      <c r="E324" s="6"/>
      <c r="F324" s="6"/>
      <c r="G324" s="19"/>
      <c r="H324" s="6"/>
      <c r="I324" s="6"/>
      <c r="J324" s="6"/>
      <c r="K324" s="6"/>
      <c r="L324" s="19"/>
      <c r="M324" s="6"/>
      <c r="N324" s="6"/>
    </row>
    <row r="325" spans="1:14" ht="12.45" x14ac:dyDescent="0.3">
      <c r="A325" s="6"/>
      <c r="B325" s="6"/>
      <c r="C325" s="6"/>
      <c r="D325" s="6"/>
      <c r="E325" s="6"/>
      <c r="F325" s="6"/>
      <c r="G325" s="19"/>
      <c r="H325" s="6"/>
      <c r="I325" s="6"/>
      <c r="J325" s="6"/>
      <c r="K325" s="6"/>
      <c r="L325" s="19"/>
      <c r="M325" s="6"/>
      <c r="N325" s="6"/>
    </row>
    <row r="326" spans="1:14" ht="12.45" x14ac:dyDescent="0.3">
      <c r="A326" s="6"/>
      <c r="B326" s="6"/>
      <c r="C326" s="6"/>
      <c r="D326" s="6"/>
      <c r="E326" s="6"/>
      <c r="F326" s="6"/>
      <c r="G326" s="19"/>
      <c r="H326" s="6"/>
      <c r="I326" s="6"/>
      <c r="J326" s="6"/>
      <c r="K326" s="6"/>
      <c r="L326" s="19"/>
      <c r="M326" s="6"/>
      <c r="N326" s="6"/>
    </row>
    <row r="327" spans="1:14" ht="12.45" x14ac:dyDescent="0.3">
      <c r="A327" s="6"/>
      <c r="B327" s="6"/>
      <c r="C327" s="6"/>
      <c r="D327" s="6"/>
      <c r="E327" s="6"/>
      <c r="F327" s="6"/>
      <c r="G327" s="19"/>
      <c r="H327" s="6"/>
      <c r="I327" s="6"/>
      <c r="J327" s="6"/>
      <c r="K327" s="6"/>
      <c r="L327" s="19"/>
      <c r="M327" s="6"/>
      <c r="N327" s="6"/>
    </row>
    <row r="328" spans="1:14" ht="12.45" x14ac:dyDescent="0.3">
      <c r="A328" s="6"/>
      <c r="B328" s="6"/>
      <c r="C328" s="6"/>
      <c r="D328" s="6"/>
      <c r="E328" s="6"/>
      <c r="F328" s="6"/>
      <c r="G328" s="19"/>
      <c r="H328" s="6"/>
      <c r="I328" s="6"/>
      <c r="J328" s="6"/>
      <c r="K328" s="6"/>
      <c r="L328" s="19"/>
      <c r="M328" s="6"/>
      <c r="N328" s="6"/>
    </row>
    <row r="329" spans="1:14" ht="12.45" x14ac:dyDescent="0.3">
      <c r="A329" s="6"/>
      <c r="B329" s="6"/>
      <c r="C329" s="6"/>
      <c r="D329" s="6"/>
      <c r="E329" s="6"/>
      <c r="F329" s="6"/>
      <c r="G329" s="19"/>
      <c r="H329" s="6"/>
      <c r="I329" s="6"/>
      <c r="J329" s="6"/>
      <c r="K329" s="6"/>
      <c r="L329" s="19"/>
      <c r="M329" s="6"/>
      <c r="N329" s="6"/>
    </row>
    <row r="330" spans="1:14" ht="12.45" x14ac:dyDescent="0.3">
      <c r="A330" s="6"/>
      <c r="B330" s="6"/>
      <c r="C330" s="6"/>
      <c r="D330" s="6"/>
      <c r="E330" s="6"/>
      <c r="F330" s="6"/>
      <c r="G330" s="19"/>
      <c r="H330" s="6"/>
      <c r="I330" s="6"/>
      <c r="J330" s="6"/>
      <c r="K330" s="6"/>
      <c r="L330" s="19"/>
      <c r="M330" s="6"/>
      <c r="N330" s="6"/>
    </row>
    <row r="331" spans="1:14" ht="12.45" x14ac:dyDescent="0.3">
      <c r="A331" s="6"/>
      <c r="B331" s="6"/>
      <c r="C331" s="6"/>
      <c r="D331" s="6"/>
      <c r="E331" s="6"/>
      <c r="F331" s="6"/>
      <c r="G331" s="19"/>
      <c r="H331" s="6"/>
      <c r="I331" s="6"/>
      <c r="J331" s="6"/>
      <c r="K331" s="6"/>
      <c r="L331" s="19"/>
      <c r="M331" s="6"/>
      <c r="N331" s="6"/>
    </row>
    <row r="332" spans="1:14" ht="12.45" x14ac:dyDescent="0.3">
      <c r="A332" s="6"/>
      <c r="B332" s="6"/>
      <c r="C332" s="6"/>
      <c r="D332" s="6"/>
      <c r="E332" s="6"/>
      <c r="F332" s="6"/>
      <c r="G332" s="19"/>
      <c r="H332" s="6"/>
      <c r="I332" s="6"/>
      <c r="J332" s="6"/>
      <c r="K332" s="6"/>
      <c r="L332" s="19"/>
      <c r="M332" s="6"/>
      <c r="N332" s="6"/>
    </row>
    <row r="333" spans="1:14" ht="12.45" x14ac:dyDescent="0.3">
      <c r="A333" s="6"/>
      <c r="B333" s="6"/>
      <c r="C333" s="6"/>
      <c r="D333" s="6"/>
      <c r="E333" s="6"/>
      <c r="F333" s="6"/>
      <c r="G333" s="19"/>
      <c r="H333" s="6"/>
      <c r="I333" s="6"/>
      <c r="J333" s="6"/>
      <c r="K333" s="6"/>
      <c r="L333" s="19"/>
      <c r="M333" s="6"/>
      <c r="N333" s="6"/>
    </row>
    <row r="334" spans="1:14" ht="12.45" x14ac:dyDescent="0.3">
      <c r="A334" s="6"/>
      <c r="B334" s="6"/>
      <c r="C334" s="6"/>
      <c r="D334" s="6"/>
      <c r="E334" s="6"/>
      <c r="F334" s="6"/>
      <c r="G334" s="19"/>
      <c r="H334" s="6"/>
      <c r="I334" s="6"/>
      <c r="J334" s="6"/>
      <c r="K334" s="6"/>
      <c r="L334" s="19"/>
      <c r="M334" s="6"/>
      <c r="N334" s="6"/>
    </row>
    <row r="335" spans="1:14" ht="12.45" x14ac:dyDescent="0.3">
      <c r="A335" s="6"/>
      <c r="B335" s="6"/>
      <c r="C335" s="6"/>
      <c r="D335" s="6"/>
      <c r="E335" s="6"/>
      <c r="F335" s="6"/>
      <c r="G335" s="19"/>
      <c r="H335" s="6"/>
      <c r="I335" s="6"/>
      <c r="J335" s="6"/>
      <c r="K335" s="6"/>
      <c r="L335" s="19"/>
      <c r="M335" s="6"/>
      <c r="N335" s="6"/>
    </row>
    <row r="336" spans="1:14" ht="12.45" x14ac:dyDescent="0.3">
      <c r="A336" s="6"/>
      <c r="B336" s="6"/>
      <c r="C336" s="6"/>
      <c r="D336" s="6"/>
      <c r="E336" s="6"/>
      <c r="F336" s="6"/>
      <c r="G336" s="19"/>
      <c r="H336" s="6"/>
      <c r="I336" s="6"/>
      <c r="J336" s="6"/>
      <c r="K336" s="6"/>
      <c r="L336" s="19"/>
      <c r="M336" s="6"/>
      <c r="N336" s="6"/>
    </row>
    <row r="337" spans="1:14" ht="12.45" x14ac:dyDescent="0.3">
      <c r="A337" s="6"/>
      <c r="B337" s="6"/>
      <c r="C337" s="6"/>
      <c r="D337" s="6"/>
      <c r="E337" s="6"/>
      <c r="F337" s="6"/>
      <c r="G337" s="19"/>
      <c r="H337" s="6"/>
      <c r="I337" s="6"/>
      <c r="J337" s="6"/>
      <c r="K337" s="6"/>
      <c r="L337" s="19"/>
      <c r="M337" s="6"/>
      <c r="N337" s="6"/>
    </row>
    <row r="338" spans="1:14" ht="12.45" x14ac:dyDescent="0.3">
      <c r="A338" s="6"/>
      <c r="B338" s="6"/>
      <c r="C338" s="6"/>
      <c r="D338" s="6"/>
      <c r="E338" s="6"/>
      <c r="F338" s="6"/>
      <c r="G338" s="19"/>
      <c r="H338" s="6"/>
      <c r="I338" s="6"/>
      <c r="J338" s="6"/>
      <c r="K338" s="6"/>
      <c r="L338" s="19"/>
      <c r="M338" s="6"/>
      <c r="N338" s="6"/>
    </row>
    <row r="339" spans="1:14" ht="12.45" x14ac:dyDescent="0.3">
      <c r="A339" s="6"/>
      <c r="B339" s="6"/>
      <c r="C339" s="6"/>
      <c r="D339" s="6"/>
      <c r="E339" s="6"/>
      <c r="F339" s="6"/>
      <c r="G339" s="19"/>
      <c r="H339" s="6"/>
      <c r="I339" s="6"/>
      <c r="J339" s="6"/>
      <c r="K339" s="6"/>
      <c r="L339" s="19"/>
      <c r="M339" s="6"/>
      <c r="N339" s="6"/>
    </row>
    <row r="340" spans="1:14" ht="12.45" x14ac:dyDescent="0.3">
      <c r="A340" s="6"/>
      <c r="B340" s="6"/>
      <c r="C340" s="6"/>
      <c r="D340" s="6"/>
      <c r="E340" s="6"/>
      <c r="F340" s="6"/>
      <c r="G340" s="19"/>
      <c r="H340" s="6"/>
      <c r="I340" s="6"/>
      <c r="J340" s="6"/>
      <c r="K340" s="6"/>
      <c r="L340" s="19"/>
      <c r="M340" s="6"/>
      <c r="N340" s="6"/>
    </row>
    <row r="341" spans="1:14" ht="12.45" x14ac:dyDescent="0.3">
      <c r="A341" s="6"/>
      <c r="B341" s="6"/>
      <c r="C341" s="6"/>
      <c r="D341" s="6"/>
      <c r="E341" s="6"/>
      <c r="F341" s="6"/>
      <c r="G341" s="19"/>
      <c r="H341" s="6"/>
      <c r="I341" s="6"/>
      <c r="J341" s="6"/>
      <c r="K341" s="6"/>
      <c r="L341" s="19"/>
      <c r="M341" s="6"/>
      <c r="N341" s="6"/>
    </row>
    <row r="342" spans="1:14" ht="12.45" x14ac:dyDescent="0.3">
      <c r="A342" s="6"/>
      <c r="B342" s="6"/>
      <c r="C342" s="6"/>
      <c r="D342" s="6"/>
      <c r="E342" s="6"/>
      <c r="F342" s="6"/>
      <c r="G342" s="19"/>
      <c r="H342" s="6"/>
      <c r="I342" s="6"/>
      <c r="J342" s="6"/>
      <c r="K342" s="6"/>
      <c r="L342" s="19"/>
      <c r="M342" s="6"/>
      <c r="N342" s="6"/>
    </row>
    <row r="343" spans="1:14" ht="12.45" x14ac:dyDescent="0.3">
      <c r="A343" s="6"/>
      <c r="B343" s="6"/>
      <c r="C343" s="6"/>
      <c r="D343" s="6"/>
      <c r="E343" s="6"/>
      <c r="F343" s="6"/>
      <c r="G343" s="19"/>
      <c r="H343" s="6"/>
      <c r="I343" s="6"/>
      <c r="J343" s="6"/>
      <c r="K343" s="6"/>
      <c r="L343" s="19"/>
      <c r="M343" s="6"/>
      <c r="N343" s="6"/>
    </row>
    <row r="344" spans="1:14" ht="12.45" x14ac:dyDescent="0.3">
      <c r="A344" s="6"/>
      <c r="B344" s="6"/>
      <c r="C344" s="6"/>
      <c r="D344" s="6"/>
      <c r="E344" s="6"/>
      <c r="F344" s="6"/>
      <c r="G344" s="19"/>
      <c r="H344" s="6"/>
      <c r="I344" s="6"/>
      <c r="J344" s="6"/>
      <c r="K344" s="6"/>
      <c r="L344" s="19"/>
      <c r="M344" s="6"/>
      <c r="N344" s="6"/>
    </row>
    <row r="345" spans="1:14" ht="12.45" x14ac:dyDescent="0.3">
      <c r="A345" s="6"/>
      <c r="B345" s="6"/>
      <c r="C345" s="6"/>
      <c r="D345" s="6"/>
      <c r="E345" s="6"/>
      <c r="F345" s="6"/>
      <c r="G345" s="19"/>
      <c r="H345" s="6"/>
      <c r="I345" s="6"/>
      <c r="J345" s="6"/>
      <c r="K345" s="6"/>
      <c r="L345" s="19"/>
      <c r="M345" s="6"/>
      <c r="N345" s="6"/>
    </row>
    <row r="346" spans="1:14" ht="12.45" x14ac:dyDescent="0.3">
      <c r="A346" s="6"/>
      <c r="B346" s="6"/>
      <c r="C346" s="6"/>
      <c r="D346" s="6"/>
      <c r="E346" s="6"/>
      <c r="F346" s="6"/>
      <c r="G346" s="19"/>
      <c r="H346" s="6"/>
      <c r="I346" s="6"/>
      <c r="J346" s="6"/>
      <c r="K346" s="6"/>
      <c r="L346" s="19"/>
      <c r="M346" s="6"/>
      <c r="N346" s="6"/>
    </row>
    <row r="347" spans="1:14" ht="12.45" x14ac:dyDescent="0.3">
      <c r="A347" s="6"/>
      <c r="B347" s="6"/>
      <c r="C347" s="6"/>
      <c r="D347" s="6"/>
      <c r="E347" s="6"/>
      <c r="F347" s="6"/>
      <c r="G347" s="19"/>
      <c r="H347" s="6"/>
      <c r="I347" s="6"/>
      <c r="J347" s="6"/>
      <c r="K347" s="6"/>
      <c r="L347" s="19"/>
      <c r="M347" s="6"/>
      <c r="N347" s="6"/>
    </row>
    <row r="348" spans="1:14" ht="12.45" x14ac:dyDescent="0.3">
      <c r="A348" s="6"/>
      <c r="B348" s="6"/>
      <c r="C348" s="6"/>
      <c r="D348" s="6"/>
      <c r="E348" s="6"/>
      <c r="F348" s="6"/>
      <c r="G348" s="19"/>
      <c r="H348" s="6"/>
      <c r="I348" s="6"/>
      <c r="J348" s="6"/>
      <c r="K348" s="6"/>
      <c r="L348" s="19"/>
      <c r="M348" s="6"/>
      <c r="N348" s="6"/>
    </row>
    <row r="349" spans="1:14" ht="12.45" x14ac:dyDescent="0.3">
      <c r="A349" s="6"/>
      <c r="B349" s="6"/>
      <c r="C349" s="6"/>
      <c r="D349" s="6"/>
      <c r="E349" s="6"/>
      <c r="F349" s="6"/>
      <c r="G349" s="19"/>
      <c r="H349" s="6"/>
      <c r="I349" s="6"/>
      <c r="J349" s="6"/>
      <c r="K349" s="6"/>
      <c r="L349" s="19"/>
      <c r="M349" s="6"/>
      <c r="N349" s="6"/>
    </row>
    <row r="350" spans="1:14" ht="12.45" x14ac:dyDescent="0.3">
      <c r="A350" s="6"/>
      <c r="B350" s="6"/>
      <c r="C350" s="6"/>
      <c r="D350" s="6"/>
      <c r="E350" s="6"/>
      <c r="F350" s="6"/>
      <c r="G350" s="19"/>
      <c r="H350" s="6"/>
      <c r="I350" s="6"/>
      <c r="J350" s="6"/>
      <c r="K350" s="6"/>
      <c r="L350" s="19"/>
      <c r="M350" s="6"/>
      <c r="N350" s="6"/>
    </row>
    <row r="351" spans="1:14" ht="12.45" x14ac:dyDescent="0.3">
      <c r="A351" s="6"/>
      <c r="B351" s="6"/>
      <c r="C351" s="6"/>
      <c r="D351" s="6"/>
      <c r="E351" s="6"/>
      <c r="F351" s="6"/>
      <c r="G351" s="19"/>
      <c r="H351" s="6"/>
      <c r="I351" s="6"/>
      <c r="J351" s="6"/>
      <c r="K351" s="6"/>
      <c r="L351" s="19"/>
      <c r="M351" s="6"/>
      <c r="N351" s="6"/>
    </row>
    <row r="352" spans="1:14" ht="12.45" x14ac:dyDescent="0.3">
      <c r="A352" s="6"/>
      <c r="B352" s="6"/>
      <c r="C352" s="6"/>
      <c r="D352" s="6"/>
      <c r="E352" s="6"/>
      <c r="F352" s="6"/>
      <c r="G352" s="19"/>
      <c r="H352" s="6"/>
      <c r="I352" s="6"/>
      <c r="J352" s="6"/>
      <c r="K352" s="6"/>
      <c r="L352" s="19"/>
      <c r="M352" s="6"/>
      <c r="N352" s="6"/>
    </row>
    <row r="353" spans="1:14" ht="12.45" x14ac:dyDescent="0.3">
      <c r="A353" s="6"/>
      <c r="B353" s="6"/>
      <c r="C353" s="6"/>
      <c r="D353" s="6"/>
      <c r="E353" s="6"/>
      <c r="F353" s="6"/>
      <c r="G353" s="19"/>
      <c r="H353" s="6"/>
      <c r="I353" s="6"/>
      <c r="J353" s="6"/>
      <c r="K353" s="6"/>
      <c r="L353" s="19"/>
      <c r="M353" s="6"/>
      <c r="N353" s="6"/>
    </row>
    <row r="354" spans="1:14" ht="12.45" x14ac:dyDescent="0.3">
      <c r="A354" s="6"/>
      <c r="B354" s="6"/>
      <c r="C354" s="6"/>
      <c r="D354" s="6"/>
      <c r="E354" s="6"/>
      <c r="F354" s="6"/>
      <c r="G354" s="19"/>
      <c r="H354" s="6"/>
      <c r="I354" s="6"/>
      <c r="J354" s="6"/>
      <c r="K354" s="6"/>
      <c r="L354" s="19"/>
      <c r="M354" s="6"/>
      <c r="N354" s="6"/>
    </row>
    <row r="355" spans="1:14" ht="12.45" x14ac:dyDescent="0.3">
      <c r="A355" s="6"/>
      <c r="B355" s="6"/>
      <c r="C355" s="6"/>
      <c r="D355" s="6"/>
      <c r="E355" s="6"/>
      <c r="F355" s="6"/>
      <c r="G355" s="19"/>
      <c r="H355" s="6"/>
      <c r="I355" s="6"/>
      <c r="J355" s="6"/>
      <c r="K355" s="6"/>
      <c r="L355" s="19"/>
      <c r="M355" s="6"/>
      <c r="N355" s="6"/>
    </row>
    <row r="356" spans="1:14" ht="12.45" x14ac:dyDescent="0.3">
      <c r="A356" s="6"/>
      <c r="B356" s="6"/>
      <c r="C356" s="6"/>
      <c r="D356" s="6"/>
      <c r="E356" s="6"/>
      <c r="F356" s="6"/>
      <c r="G356" s="19"/>
      <c r="H356" s="6"/>
      <c r="I356" s="6"/>
      <c r="J356" s="6"/>
      <c r="K356" s="6"/>
      <c r="L356" s="19"/>
      <c r="M356" s="6"/>
      <c r="N356" s="6"/>
    </row>
    <row r="357" spans="1:14" ht="12.45" x14ac:dyDescent="0.3">
      <c r="A357" s="6"/>
      <c r="B357" s="6"/>
      <c r="C357" s="6"/>
      <c r="D357" s="6"/>
      <c r="E357" s="6"/>
      <c r="F357" s="6"/>
      <c r="G357" s="19"/>
      <c r="H357" s="6"/>
      <c r="I357" s="6"/>
      <c r="J357" s="6"/>
      <c r="K357" s="6"/>
      <c r="L357" s="19"/>
      <c r="M357" s="6"/>
      <c r="N357" s="6"/>
    </row>
    <row r="358" spans="1:14" ht="12.45" x14ac:dyDescent="0.3">
      <c r="A358" s="6"/>
      <c r="B358" s="6"/>
      <c r="C358" s="6"/>
      <c r="D358" s="6"/>
      <c r="E358" s="6"/>
      <c r="F358" s="6"/>
      <c r="G358" s="19"/>
      <c r="H358" s="6"/>
      <c r="I358" s="6"/>
      <c r="J358" s="6"/>
      <c r="K358" s="6"/>
      <c r="L358" s="19"/>
      <c r="M358" s="6"/>
      <c r="N358" s="6"/>
    </row>
    <row r="359" spans="1:14" ht="12.45" x14ac:dyDescent="0.3">
      <c r="A359" s="6"/>
      <c r="B359" s="6"/>
      <c r="C359" s="6"/>
      <c r="D359" s="6"/>
      <c r="E359" s="6"/>
      <c r="F359" s="6"/>
      <c r="G359" s="19"/>
      <c r="H359" s="6"/>
      <c r="I359" s="6"/>
      <c r="J359" s="6"/>
      <c r="K359" s="6"/>
      <c r="L359" s="19"/>
      <c r="M359" s="6"/>
      <c r="N359" s="6"/>
    </row>
    <row r="360" spans="1:14" ht="12.45" x14ac:dyDescent="0.3">
      <c r="A360" s="6"/>
      <c r="B360" s="6"/>
      <c r="C360" s="6"/>
      <c r="D360" s="6"/>
      <c r="E360" s="6"/>
      <c r="F360" s="6"/>
      <c r="G360" s="19"/>
      <c r="H360" s="6"/>
      <c r="I360" s="6"/>
      <c r="J360" s="6"/>
      <c r="K360" s="6"/>
      <c r="L360" s="19"/>
      <c r="M360" s="6"/>
      <c r="N360" s="6"/>
    </row>
    <row r="361" spans="1:14" ht="12.45" x14ac:dyDescent="0.3">
      <c r="A361" s="6"/>
      <c r="B361" s="6"/>
      <c r="C361" s="6"/>
      <c r="D361" s="6"/>
      <c r="E361" s="6"/>
      <c r="F361" s="6"/>
      <c r="G361" s="19"/>
      <c r="H361" s="6"/>
      <c r="I361" s="6"/>
      <c r="J361" s="6"/>
      <c r="K361" s="6"/>
      <c r="L361" s="19"/>
      <c r="M361" s="6"/>
      <c r="N361" s="6"/>
    </row>
    <row r="362" spans="1:14" ht="12.45" x14ac:dyDescent="0.3">
      <c r="A362" s="6"/>
      <c r="B362" s="6"/>
      <c r="C362" s="6"/>
      <c r="D362" s="6"/>
      <c r="E362" s="6"/>
      <c r="F362" s="6"/>
      <c r="G362" s="19"/>
      <c r="H362" s="6"/>
      <c r="I362" s="6"/>
      <c r="J362" s="6"/>
      <c r="K362" s="6"/>
      <c r="L362" s="19"/>
      <c r="M362" s="6"/>
      <c r="N362" s="6"/>
    </row>
    <row r="363" spans="1:14" ht="12.45" x14ac:dyDescent="0.3">
      <c r="A363" s="6"/>
      <c r="B363" s="6"/>
      <c r="C363" s="6"/>
      <c r="D363" s="6"/>
      <c r="E363" s="6"/>
      <c r="F363" s="6"/>
      <c r="G363" s="19"/>
      <c r="H363" s="6"/>
      <c r="I363" s="6"/>
      <c r="J363" s="6"/>
      <c r="K363" s="6"/>
      <c r="L363" s="19"/>
      <c r="M363" s="6"/>
      <c r="N363" s="6"/>
    </row>
    <row r="364" spans="1:14" ht="12.45" x14ac:dyDescent="0.3">
      <c r="A364" s="6"/>
      <c r="B364" s="6"/>
      <c r="C364" s="6"/>
      <c r="D364" s="6"/>
      <c r="E364" s="6"/>
      <c r="F364" s="6"/>
      <c r="G364" s="19"/>
      <c r="H364" s="6"/>
      <c r="I364" s="6"/>
      <c r="J364" s="6"/>
      <c r="K364" s="6"/>
      <c r="L364" s="19"/>
      <c r="M364" s="6"/>
      <c r="N364" s="6"/>
    </row>
    <row r="365" spans="1:14" ht="12.45" x14ac:dyDescent="0.3">
      <c r="A365" s="6"/>
      <c r="B365" s="6"/>
      <c r="C365" s="6"/>
      <c r="D365" s="6"/>
      <c r="E365" s="6"/>
      <c r="F365" s="6"/>
      <c r="G365" s="19"/>
      <c r="H365" s="6"/>
      <c r="I365" s="6"/>
      <c r="J365" s="6"/>
      <c r="K365" s="6"/>
      <c r="L365" s="19"/>
      <c r="M365" s="6"/>
      <c r="N365" s="6"/>
    </row>
    <row r="366" spans="1:14" ht="12.45" x14ac:dyDescent="0.3">
      <c r="A366" s="6"/>
      <c r="B366" s="6"/>
      <c r="C366" s="6"/>
      <c r="D366" s="6"/>
      <c r="E366" s="6"/>
      <c r="F366" s="6"/>
      <c r="G366" s="19"/>
      <c r="H366" s="6"/>
      <c r="I366" s="6"/>
      <c r="J366" s="6"/>
      <c r="K366" s="6"/>
      <c r="L366" s="19"/>
      <c r="M366" s="6"/>
      <c r="N366" s="6"/>
    </row>
    <row r="367" spans="1:14" ht="12.45" x14ac:dyDescent="0.3">
      <c r="A367" s="6"/>
      <c r="B367" s="6"/>
      <c r="C367" s="6"/>
      <c r="D367" s="6"/>
      <c r="E367" s="6"/>
      <c r="F367" s="6"/>
      <c r="G367" s="19"/>
      <c r="H367" s="6"/>
      <c r="I367" s="6"/>
      <c r="J367" s="6"/>
      <c r="K367" s="6"/>
      <c r="L367" s="19"/>
      <c r="M367" s="6"/>
      <c r="N367" s="6"/>
    </row>
    <row r="368" spans="1:14" ht="12.45" x14ac:dyDescent="0.3">
      <c r="A368" s="6"/>
      <c r="B368" s="6"/>
      <c r="C368" s="6"/>
      <c r="D368" s="6"/>
      <c r="E368" s="6"/>
      <c r="F368" s="6"/>
      <c r="G368" s="19"/>
      <c r="H368" s="6"/>
      <c r="I368" s="6"/>
      <c r="J368" s="6"/>
      <c r="K368" s="6"/>
      <c r="L368" s="19"/>
      <c r="M368" s="6"/>
      <c r="N368" s="6"/>
    </row>
    <row r="369" spans="1:14" ht="12.45" x14ac:dyDescent="0.3">
      <c r="A369" s="6"/>
      <c r="B369" s="6"/>
      <c r="C369" s="6"/>
      <c r="D369" s="6"/>
      <c r="E369" s="6"/>
      <c r="F369" s="6"/>
      <c r="G369" s="19"/>
      <c r="H369" s="6"/>
      <c r="I369" s="6"/>
      <c r="J369" s="6"/>
      <c r="K369" s="6"/>
      <c r="L369" s="19"/>
      <c r="M369" s="6"/>
      <c r="N369" s="6"/>
    </row>
    <row r="370" spans="1:14" ht="12.45" x14ac:dyDescent="0.3">
      <c r="A370" s="6"/>
      <c r="B370" s="6"/>
      <c r="C370" s="6"/>
      <c r="D370" s="6"/>
      <c r="E370" s="6"/>
      <c r="F370" s="6"/>
      <c r="G370" s="19"/>
      <c r="H370" s="6"/>
      <c r="I370" s="6"/>
      <c r="J370" s="6"/>
      <c r="K370" s="6"/>
      <c r="L370" s="19"/>
      <c r="M370" s="6"/>
      <c r="N370" s="6"/>
    </row>
    <row r="371" spans="1:14" ht="12.45" x14ac:dyDescent="0.3">
      <c r="A371" s="6"/>
      <c r="B371" s="6"/>
      <c r="C371" s="6"/>
      <c r="D371" s="6"/>
      <c r="E371" s="6"/>
      <c r="F371" s="6"/>
      <c r="G371" s="19"/>
      <c r="H371" s="6"/>
      <c r="I371" s="6"/>
      <c r="J371" s="6"/>
      <c r="K371" s="6"/>
      <c r="L371" s="19"/>
      <c r="M371" s="6"/>
      <c r="N371" s="6"/>
    </row>
    <row r="372" spans="1:14" ht="12.45" x14ac:dyDescent="0.3">
      <c r="A372" s="6"/>
      <c r="B372" s="6"/>
      <c r="C372" s="6"/>
      <c r="D372" s="6"/>
      <c r="E372" s="6"/>
      <c r="F372" s="6"/>
      <c r="G372" s="19"/>
      <c r="H372" s="6"/>
      <c r="I372" s="6"/>
      <c r="J372" s="6"/>
      <c r="K372" s="6"/>
      <c r="L372" s="19"/>
      <c r="M372" s="6"/>
      <c r="N372" s="6"/>
    </row>
    <row r="373" spans="1:14" ht="12.45" x14ac:dyDescent="0.3">
      <c r="A373" s="6"/>
      <c r="B373" s="6"/>
      <c r="C373" s="6"/>
      <c r="D373" s="6"/>
      <c r="E373" s="6"/>
      <c r="F373" s="6"/>
      <c r="G373" s="19"/>
      <c r="H373" s="6"/>
      <c r="I373" s="6"/>
      <c r="J373" s="6"/>
      <c r="K373" s="6"/>
      <c r="L373" s="19"/>
      <c r="M373" s="6"/>
      <c r="N373" s="6"/>
    </row>
    <row r="374" spans="1:14" ht="12.45" x14ac:dyDescent="0.3">
      <c r="A374" s="6"/>
      <c r="B374" s="6"/>
      <c r="C374" s="6"/>
      <c r="D374" s="6"/>
      <c r="E374" s="6"/>
      <c r="F374" s="6"/>
      <c r="G374" s="19"/>
      <c r="H374" s="6"/>
      <c r="I374" s="6"/>
      <c r="J374" s="6"/>
      <c r="K374" s="6"/>
      <c r="L374" s="19"/>
      <c r="M374" s="6"/>
      <c r="N374" s="6"/>
    </row>
    <row r="375" spans="1:14" ht="12.45" x14ac:dyDescent="0.3">
      <c r="A375" s="6"/>
      <c r="B375" s="6"/>
      <c r="C375" s="6"/>
      <c r="D375" s="6"/>
      <c r="E375" s="6"/>
      <c r="F375" s="6"/>
      <c r="G375" s="19"/>
      <c r="H375" s="6"/>
      <c r="I375" s="6"/>
      <c r="J375" s="6"/>
      <c r="K375" s="6"/>
      <c r="L375" s="19"/>
      <c r="M375" s="6"/>
      <c r="N375" s="6"/>
    </row>
    <row r="376" spans="1:14" ht="12.45" x14ac:dyDescent="0.3">
      <c r="A376" s="6"/>
      <c r="B376" s="6"/>
      <c r="C376" s="6"/>
      <c r="D376" s="6"/>
      <c r="E376" s="6"/>
      <c r="F376" s="6"/>
      <c r="G376" s="19"/>
      <c r="H376" s="6"/>
      <c r="I376" s="6"/>
      <c r="J376" s="6"/>
      <c r="K376" s="6"/>
      <c r="L376" s="19"/>
      <c r="M376" s="6"/>
      <c r="N376" s="6"/>
    </row>
    <row r="377" spans="1:14" ht="12.45" x14ac:dyDescent="0.3">
      <c r="A377" s="6"/>
      <c r="B377" s="6"/>
      <c r="C377" s="6"/>
      <c r="D377" s="6"/>
      <c r="E377" s="6"/>
      <c r="F377" s="6"/>
      <c r="G377" s="19"/>
      <c r="H377" s="6"/>
      <c r="I377" s="6"/>
      <c r="J377" s="6"/>
      <c r="K377" s="6"/>
      <c r="L377" s="19"/>
      <c r="M377" s="6"/>
      <c r="N377" s="6"/>
    </row>
    <row r="378" spans="1:14" ht="12.45" x14ac:dyDescent="0.3">
      <c r="A378" s="6"/>
      <c r="B378" s="6"/>
      <c r="C378" s="6"/>
      <c r="D378" s="6"/>
      <c r="E378" s="6"/>
      <c r="F378" s="6"/>
      <c r="G378" s="19"/>
      <c r="H378" s="6"/>
      <c r="I378" s="6"/>
      <c r="J378" s="6"/>
      <c r="K378" s="6"/>
      <c r="L378" s="19"/>
      <c r="M378" s="6"/>
      <c r="N378" s="6"/>
    </row>
    <row r="379" spans="1:14" ht="12.45" x14ac:dyDescent="0.3">
      <c r="A379" s="6"/>
      <c r="B379" s="6"/>
      <c r="C379" s="6"/>
      <c r="D379" s="6"/>
      <c r="E379" s="6"/>
      <c r="F379" s="6"/>
      <c r="G379" s="19"/>
      <c r="H379" s="6"/>
      <c r="I379" s="6"/>
      <c r="J379" s="6"/>
      <c r="K379" s="6"/>
      <c r="L379" s="19"/>
      <c r="M379" s="6"/>
      <c r="N379" s="6"/>
    </row>
    <row r="380" spans="1:14" ht="12.45" x14ac:dyDescent="0.3">
      <c r="A380" s="6"/>
      <c r="B380" s="6"/>
      <c r="C380" s="6"/>
      <c r="D380" s="6"/>
      <c r="E380" s="6"/>
      <c r="F380" s="6"/>
      <c r="G380" s="19"/>
      <c r="H380" s="6"/>
      <c r="I380" s="6"/>
      <c r="J380" s="6"/>
      <c r="K380" s="6"/>
      <c r="L380" s="19"/>
      <c r="M380" s="6"/>
      <c r="N380" s="6"/>
    </row>
    <row r="381" spans="1:14" ht="12.45" x14ac:dyDescent="0.3">
      <c r="A381" s="6"/>
      <c r="B381" s="6"/>
      <c r="C381" s="6"/>
      <c r="D381" s="6"/>
      <c r="E381" s="6"/>
      <c r="F381" s="6"/>
      <c r="G381" s="19"/>
      <c r="H381" s="6"/>
      <c r="I381" s="6"/>
      <c r="J381" s="6"/>
      <c r="K381" s="6"/>
      <c r="L381" s="19"/>
      <c r="M381" s="6"/>
      <c r="N381" s="6"/>
    </row>
    <row r="382" spans="1:14" ht="12.45" x14ac:dyDescent="0.3">
      <c r="A382" s="6"/>
      <c r="B382" s="6"/>
      <c r="C382" s="6"/>
      <c r="D382" s="6"/>
      <c r="E382" s="6"/>
      <c r="F382" s="6"/>
      <c r="G382" s="19"/>
      <c r="H382" s="6"/>
      <c r="I382" s="6"/>
      <c r="J382" s="6"/>
      <c r="K382" s="6"/>
      <c r="L382" s="19"/>
      <c r="M382" s="6"/>
      <c r="N382" s="6"/>
    </row>
    <row r="383" spans="1:14" ht="12.45" x14ac:dyDescent="0.3">
      <c r="A383" s="6"/>
      <c r="B383" s="6"/>
      <c r="C383" s="6"/>
      <c r="D383" s="6"/>
      <c r="E383" s="6"/>
      <c r="F383" s="6"/>
      <c r="G383" s="19"/>
      <c r="H383" s="6"/>
      <c r="I383" s="6"/>
      <c r="J383" s="6"/>
      <c r="K383" s="6"/>
      <c r="L383" s="19"/>
      <c r="M383" s="6"/>
      <c r="N383" s="6"/>
    </row>
    <row r="384" spans="1:14" ht="12.45" x14ac:dyDescent="0.3">
      <c r="A384" s="6"/>
      <c r="B384" s="6"/>
      <c r="C384" s="6"/>
      <c r="D384" s="6"/>
      <c r="E384" s="6"/>
      <c r="F384" s="6"/>
      <c r="G384" s="19"/>
      <c r="H384" s="6"/>
      <c r="I384" s="6"/>
      <c r="J384" s="6"/>
      <c r="K384" s="6"/>
      <c r="L384" s="19"/>
      <c r="M384" s="6"/>
      <c r="N384" s="6"/>
    </row>
    <row r="385" spans="1:14" ht="12.45" x14ac:dyDescent="0.3">
      <c r="A385" s="6"/>
      <c r="B385" s="6"/>
      <c r="C385" s="6"/>
      <c r="D385" s="6"/>
      <c r="E385" s="6"/>
      <c r="F385" s="6"/>
      <c r="G385" s="19"/>
      <c r="H385" s="6"/>
      <c r="I385" s="6"/>
      <c r="J385" s="6"/>
      <c r="K385" s="6"/>
      <c r="L385" s="19"/>
      <c r="M385" s="6"/>
      <c r="N385" s="6"/>
    </row>
    <row r="386" spans="1:14" ht="12.45" x14ac:dyDescent="0.3">
      <c r="A386" s="6"/>
      <c r="B386" s="6"/>
      <c r="C386" s="6"/>
      <c r="D386" s="6"/>
      <c r="E386" s="6"/>
      <c r="F386" s="6"/>
      <c r="G386" s="19"/>
      <c r="H386" s="6"/>
      <c r="I386" s="6"/>
      <c r="J386" s="6"/>
      <c r="K386" s="6"/>
      <c r="L386" s="19"/>
      <c r="M386" s="6"/>
      <c r="N386" s="6"/>
    </row>
    <row r="387" spans="1:14" ht="12.45" x14ac:dyDescent="0.3">
      <c r="A387" s="6"/>
      <c r="B387" s="6"/>
      <c r="C387" s="6"/>
      <c r="D387" s="6"/>
      <c r="E387" s="6"/>
      <c r="F387" s="6"/>
      <c r="G387" s="19"/>
      <c r="H387" s="6"/>
      <c r="I387" s="6"/>
      <c r="J387" s="6"/>
      <c r="K387" s="6"/>
      <c r="L387" s="19"/>
      <c r="M387" s="6"/>
      <c r="N387" s="6"/>
    </row>
    <row r="388" spans="1:14" ht="12.45" x14ac:dyDescent="0.3">
      <c r="A388" s="6"/>
      <c r="B388" s="6"/>
      <c r="C388" s="6"/>
      <c r="D388" s="6"/>
      <c r="E388" s="6"/>
      <c r="F388" s="6"/>
      <c r="G388" s="19"/>
      <c r="H388" s="6"/>
      <c r="I388" s="6"/>
      <c r="J388" s="6"/>
      <c r="K388" s="6"/>
      <c r="L388" s="19"/>
      <c r="M388" s="6"/>
      <c r="N388" s="6"/>
    </row>
    <row r="389" spans="1:14" ht="12.45" x14ac:dyDescent="0.3">
      <c r="A389" s="6"/>
      <c r="B389" s="6"/>
      <c r="C389" s="6"/>
      <c r="D389" s="6"/>
      <c r="E389" s="6"/>
      <c r="F389" s="6"/>
      <c r="G389" s="19"/>
      <c r="H389" s="6"/>
      <c r="I389" s="6"/>
      <c r="J389" s="6"/>
      <c r="K389" s="6"/>
      <c r="L389" s="19"/>
      <c r="M389" s="6"/>
      <c r="N389" s="6"/>
    </row>
    <row r="390" spans="1:14" ht="12.45" x14ac:dyDescent="0.3">
      <c r="A390" s="6"/>
      <c r="B390" s="6"/>
      <c r="C390" s="6"/>
      <c r="D390" s="6"/>
      <c r="E390" s="6"/>
      <c r="F390" s="6"/>
      <c r="G390" s="19"/>
      <c r="H390" s="6"/>
      <c r="I390" s="6"/>
      <c r="J390" s="6"/>
      <c r="K390" s="6"/>
      <c r="L390" s="19"/>
      <c r="M390" s="6"/>
      <c r="N390" s="6"/>
    </row>
    <row r="391" spans="1:14" ht="12.45" x14ac:dyDescent="0.3">
      <c r="A391" s="6"/>
      <c r="B391" s="6"/>
      <c r="C391" s="6"/>
      <c r="D391" s="6"/>
      <c r="E391" s="6"/>
      <c r="F391" s="6"/>
      <c r="G391" s="19"/>
      <c r="H391" s="6"/>
      <c r="I391" s="6"/>
      <c r="J391" s="6"/>
      <c r="K391" s="6"/>
      <c r="L391" s="19"/>
      <c r="M391" s="6"/>
      <c r="N391" s="6"/>
    </row>
    <row r="392" spans="1:14" ht="12.45" x14ac:dyDescent="0.3">
      <c r="A392" s="6"/>
      <c r="B392" s="6"/>
      <c r="C392" s="6"/>
      <c r="D392" s="6"/>
      <c r="E392" s="6"/>
      <c r="F392" s="6"/>
      <c r="G392" s="19"/>
      <c r="H392" s="6"/>
      <c r="I392" s="6"/>
      <c r="J392" s="6"/>
      <c r="K392" s="6"/>
      <c r="L392" s="19"/>
      <c r="M392" s="6"/>
      <c r="N392" s="6"/>
    </row>
    <row r="393" spans="1:14" ht="12.45" x14ac:dyDescent="0.3">
      <c r="A393" s="6"/>
      <c r="B393" s="6"/>
      <c r="C393" s="6"/>
      <c r="D393" s="6"/>
      <c r="E393" s="6"/>
      <c r="F393" s="6"/>
      <c r="G393" s="19"/>
      <c r="H393" s="6"/>
      <c r="I393" s="6"/>
      <c r="J393" s="6"/>
      <c r="K393" s="6"/>
      <c r="L393" s="19"/>
      <c r="M393" s="6"/>
      <c r="N393" s="6"/>
    </row>
    <row r="394" spans="1:14" ht="12.45" x14ac:dyDescent="0.3">
      <c r="A394" s="6"/>
      <c r="B394" s="6"/>
      <c r="C394" s="6"/>
      <c r="D394" s="6"/>
      <c r="E394" s="6"/>
      <c r="F394" s="6"/>
      <c r="G394" s="19"/>
      <c r="H394" s="6"/>
      <c r="I394" s="6"/>
      <c r="J394" s="6"/>
      <c r="K394" s="6"/>
      <c r="L394" s="19"/>
      <c r="M394" s="6"/>
      <c r="N394" s="6"/>
    </row>
    <row r="395" spans="1:14" ht="12.45" x14ac:dyDescent="0.3">
      <c r="A395" s="6"/>
      <c r="B395" s="6"/>
      <c r="C395" s="6"/>
      <c r="D395" s="6"/>
      <c r="E395" s="6"/>
      <c r="F395" s="6"/>
      <c r="G395" s="19"/>
      <c r="H395" s="6"/>
      <c r="I395" s="6"/>
      <c r="J395" s="6"/>
      <c r="K395" s="6"/>
      <c r="L395" s="19"/>
      <c r="M395" s="6"/>
      <c r="N395" s="6"/>
    </row>
    <row r="396" spans="1:14" ht="12.45" x14ac:dyDescent="0.3">
      <c r="A396" s="6"/>
      <c r="B396" s="6"/>
      <c r="C396" s="6"/>
      <c r="D396" s="6"/>
      <c r="E396" s="6"/>
      <c r="F396" s="6"/>
      <c r="G396" s="19"/>
      <c r="H396" s="6"/>
      <c r="I396" s="6"/>
      <c r="J396" s="6"/>
      <c r="K396" s="6"/>
      <c r="L396" s="19"/>
      <c r="M396" s="6"/>
      <c r="N396" s="6"/>
    </row>
    <row r="397" spans="1:14" ht="12.45" x14ac:dyDescent="0.3">
      <c r="A397" s="6"/>
      <c r="B397" s="6"/>
      <c r="C397" s="6"/>
      <c r="D397" s="6"/>
      <c r="E397" s="6"/>
      <c r="F397" s="6"/>
      <c r="G397" s="19"/>
      <c r="H397" s="6"/>
      <c r="I397" s="6"/>
      <c r="J397" s="6"/>
      <c r="K397" s="6"/>
      <c r="L397" s="19"/>
      <c r="M397" s="6"/>
      <c r="N397" s="6"/>
    </row>
    <row r="398" spans="1:14" ht="12.45" x14ac:dyDescent="0.3">
      <c r="A398" s="6"/>
      <c r="B398" s="6"/>
      <c r="C398" s="6"/>
      <c r="D398" s="6"/>
      <c r="E398" s="6"/>
      <c r="F398" s="6"/>
      <c r="G398" s="19"/>
      <c r="H398" s="6"/>
      <c r="I398" s="6"/>
      <c r="J398" s="6"/>
      <c r="K398" s="6"/>
      <c r="L398" s="19"/>
      <c r="M398" s="6"/>
      <c r="N398" s="6"/>
    </row>
    <row r="399" spans="1:14" ht="12.45" x14ac:dyDescent="0.3">
      <c r="A399" s="6"/>
      <c r="B399" s="6"/>
      <c r="C399" s="6"/>
      <c r="D399" s="6"/>
      <c r="E399" s="6"/>
      <c r="F399" s="6"/>
      <c r="G399" s="19"/>
      <c r="H399" s="6"/>
      <c r="I399" s="6"/>
      <c r="J399" s="6"/>
      <c r="K399" s="6"/>
      <c r="L399" s="19"/>
      <c r="M399" s="6"/>
      <c r="N399" s="6"/>
    </row>
    <row r="400" spans="1:14" ht="12.45" x14ac:dyDescent="0.3">
      <c r="A400" s="6"/>
      <c r="B400" s="6"/>
      <c r="C400" s="6"/>
      <c r="D400" s="6"/>
      <c r="E400" s="6"/>
      <c r="F400" s="6"/>
      <c r="G400" s="19"/>
      <c r="H400" s="6"/>
      <c r="I400" s="6"/>
      <c r="J400" s="6"/>
      <c r="K400" s="6"/>
      <c r="L400" s="19"/>
      <c r="M400" s="6"/>
      <c r="N400" s="6"/>
    </row>
    <row r="401" spans="1:14" ht="12.45" x14ac:dyDescent="0.3">
      <c r="A401" s="6"/>
      <c r="B401" s="6"/>
      <c r="C401" s="6"/>
      <c r="D401" s="6"/>
      <c r="E401" s="6"/>
      <c r="F401" s="6"/>
      <c r="G401" s="19"/>
      <c r="H401" s="6"/>
      <c r="I401" s="6"/>
      <c r="J401" s="6"/>
      <c r="K401" s="6"/>
      <c r="L401" s="19"/>
      <c r="M401" s="6"/>
      <c r="N401" s="6"/>
    </row>
    <row r="402" spans="1:14" ht="12.45" x14ac:dyDescent="0.3">
      <c r="A402" s="6"/>
      <c r="B402" s="6"/>
      <c r="C402" s="6"/>
      <c r="D402" s="6"/>
      <c r="E402" s="6"/>
      <c r="F402" s="6"/>
      <c r="G402" s="19"/>
      <c r="H402" s="6"/>
      <c r="I402" s="6"/>
      <c r="J402" s="6"/>
      <c r="K402" s="6"/>
      <c r="L402" s="19"/>
      <c r="M402" s="6"/>
      <c r="N402" s="6"/>
    </row>
    <row r="403" spans="1:14" ht="12.45" x14ac:dyDescent="0.3">
      <c r="A403" s="6"/>
      <c r="B403" s="6"/>
      <c r="C403" s="6"/>
      <c r="D403" s="6"/>
      <c r="E403" s="6"/>
      <c r="F403" s="6"/>
      <c r="G403" s="19"/>
      <c r="H403" s="6"/>
      <c r="I403" s="6"/>
      <c r="J403" s="6"/>
      <c r="K403" s="6"/>
      <c r="L403" s="19"/>
      <c r="M403" s="6"/>
      <c r="N403" s="6"/>
    </row>
    <row r="404" spans="1:14" ht="12.45" x14ac:dyDescent="0.3">
      <c r="A404" s="6"/>
      <c r="B404" s="6"/>
      <c r="C404" s="6"/>
      <c r="D404" s="6"/>
      <c r="E404" s="6"/>
      <c r="F404" s="6"/>
      <c r="G404" s="19"/>
      <c r="H404" s="6"/>
      <c r="I404" s="6"/>
      <c r="J404" s="6"/>
      <c r="K404" s="6"/>
      <c r="L404" s="19"/>
      <c r="M404" s="6"/>
      <c r="N404" s="6"/>
    </row>
    <row r="405" spans="1:14" ht="12.45" x14ac:dyDescent="0.3">
      <c r="A405" s="6"/>
      <c r="B405" s="6"/>
      <c r="C405" s="6"/>
      <c r="D405" s="6"/>
      <c r="E405" s="6"/>
      <c r="F405" s="6"/>
      <c r="G405" s="19"/>
      <c r="H405" s="6"/>
      <c r="I405" s="6"/>
      <c r="J405" s="6"/>
      <c r="K405" s="6"/>
      <c r="L405" s="19"/>
      <c r="M405" s="6"/>
      <c r="N405" s="6"/>
    </row>
    <row r="406" spans="1:14" ht="12.45" x14ac:dyDescent="0.3">
      <c r="A406" s="6"/>
      <c r="B406" s="6"/>
      <c r="C406" s="6"/>
      <c r="D406" s="6"/>
      <c r="E406" s="6"/>
      <c r="F406" s="6"/>
      <c r="G406" s="19"/>
      <c r="H406" s="6"/>
      <c r="I406" s="6"/>
      <c r="J406" s="6"/>
      <c r="K406" s="6"/>
      <c r="L406" s="19"/>
      <c r="M406" s="6"/>
      <c r="N406" s="6"/>
    </row>
    <row r="407" spans="1:14" ht="12.45" x14ac:dyDescent="0.3">
      <c r="A407" s="6"/>
      <c r="B407" s="6"/>
      <c r="C407" s="6"/>
      <c r="D407" s="6"/>
      <c r="E407" s="6"/>
      <c r="F407" s="6"/>
      <c r="G407" s="19"/>
      <c r="H407" s="6"/>
      <c r="I407" s="6"/>
      <c r="J407" s="6"/>
      <c r="K407" s="6"/>
      <c r="L407" s="19"/>
      <c r="M407" s="6"/>
      <c r="N407" s="6"/>
    </row>
    <row r="408" spans="1:14" ht="12.45" x14ac:dyDescent="0.3">
      <c r="A408" s="6"/>
      <c r="B408" s="6"/>
      <c r="C408" s="6"/>
      <c r="D408" s="6"/>
      <c r="E408" s="6"/>
      <c r="F408" s="6"/>
      <c r="G408" s="19"/>
      <c r="H408" s="6"/>
      <c r="I408" s="6"/>
      <c r="J408" s="6"/>
      <c r="K408" s="6"/>
      <c r="L408" s="19"/>
      <c r="M408" s="6"/>
      <c r="N408" s="6"/>
    </row>
    <row r="409" spans="1:14" ht="12.45" x14ac:dyDescent="0.3">
      <c r="A409" s="6"/>
      <c r="B409" s="6"/>
      <c r="C409" s="6"/>
      <c r="D409" s="6"/>
      <c r="E409" s="6"/>
      <c r="F409" s="6"/>
      <c r="G409" s="19"/>
      <c r="H409" s="6"/>
      <c r="I409" s="6"/>
      <c r="J409" s="6"/>
      <c r="K409" s="6"/>
      <c r="L409" s="19"/>
      <c r="M409" s="6"/>
      <c r="N409" s="6"/>
    </row>
    <row r="410" spans="1:14" ht="12.45" x14ac:dyDescent="0.3">
      <c r="A410" s="6"/>
      <c r="B410" s="6"/>
      <c r="C410" s="6"/>
      <c r="D410" s="6"/>
      <c r="E410" s="6"/>
      <c r="F410" s="6"/>
      <c r="G410" s="19"/>
      <c r="H410" s="6"/>
      <c r="I410" s="6"/>
      <c r="J410" s="6"/>
      <c r="K410" s="6"/>
      <c r="L410" s="19"/>
      <c r="M410" s="6"/>
      <c r="N410" s="6"/>
    </row>
    <row r="411" spans="1:14" ht="12.45" x14ac:dyDescent="0.3">
      <c r="A411" s="6"/>
      <c r="B411" s="6"/>
      <c r="C411" s="6"/>
      <c r="D411" s="6"/>
      <c r="E411" s="6"/>
      <c r="F411" s="6"/>
      <c r="G411" s="19"/>
      <c r="H411" s="6"/>
      <c r="I411" s="6"/>
      <c r="J411" s="6"/>
      <c r="K411" s="6"/>
      <c r="L411" s="19"/>
      <c r="M411" s="6"/>
      <c r="N411" s="6"/>
    </row>
    <row r="412" spans="1:14" ht="12.45" x14ac:dyDescent="0.3">
      <c r="A412" s="6"/>
      <c r="B412" s="6"/>
      <c r="C412" s="6"/>
      <c r="D412" s="6"/>
      <c r="E412" s="6"/>
      <c r="F412" s="6"/>
      <c r="G412" s="19"/>
      <c r="H412" s="6"/>
      <c r="I412" s="6"/>
      <c r="J412" s="6"/>
      <c r="K412" s="6"/>
      <c r="L412" s="19"/>
      <c r="M412" s="6"/>
      <c r="N412" s="6"/>
    </row>
    <row r="413" spans="1:14" ht="12.45" x14ac:dyDescent="0.3">
      <c r="A413" s="6"/>
      <c r="B413" s="6"/>
      <c r="C413" s="6"/>
      <c r="D413" s="6"/>
      <c r="E413" s="6"/>
      <c r="F413" s="6"/>
      <c r="G413" s="19"/>
      <c r="H413" s="6"/>
      <c r="I413" s="6"/>
      <c r="J413" s="6"/>
      <c r="K413" s="6"/>
      <c r="L413" s="19"/>
      <c r="M413" s="6"/>
      <c r="N413" s="6"/>
    </row>
    <row r="414" spans="1:14" ht="12.45" x14ac:dyDescent="0.3">
      <c r="A414" s="6"/>
      <c r="B414" s="6"/>
      <c r="C414" s="6"/>
      <c r="D414" s="6"/>
      <c r="E414" s="6"/>
      <c r="F414" s="6"/>
      <c r="G414" s="19"/>
      <c r="H414" s="6"/>
      <c r="I414" s="6"/>
      <c r="J414" s="6"/>
      <c r="K414" s="6"/>
      <c r="L414" s="19"/>
      <c r="M414" s="6"/>
      <c r="N414" s="6"/>
    </row>
    <row r="415" spans="1:14" ht="12.45" x14ac:dyDescent="0.3">
      <c r="A415" s="6"/>
      <c r="B415" s="6"/>
      <c r="C415" s="6"/>
      <c r="D415" s="6"/>
      <c r="E415" s="6"/>
      <c r="F415" s="6"/>
      <c r="G415" s="19"/>
      <c r="H415" s="6"/>
      <c r="I415" s="6"/>
      <c r="J415" s="6"/>
      <c r="K415" s="6"/>
      <c r="L415" s="19"/>
      <c r="M415" s="6"/>
      <c r="N415" s="6"/>
    </row>
    <row r="416" spans="1:14" ht="12.45" x14ac:dyDescent="0.3">
      <c r="A416" s="6"/>
      <c r="B416" s="6"/>
      <c r="C416" s="6"/>
      <c r="D416" s="6"/>
      <c r="E416" s="6"/>
      <c r="F416" s="6"/>
      <c r="G416" s="19"/>
      <c r="H416" s="6"/>
      <c r="I416" s="6"/>
      <c r="J416" s="6"/>
      <c r="K416" s="6"/>
      <c r="L416" s="19"/>
      <c r="M416" s="6"/>
      <c r="N416" s="6"/>
    </row>
    <row r="417" spans="1:14" ht="12.45" x14ac:dyDescent="0.3">
      <c r="A417" s="6"/>
      <c r="B417" s="6"/>
      <c r="C417" s="6"/>
      <c r="D417" s="6"/>
      <c r="E417" s="6"/>
      <c r="F417" s="6"/>
      <c r="G417" s="19"/>
      <c r="H417" s="6"/>
      <c r="I417" s="6"/>
      <c r="J417" s="6"/>
      <c r="K417" s="6"/>
      <c r="L417" s="19"/>
      <c r="M417" s="6"/>
      <c r="N417" s="6"/>
    </row>
    <row r="418" spans="1:14" ht="12.45" x14ac:dyDescent="0.3">
      <c r="A418" s="6"/>
      <c r="B418" s="6"/>
      <c r="C418" s="6"/>
      <c r="D418" s="6"/>
      <c r="E418" s="6"/>
      <c r="F418" s="6"/>
      <c r="G418" s="19"/>
      <c r="H418" s="6"/>
      <c r="I418" s="6"/>
      <c r="J418" s="6"/>
      <c r="K418" s="6"/>
      <c r="L418" s="19"/>
      <c r="M418" s="6"/>
      <c r="N418" s="6"/>
    </row>
    <row r="419" spans="1:14" ht="12.45" x14ac:dyDescent="0.3">
      <c r="A419" s="6"/>
      <c r="B419" s="6"/>
      <c r="C419" s="6"/>
      <c r="D419" s="6"/>
      <c r="E419" s="6"/>
      <c r="F419" s="6"/>
      <c r="G419" s="19"/>
      <c r="H419" s="6"/>
      <c r="I419" s="6"/>
      <c r="J419" s="6"/>
      <c r="K419" s="6"/>
      <c r="L419" s="19"/>
      <c r="M419" s="6"/>
      <c r="N419" s="6"/>
    </row>
    <row r="420" spans="1:14" ht="12.45" x14ac:dyDescent="0.3">
      <c r="A420" s="6"/>
      <c r="B420" s="6"/>
      <c r="C420" s="6"/>
      <c r="D420" s="6"/>
      <c r="E420" s="6"/>
      <c r="F420" s="6"/>
      <c r="G420" s="19"/>
      <c r="H420" s="6"/>
      <c r="I420" s="6"/>
      <c r="J420" s="6"/>
      <c r="K420" s="6"/>
      <c r="L420" s="19"/>
      <c r="M420" s="6"/>
      <c r="N420" s="6"/>
    </row>
    <row r="421" spans="1:14" ht="12.45" x14ac:dyDescent="0.3">
      <c r="A421" s="6"/>
      <c r="B421" s="6"/>
      <c r="C421" s="6"/>
      <c r="D421" s="6"/>
      <c r="E421" s="6"/>
      <c r="F421" s="6"/>
      <c r="G421" s="19"/>
      <c r="H421" s="6"/>
      <c r="I421" s="6"/>
      <c r="J421" s="6"/>
      <c r="K421" s="6"/>
      <c r="L421" s="19"/>
      <c r="M421" s="6"/>
      <c r="N421" s="6"/>
    </row>
    <row r="422" spans="1:14" ht="12.45" x14ac:dyDescent="0.3">
      <c r="A422" s="6"/>
      <c r="B422" s="6"/>
      <c r="C422" s="6"/>
      <c r="D422" s="6"/>
      <c r="E422" s="6"/>
      <c r="F422" s="6"/>
      <c r="G422" s="19"/>
      <c r="H422" s="6"/>
      <c r="I422" s="6"/>
      <c r="J422" s="6"/>
      <c r="K422" s="6"/>
      <c r="L422" s="19"/>
      <c r="M422" s="6"/>
      <c r="N422" s="6"/>
    </row>
    <row r="423" spans="1:14" ht="12.45" x14ac:dyDescent="0.3">
      <c r="A423" s="6"/>
      <c r="B423" s="6"/>
      <c r="C423" s="6"/>
      <c r="D423" s="6"/>
      <c r="E423" s="6"/>
      <c r="F423" s="6"/>
      <c r="G423" s="19"/>
      <c r="H423" s="6"/>
      <c r="I423" s="6"/>
      <c r="J423" s="6"/>
      <c r="K423" s="6"/>
      <c r="L423" s="19"/>
      <c r="M423" s="6"/>
      <c r="N423" s="6"/>
    </row>
    <row r="424" spans="1:14" ht="12.45" x14ac:dyDescent="0.3">
      <c r="A424" s="6"/>
      <c r="B424" s="6"/>
      <c r="C424" s="6"/>
      <c r="D424" s="6"/>
      <c r="E424" s="6"/>
      <c r="F424" s="6"/>
      <c r="G424" s="19"/>
      <c r="H424" s="6"/>
      <c r="I424" s="6"/>
      <c r="J424" s="6"/>
      <c r="K424" s="6"/>
      <c r="L424" s="19"/>
      <c r="M424" s="6"/>
      <c r="N424" s="6"/>
    </row>
    <row r="425" spans="1:14" ht="12.45" x14ac:dyDescent="0.3">
      <c r="A425" s="6"/>
      <c r="B425" s="6"/>
      <c r="C425" s="6"/>
      <c r="D425" s="6"/>
      <c r="E425" s="6"/>
      <c r="F425" s="6"/>
      <c r="G425" s="19"/>
      <c r="H425" s="6"/>
      <c r="I425" s="6"/>
      <c r="J425" s="6"/>
      <c r="K425" s="6"/>
      <c r="L425" s="19"/>
      <c r="M425" s="6"/>
      <c r="N425" s="6"/>
    </row>
    <row r="426" spans="1:14" ht="12.45" x14ac:dyDescent="0.3">
      <c r="A426" s="6"/>
      <c r="B426" s="6"/>
      <c r="C426" s="6"/>
      <c r="D426" s="6"/>
      <c r="E426" s="6"/>
      <c r="F426" s="6"/>
      <c r="G426" s="19"/>
      <c r="H426" s="6"/>
      <c r="I426" s="6"/>
      <c r="J426" s="6"/>
      <c r="K426" s="6"/>
      <c r="L426" s="19"/>
      <c r="M426" s="6"/>
      <c r="N426" s="6"/>
    </row>
    <row r="427" spans="1:14" ht="12.45" x14ac:dyDescent="0.3">
      <c r="A427" s="6"/>
      <c r="B427" s="6"/>
      <c r="C427" s="6"/>
      <c r="D427" s="6"/>
      <c r="E427" s="6"/>
      <c r="F427" s="6"/>
      <c r="G427" s="19"/>
      <c r="H427" s="6"/>
      <c r="I427" s="6"/>
      <c r="J427" s="6"/>
      <c r="K427" s="6"/>
      <c r="L427" s="19"/>
      <c r="M427" s="6"/>
      <c r="N427" s="6"/>
    </row>
    <row r="428" spans="1:14" ht="12.45" x14ac:dyDescent="0.3">
      <c r="A428" s="6"/>
      <c r="B428" s="6"/>
      <c r="C428" s="6"/>
      <c r="D428" s="6"/>
      <c r="E428" s="6"/>
      <c r="F428" s="6"/>
      <c r="G428" s="19"/>
      <c r="H428" s="6"/>
      <c r="I428" s="6"/>
      <c r="J428" s="6"/>
      <c r="K428" s="6"/>
      <c r="L428" s="19"/>
      <c r="M428" s="6"/>
      <c r="N428" s="6"/>
    </row>
    <row r="429" spans="1:14" ht="12.45" x14ac:dyDescent="0.3">
      <c r="A429" s="6"/>
      <c r="B429" s="6"/>
      <c r="C429" s="6"/>
      <c r="D429" s="6"/>
      <c r="E429" s="6"/>
      <c r="F429" s="6"/>
      <c r="G429" s="19"/>
      <c r="H429" s="6"/>
      <c r="I429" s="6"/>
      <c r="J429" s="6"/>
      <c r="K429" s="6"/>
      <c r="L429" s="19"/>
      <c r="M429" s="6"/>
      <c r="N429" s="6"/>
    </row>
    <row r="430" spans="1:14" ht="12.45" x14ac:dyDescent="0.3">
      <c r="A430" s="6"/>
      <c r="B430" s="6"/>
      <c r="C430" s="6"/>
      <c r="D430" s="6"/>
      <c r="E430" s="6"/>
      <c r="F430" s="6"/>
      <c r="G430" s="19"/>
      <c r="H430" s="6"/>
      <c r="I430" s="6"/>
      <c r="J430" s="6"/>
      <c r="K430" s="6"/>
      <c r="L430" s="19"/>
      <c r="M430" s="6"/>
      <c r="N430" s="6"/>
    </row>
    <row r="431" spans="1:14" ht="12.45" x14ac:dyDescent="0.3">
      <c r="A431" s="6"/>
      <c r="B431" s="6"/>
      <c r="C431" s="6"/>
      <c r="D431" s="6"/>
      <c r="E431" s="6"/>
      <c r="F431" s="6"/>
      <c r="G431" s="19"/>
      <c r="H431" s="6"/>
      <c r="I431" s="6"/>
      <c r="J431" s="6"/>
      <c r="K431" s="6"/>
      <c r="L431" s="19"/>
      <c r="M431" s="6"/>
      <c r="N431" s="6"/>
    </row>
    <row r="432" spans="1:14" ht="12.45" x14ac:dyDescent="0.3">
      <c r="A432" s="6"/>
      <c r="B432" s="6"/>
      <c r="C432" s="6"/>
      <c r="D432" s="6"/>
      <c r="E432" s="6"/>
      <c r="F432" s="6"/>
      <c r="G432" s="19"/>
      <c r="H432" s="6"/>
      <c r="I432" s="6"/>
      <c r="J432" s="6"/>
      <c r="K432" s="6"/>
      <c r="L432" s="19"/>
      <c r="M432" s="6"/>
      <c r="N432" s="6"/>
    </row>
    <row r="433" spans="1:14" ht="12.45" x14ac:dyDescent="0.3">
      <c r="A433" s="6"/>
      <c r="B433" s="6"/>
      <c r="C433" s="6"/>
      <c r="D433" s="6"/>
      <c r="E433" s="6"/>
      <c r="F433" s="6"/>
      <c r="G433" s="19"/>
      <c r="H433" s="6"/>
      <c r="I433" s="6"/>
      <c r="J433" s="6"/>
      <c r="K433" s="6"/>
      <c r="L433" s="19"/>
      <c r="M433" s="6"/>
      <c r="N433" s="6"/>
    </row>
    <row r="434" spans="1:14" ht="12.45" x14ac:dyDescent="0.3">
      <c r="A434" s="6"/>
      <c r="B434" s="6"/>
      <c r="C434" s="6"/>
      <c r="D434" s="6"/>
      <c r="E434" s="6"/>
      <c r="F434" s="6"/>
      <c r="G434" s="19"/>
      <c r="H434" s="6"/>
      <c r="I434" s="6"/>
      <c r="J434" s="6"/>
      <c r="K434" s="6"/>
      <c r="L434" s="19"/>
      <c r="M434" s="6"/>
      <c r="N434" s="6"/>
    </row>
    <row r="435" spans="1:14" ht="12.45" x14ac:dyDescent="0.3">
      <c r="A435" s="6"/>
      <c r="B435" s="6"/>
      <c r="C435" s="6"/>
      <c r="D435" s="6"/>
      <c r="E435" s="6"/>
      <c r="F435" s="6"/>
      <c r="G435" s="19"/>
      <c r="H435" s="6"/>
      <c r="I435" s="6"/>
      <c r="J435" s="6"/>
      <c r="K435" s="6"/>
      <c r="L435" s="19"/>
      <c r="M435" s="6"/>
      <c r="N435" s="6"/>
    </row>
    <row r="436" spans="1:14" ht="12.45" x14ac:dyDescent="0.3">
      <c r="A436" s="6"/>
      <c r="B436" s="6"/>
      <c r="C436" s="6"/>
      <c r="D436" s="6"/>
      <c r="E436" s="6"/>
      <c r="F436" s="6"/>
      <c r="G436" s="19"/>
      <c r="H436" s="6"/>
      <c r="I436" s="6"/>
      <c r="J436" s="6"/>
      <c r="K436" s="6"/>
      <c r="L436" s="19"/>
      <c r="M436" s="6"/>
      <c r="N436" s="6"/>
    </row>
    <row r="437" spans="1:14" ht="12.45" x14ac:dyDescent="0.3">
      <c r="A437" s="6"/>
      <c r="B437" s="6"/>
      <c r="C437" s="6"/>
      <c r="D437" s="6"/>
      <c r="E437" s="6"/>
      <c r="F437" s="6"/>
      <c r="G437" s="19"/>
      <c r="H437" s="6"/>
      <c r="I437" s="6"/>
      <c r="J437" s="6"/>
      <c r="K437" s="6"/>
      <c r="L437" s="19"/>
      <c r="M437" s="6"/>
      <c r="N437" s="6"/>
    </row>
    <row r="438" spans="1:14" ht="12.45" x14ac:dyDescent="0.3">
      <c r="A438" s="6"/>
      <c r="B438" s="6"/>
      <c r="C438" s="6"/>
      <c r="D438" s="6"/>
      <c r="E438" s="6"/>
      <c r="F438" s="6"/>
      <c r="G438" s="19"/>
      <c r="H438" s="6"/>
      <c r="I438" s="6"/>
      <c r="J438" s="6"/>
      <c r="K438" s="6"/>
      <c r="L438" s="19"/>
      <c r="M438" s="6"/>
      <c r="N438" s="6"/>
    </row>
    <row r="439" spans="1:14" ht="12.45" x14ac:dyDescent="0.3">
      <c r="A439" s="6"/>
      <c r="B439" s="6"/>
      <c r="C439" s="6"/>
      <c r="D439" s="6"/>
      <c r="E439" s="6"/>
      <c r="F439" s="6"/>
      <c r="G439" s="19"/>
      <c r="H439" s="6"/>
      <c r="I439" s="6"/>
      <c r="J439" s="6"/>
      <c r="K439" s="6"/>
      <c r="L439" s="19"/>
      <c r="M439" s="6"/>
      <c r="N439" s="6"/>
    </row>
    <row r="440" spans="1:14" ht="12.45" x14ac:dyDescent="0.3">
      <c r="A440" s="6"/>
      <c r="B440" s="6"/>
      <c r="C440" s="6"/>
      <c r="D440" s="6"/>
      <c r="E440" s="6"/>
      <c r="F440" s="6"/>
      <c r="G440" s="19"/>
      <c r="H440" s="6"/>
      <c r="I440" s="6"/>
      <c r="J440" s="6"/>
      <c r="K440" s="6"/>
      <c r="L440" s="19"/>
      <c r="M440" s="6"/>
      <c r="N440" s="6"/>
    </row>
    <row r="441" spans="1:14" ht="12.45" x14ac:dyDescent="0.3">
      <c r="A441" s="6"/>
      <c r="B441" s="6"/>
      <c r="C441" s="6"/>
      <c r="D441" s="6"/>
      <c r="E441" s="6"/>
      <c r="F441" s="6"/>
      <c r="G441" s="19"/>
      <c r="H441" s="6"/>
      <c r="I441" s="6"/>
      <c r="J441" s="6"/>
      <c r="K441" s="6"/>
      <c r="L441" s="19"/>
      <c r="M441" s="6"/>
      <c r="N441" s="6"/>
    </row>
    <row r="442" spans="1:14" ht="12.45" x14ac:dyDescent="0.3">
      <c r="A442" s="6"/>
      <c r="B442" s="6"/>
      <c r="C442" s="6"/>
      <c r="D442" s="6"/>
      <c r="E442" s="6"/>
      <c r="F442" s="6"/>
      <c r="G442" s="19"/>
      <c r="H442" s="6"/>
      <c r="I442" s="6"/>
      <c r="J442" s="6"/>
      <c r="K442" s="6"/>
      <c r="L442" s="19"/>
      <c r="M442" s="6"/>
      <c r="N442" s="6"/>
    </row>
    <row r="443" spans="1:14" ht="12.45" x14ac:dyDescent="0.3">
      <c r="A443" s="6"/>
      <c r="B443" s="6"/>
      <c r="C443" s="6"/>
      <c r="D443" s="6"/>
      <c r="E443" s="6"/>
      <c r="F443" s="6"/>
      <c r="G443" s="19"/>
      <c r="H443" s="6"/>
      <c r="I443" s="6"/>
      <c r="J443" s="6"/>
      <c r="K443" s="6"/>
      <c r="L443" s="19"/>
      <c r="M443" s="6"/>
      <c r="N443" s="6"/>
    </row>
    <row r="444" spans="1:14" ht="12.45" x14ac:dyDescent="0.3">
      <c r="A444" s="6"/>
      <c r="B444" s="6"/>
      <c r="C444" s="6"/>
      <c r="D444" s="6"/>
      <c r="E444" s="6"/>
      <c r="F444" s="6"/>
      <c r="G444" s="19"/>
      <c r="H444" s="6"/>
      <c r="I444" s="6"/>
      <c r="J444" s="6"/>
      <c r="K444" s="6"/>
      <c r="L444" s="19"/>
      <c r="M444" s="6"/>
      <c r="N444" s="6"/>
    </row>
    <row r="445" spans="1:14" ht="12.45" x14ac:dyDescent="0.3">
      <c r="A445" s="6"/>
      <c r="B445" s="6"/>
      <c r="C445" s="6"/>
      <c r="D445" s="6"/>
      <c r="E445" s="6"/>
      <c r="F445" s="6"/>
      <c r="G445" s="19"/>
      <c r="H445" s="6"/>
      <c r="I445" s="6"/>
      <c r="J445" s="6"/>
      <c r="K445" s="6"/>
      <c r="L445" s="19"/>
      <c r="M445" s="6"/>
      <c r="N445" s="6"/>
    </row>
    <row r="446" spans="1:14" ht="12.45" x14ac:dyDescent="0.3">
      <c r="A446" s="6"/>
      <c r="B446" s="6"/>
      <c r="C446" s="6"/>
      <c r="D446" s="6"/>
      <c r="E446" s="6"/>
      <c r="F446" s="6"/>
      <c r="G446" s="19"/>
      <c r="H446" s="6"/>
      <c r="I446" s="6"/>
      <c r="J446" s="6"/>
      <c r="K446" s="6"/>
      <c r="L446" s="19"/>
      <c r="M446" s="6"/>
      <c r="N446" s="6"/>
    </row>
    <row r="447" spans="1:14" ht="12.45" x14ac:dyDescent="0.3">
      <c r="A447" s="6"/>
      <c r="B447" s="6"/>
      <c r="C447" s="6"/>
      <c r="D447" s="6"/>
      <c r="E447" s="6"/>
      <c r="F447" s="6"/>
      <c r="G447" s="19"/>
      <c r="H447" s="6"/>
      <c r="I447" s="6"/>
      <c r="J447" s="6"/>
      <c r="K447" s="6"/>
      <c r="L447" s="19"/>
      <c r="M447" s="6"/>
      <c r="N447" s="6"/>
    </row>
    <row r="448" spans="1:14" ht="12.45" x14ac:dyDescent="0.3">
      <c r="A448" s="6"/>
      <c r="B448" s="6"/>
      <c r="C448" s="6"/>
      <c r="D448" s="6"/>
      <c r="E448" s="6"/>
      <c r="F448" s="6"/>
      <c r="G448" s="19"/>
      <c r="H448" s="6"/>
      <c r="I448" s="6"/>
      <c r="J448" s="6"/>
      <c r="K448" s="6"/>
      <c r="L448" s="19"/>
      <c r="M448" s="6"/>
      <c r="N448" s="6"/>
    </row>
    <row r="449" spans="1:14" ht="12.45" x14ac:dyDescent="0.3">
      <c r="A449" s="6"/>
      <c r="B449" s="6"/>
      <c r="C449" s="6"/>
      <c r="D449" s="6"/>
      <c r="E449" s="6"/>
      <c r="F449" s="6"/>
      <c r="G449" s="19"/>
      <c r="H449" s="6"/>
      <c r="I449" s="6"/>
      <c r="J449" s="6"/>
      <c r="K449" s="6"/>
      <c r="L449" s="19"/>
      <c r="M449" s="6"/>
      <c r="N449" s="6"/>
    </row>
    <row r="450" spans="1:14" ht="12.45" x14ac:dyDescent="0.3">
      <c r="A450" s="6"/>
      <c r="B450" s="6"/>
      <c r="C450" s="6"/>
      <c r="D450" s="6"/>
      <c r="E450" s="6"/>
      <c r="F450" s="6"/>
      <c r="G450" s="19"/>
      <c r="H450" s="6"/>
      <c r="I450" s="6"/>
      <c r="J450" s="6"/>
      <c r="K450" s="6"/>
      <c r="L450" s="19"/>
      <c r="M450" s="6"/>
      <c r="N450" s="6"/>
    </row>
    <row r="451" spans="1:14" ht="12.45" x14ac:dyDescent="0.3">
      <c r="A451" s="6"/>
      <c r="B451" s="6"/>
      <c r="C451" s="6"/>
      <c r="D451" s="6"/>
      <c r="E451" s="6"/>
      <c r="F451" s="6"/>
      <c r="G451" s="19"/>
      <c r="H451" s="6"/>
      <c r="I451" s="6"/>
      <c r="J451" s="6"/>
      <c r="K451" s="6"/>
      <c r="L451" s="19"/>
      <c r="M451" s="6"/>
      <c r="N451" s="6"/>
    </row>
    <row r="452" spans="1:14" ht="12.45" x14ac:dyDescent="0.3">
      <c r="A452" s="6"/>
      <c r="B452" s="6"/>
      <c r="C452" s="6"/>
      <c r="D452" s="6"/>
      <c r="E452" s="6"/>
      <c r="F452" s="6"/>
      <c r="G452" s="19"/>
      <c r="H452" s="6"/>
      <c r="I452" s="6"/>
      <c r="J452" s="6"/>
      <c r="K452" s="6"/>
      <c r="L452" s="19"/>
      <c r="M452" s="6"/>
      <c r="N452" s="6"/>
    </row>
    <row r="453" spans="1:14" ht="12.45" x14ac:dyDescent="0.3">
      <c r="A453" s="6"/>
      <c r="B453" s="6"/>
      <c r="C453" s="6"/>
      <c r="D453" s="6"/>
      <c r="E453" s="6"/>
      <c r="F453" s="6"/>
      <c r="G453" s="19"/>
      <c r="H453" s="6"/>
      <c r="I453" s="6"/>
      <c r="J453" s="6"/>
      <c r="K453" s="6"/>
      <c r="L453" s="19"/>
      <c r="M453" s="6"/>
      <c r="N453" s="6"/>
    </row>
    <row r="454" spans="1:14" ht="12.45" x14ac:dyDescent="0.3">
      <c r="A454" s="6"/>
      <c r="B454" s="6"/>
      <c r="C454" s="6"/>
      <c r="D454" s="6"/>
      <c r="E454" s="6"/>
      <c r="F454" s="6"/>
      <c r="G454" s="19"/>
      <c r="H454" s="6"/>
      <c r="I454" s="6"/>
      <c r="J454" s="6"/>
      <c r="K454" s="6"/>
      <c r="L454" s="19"/>
      <c r="M454" s="6"/>
      <c r="N454" s="6"/>
    </row>
    <row r="455" spans="1:14" ht="12.45" x14ac:dyDescent="0.3">
      <c r="A455" s="6"/>
      <c r="B455" s="6"/>
      <c r="C455" s="6"/>
      <c r="D455" s="6"/>
      <c r="E455" s="6"/>
      <c r="F455" s="6"/>
      <c r="G455" s="19"/>
      <c r="H455" s="6"/>
      <c r="I455" s="6"/>
      <c r="J455" s="6"/>
      <c r="K455" s="6"/>
      <c r="L455" s="19"/>
      <c r="M455" s="6"/>
      <c r="N455" s="6"/>
    </row>
    <row r="456" spans="1:14" ht="12.45" x14ac:dyDescent="0.3">
      <c r="A456" s="6"/>
      <c r="B456" s="6"/>
      <c r="C456" s="6"/>
      <c r="D456" s="6"/>
      <c r="E456" s="6"/>
      <c r="F456" s="6"/>
      <c r="G456" s="19"/>
      <c r="H456" s="6"/>
      <c r="I456" s="6"/>
      <c r="J456" s="6"/>
      <c r="K456" s="6"/>
      <c r="L456" s="19"/>
      <c r="M456" s="6"/>
      <c r="N456" s="6"/>
    </row>
    <row r="457" spans="1:14" ht="12.45" x14ac:dyDescent="0.3">
      <c r="A457" s="6"/>
      <c r="B457" s="6"/>
      <c r="C457" s="6"/>
      <c r="D457" s="6"/>
      <c r="E457" s="6"/>
      <c r="F457" s="6"/>
      <c r="G457" s="19"/>
      <c r="H457" s="6"/>
      <c r="I457" s="6"/>
      <c r="J457" s="6"/>
      <c r="K457" s="6"/>
      <c r="L457" s="19"/>
      <c r="M457" s="6"/>
      <c r="N457" s="6"/>
    </row>
    <row r="458" spans="1:14" ht="12.45" x14ac:dyDescent="0.3">
      <c r="A458" s="6"/>
      <c r="B458" s="6"/>
      <c r="C458" s="6"/>
      <c r="D458" s="6"/>
      <c r="E458" s="6"/>
      <c r="F458" s="6"/>
      <c r="G458" s="19"/>
      <c r="H458" s="6"/>
      <c r="I458" s="6"/>
      <c r="J458" s="6"/>
      <c r="K458" s="6"/>
      <c r="L458" s="19"/>
      <c r="M458" s="6"/>
      <c r="N458" s="6"/>
    </row>
    <row r="459" spans="1:14" ht="12.45" x14ac:dyDescent="0.3">
      <c r="A459" s="6"/>
      <c r="B459" s="6"/>
      <c r="C459" s="6"/>
      <c r="D459" s="6"/>
      <c r="E459" s="6"/>
      <c r="F459" s="6"/>
      <c r="G459" s="19"/>
      <c r="H459" s="6"/>
      <c r="I459" s="6"/>
      <c r="J459" s="6"/>
      <c r="K459" s="6"/>
      <c r="L459" s="19"/>
      <c r="M459" s="6"/>
      <c r="N459" s="6"/>
    </row>
    <row r="460" spans="1:14" ht="12.45" x14ac:dyDescent="0.3">
      <c r="A460" s="6"/>
      <c r="B460" s="6"/>
      <c r="C460" s="6"/>
      <c r="D460" s="6"/>
      <c r="E460" s="6"/>
      <c r="F460" s="6"/>
      <c r="G460" s="19"/>
      <c r="H460" s="6"/>
      <c r="I460" s="6"/>
      <c r="J460" s="6"/>
      <c r="K460" s="6"/>
      <c r="L460" s="19"/>
      <c r="M460" s="6"/>
      <c r="N460" s="6"/>
    </row>
    <row r="461" spans="1:14" ht="12.45" x14ac:dyDescent="0.3">
      <c r="A461" s="6"/>
      <c r="B461" s="6"/>
      <c r="C461" s="6"/>
      <c r="D461" s="6"/>
      <c r="E461" s="6"/>
      <c r="F461" s="6"/>
      <c r="G461" s="19"/>
      <c r="H461" s="6"/>
      <c r="I461" s="6"/>
      <c r="J461" s="6"/>
      <c r="K461" s="6"/>
      <c r="L461" s="19"/>
      <c r="M461" s="6"/>
      <c r="N461" s="6"/>
    </row>
    <row r="462" spans="1:14" ht="12.45" x14ac:dyDescent="0.3">
      <c r="A462" s="6"/>
      <c r="B462" s="6"/>
      <c r="C462" s="6"/>
      <c r="D462" s="6"/>
      <c r="E462" s="6"/>
      <c r="F462" s="6"/>
      <c r="G462" s="19"/>
      <c r="H462" s="6"/>
      <c r="I462" s="6"/>
      <c r="J462" s="6"/>
      <c r="K462" s="6"/>
      <c r="L462" s="19"/>
      <c r="M462" s="6"/>
      <c r="N462" s="6"/>
    </row>
    <row r="463" spans="1:14" ht="12.45" x14ac:dyDescent="0.3">
      <c r="A463" s="6"/>
      <c r="B463" s="6"/>
      <c r="C463" s="6"/>
      <c r="D463" s="6"/>
      <c r="E463" s="6"/>
      <c r="F463" s="6"/>
      <c r="G463" s="19"/>
      <c r="H463" s="6"/>
      <c r="I463" s="6"/>
      <c r="J463" s="6"/>
      <c r="K463" s="6"/>
      <c r="L463" s="19"/>
      <c r="M463" s="6"/>
      <c r="N463" s="6"/>
    </row>
    <row r="464" spans="1:14" ht="12.45" x14ac:dyDescent="0.3">
      <c r="A464" s="6"/>
      <c r="B464" s="6"/>
      <c r="C464" s="6"/>
      <c r="D464" s="6"/>
      <c r="E464" s="6"/>
      <c r="F464" s="6"/>
      <c r="G464" s="19"/>
      <c r="H464" s="6"/>
      <c r="I464" s="6"/>
      <c r="J464" s="6"/>
      <c r="K464" s="6"/>
      <c r="L464" s="19"/>
      <c r="M464" s="6"/>
      <c r="N464" s="6"/>
    </row>
    <row r="465" spans="1:14" ht="12.45" x14ac:dyDescent="0.3">
      <c r="A465" s="6"/>
      <c r="B465" s="6"/>
      <c r="C465" s="6"/>
      <c r="D465" s="6"/>
      <c r="E465" s="6"/>
      <c r="F465" s="6"/>
      <c r="G465" s="19"/>
      <c r="H465" s="6"/>
      <c r="I465" s="6"/>
      <c r="J465" s="6"/>
      <c r="K465" s="6"/>
      <c r="L465" s="19"/>
      <c r="M465" s="6"/>
      <c r="N465" s="6"/>
    </row>
    <row r="466" spans="1:14" ht="12.45" x14ac:dyDescent="0.3">
      <c r="A466" s="6"/>
      <c r="B466" s="6"/>
      <c r="C466" s="6"/>
      <c r="D466" s="6"/>
      <c r="E466" s="6"/>
      <c r="F466" s="6"/>
      <c r="G466" s="19"/>
      <c r="H466" s="6"/>
      <c r="I466" s="6"/>
      <c r="J466" s="6"/>
      <c r="K466" s="6"/>
      <c r="L466" s="19"/>
      <c r="M466" s="6"/>
      <c r="N466" s="6"/>
    </row>
    <row r="467" spans="1:14" ht="12.45" x14ac:dyDescent="0.3">
      <c r="A467" s="6"/>
      <c r="B467" s="6"/>
      <c r="C467" s="6"/>
      <c r="D467" s="6"/>
      <c r="E467" s="6"/>
      <c r="F467" s="6"/>
      <c r="G467" s="19"/>
      <c r="H467" s="6"/>
      <c r="I467" s="6"/>
      <c r="J467" s="6"/>
      <c r="K467" s="6"/>
      <c r="L467" s="19"/>
      <c r="M467" s="6"/>
      <c r="N467" s="6"/>
    </row>
    <row r="468" spans="1:14" ht="12.45" x14ac:dyDescent="0.3">
      <c r="A468" s="6"/>
      <c r="B468" s="6"/>
      <c r="C468" s="6"/>
      <c r="D468" s="6"/>
      <c r="E468" s="6"/>
      <c r="F468" s="6"/>
      <c r="G468" s="19"/>
      <c r="H468" s="6"/>
      <c r="I468" s="6"/>
      <c r="J468" s="6"/>
      <c r="K468" s="6"/>
      <c r="L468" s="19"/>
      <c r="M468" s="6"/>
      <c r="N468" s="6"/>
    </row>
    <row r="469" spans="1:14" ht="12.45" x14ac:dyDescent="0.3">
      <c r="A469" s="6"/>
      <c r="B469" s="6"/>
      <c r="C469" s="6"/>
      <c r="D469" s="6"/>
      <c r="E469" s="6"/>
      <c r="F469" s="6"/>
      <c r="G469" s="19"/>
      <c r="H469" s="6"/>
      <c r="I469" s="6"/>
      <c r="J469" s="6"/>
      <c r="K469" s="6"/>
      <c r="L469" s="19"/>
      <c r="M469" s="6"/>
      <c r="N469" s="6"/>
    </row>
    <row r="470" spans="1:14" ht="12.45" x14ac:dyDescent="0.3">
      <c r="A470" s="6"/>
      <c r="B470" s="6"/>
      <c r="C470" s="6"/>
      <c r="D470" s="6"/>
      <c r="E470" s="6"/>
      <c r="F470" s="6"/>
      <c r="G470" s="19"/>
      <c r="H470" s="6"/>
      <c r="I470" s="6"/>
      <c r="J470" s="6"/>
      <c r="K470" s="6"/>
      <c r="L470" s="19"/>
      <c r="M470" s="6"/>
      <c r="N470" s="6"/>
    </row>
    <row r="471" spans="1:14" ht="12.45" x14ac:dyDescent="0.3">
      <c r="A471" s="6"/>
      <c r="B471" s="6"/>
      <c r="C471" s="6"/>
      <c r="D471" s="6"/>
      <c r="E471" s="6"/>
      <c r="F471" s="6"/>
      <c r="G471" s="19"/>
      <c r="H471" s="6"/>
      <c r="I471" s="6"/>
      <c r="J471" s="6"/>
      <c r="K471" s="6"/>
      <c r="L471" s="19"/>
      <c r="M471" s="6"/>
      <c r="N471" s="6"/>
    </row>
    <row r="472" spans="1:14" ht="12.45" x14ac:dyDescent="0.3">
      <c r="A472" s="6"/>
      <c r="B472" s="6"/>
      <c r="C472" s="6"/>
      <c r="D472" s="6"/>
      <c r="E472" s="6"/>
      <c r="F472" s="6"/>
      <c r="G472" s="19"/>
      <c r="H472" s="6"/>
      <c r="I472" s="6"/>
      <c r="J472" s="6"/>
      <c r="K472" s="6"/>
      <c r="L472" s="19"/>
      <c r="M472" s="6"/>
      <c r="N472" s="6"/>
    </row>
    <row r="473" spans="1:14" ht="12.45" x14ac:dyDescent="0.3">
      <c r="A473" s="6"/>
      <c r="B473" s="6"/>
      <c r="C473" s="6"/>
      <c r="D473" s="6"/>
      <c r="E473" s="6"/>
      <c r="F473" s="6"/>
      <c r="G473" s="19"/>
      <c r="H473" s="6"/>
      <c r="I473" s="6"/>
      <c r="J473" s="6"/>
      <c r="K473" s="6"/>
      <c r="L473" s="19"/>
      <c r="M473" s="6"/>
      <c r="N473" s="6"/>
    </row>
    <row r="474" spans="1:14" ht="12.45" x14ac:dyDescent="0.3">
      <c r="A474" s="6"/>
      <c r="B474" s="6"/>
      <c r="C474" s="6"/>
      <c r="D474" s="6"/>
      <c r="E474" s="6"/>
      <c r="F474" s="6"/>
      <c r="G474" s="19"/>
      <c r="H474" s="6"/>
      <c r="I474" s="6"/>
      <c r="J474" s="6"/>
      <c r="K474" s="6"/>
      <c r="L474" s="19"/>
      <c r="M474" s="6"/>
      <c r="N474" s="6"/>
    </row>
    <row r="475" spans="1:14" ht="12.45" x14ac:dyDescent="0.3">
      <c r="A475" s="6"/>
      <c r="B475" s="6"/>
      <c r="C475" s="6"/>
      <c r="D475" s="6"/>
      <c r="E475" s="6"/>
      <c r="F475" s="6"/>
      <c r="G475" s="19"/>
      <c r="H475" s="6"/>
      <c r="I475" s="6"/>
      <c r="J475" s="6"/>
      <c r="K475" s="6"/>
      <c r="L475" s="19"/>
      <c r="M475" s="6"/>
      <c r="N475" s="6"/>
    </row>
    <row r="476" spans="1:14" ht="12.45" x14ac:dyDescent="0.3">
      <c r="A476" s="6"/>
      <c r="B476" s="6"/>
      <c r="C476" s="6"/>
      <c r="D476" s="6"/>
      <c r="E476" s="6"/>
      <c r="F476" s="6"/>
      <c r="G476" s="19"/>
      <c r="H476" s="6"/>
      <c r="I476" s="6"/>
      <c r="J476" s="6"/>
      <c r="K476" s="6"/>
      <c r="L476" s="19"/>
      <c r="M476" s="6"/>
      <c r="N476" s="6"/>
    </row>
    <row r="477" spans="1:14" ht="12.45" x14ac:dyDescent="0.3">
      <c r="A477" s="6"/>
      <c r="B477" s="6"/>
      <c r="C477" s="6"/>
      <c r="D477" s="6"/>
      <c r="E477" s="6"/>
      <c r="F477" s="6"/>
      <c r="G477" s="19"/>
      <c r="H477" s="6"/>
      <c r="I477" s="6"/>
      <c r="J477" s="6"/>
      <c r="K477" s="6"/>
      <c r="L477" s="19"/>
      <c r="M477" s="6"/>
      <c r="N477" s="6"/>
    </row>
    <row r="478" spans="1:14" ht="12.45" x14ac:dyDescent="0.3">
      <c r="A478" s="6"/>
      <c r="B478" s="6"/>
      <c r="C478" s="6"/>
      <c r="D478" s="6"/>
      <c r="E478" s="6"/>
      <c r="F478" s="6"/>
      <c r="G478" s="19"/>
      <c r="H478" s="6"/>
      <c r="I478" s="6"/>
      <c r="J478" s="6"/>
      <c r="K478" s="6"/>
      <c r="L478" s="19"/>
      <c r="M478" s="6"/>
      <c r="N478" s="6"/>
    </row>
    <row r="479" spans="1:14" ht="12.45" x14ac:dyDescent="0.3">
      <c r="A479" s="6"/>
      <c r="B479" s="6"/>
      <c r="C479" s="6"/>
      <c r="D479" s="6"/>
      <c r="E479" s="6"/>
      <c r="F479" s="6"/>
      <c r="G479" s="19"/>
      <c r="H479" s="6"/>
      <c r="I479" s="6"/>
      <c r="J479" s="6"/>
      <c r="K479" s="6"/>
      <c r="L479" s="19"/>
      <c r="M479" s="6"/>
      <c r="N479" s="6"/>
    </row>
    <row r="480" spans="1:14" ht="12.45" x14ac:dyDescent="0.3">
      <c r="A480" s="6"/>
      <c r="B480" s="6"/>
      <c r="C480" s="6"/>
      <c r="D480" s="6"/>
      <c r="E480" s="6"/>
      <c r="F480" s="6"/>
      <c r="G480" s="19"/>
      <c r="H480" s="6"/>
      <c r="I480" s="6"/>
      <c r="J480" s="6"/>
      <c r="K480" s="6"/>
      <c r="L480" s="19"/>
      <c r="M480" s="6"/>
      <c r="N480" s="6"/>
    </row>
    <row r="481" spans="1:14" ht="12.45" x14ac:dyDescent="0.3">
      <c r="A481" s="6"/>
      <c r="B481" s="6"/>
      <c r="C481" s="6"/>
      <c r="D481" s="6"/>
      <c r="E481" s="6"/>
      <c r="F481" s="6"/>
      <c r="G481" s="19"/>
      <c r="H481" s="6"/>
      <c r="I481" s="6"/>
      <c r="J481" s="6"/>
      <c r="K481" s="6"/>
      <c r="L481" s="19"/>
      <c r="M481" s="6"/>
      <c r="N481" s="6"/>
    </row>
    <row r="482" spans="1:14" ht="12.45" x14ac:dyDescent="0.3">
      <c r="A482" s="6"/>
      <c r="B482" s="6"/>
      <c r="C482" s="6"/>
      <c r="D482" s="6"/>
      <c r="E482" s="6"/>
      <c r="F482" s="6"/>
      <c r="G482" s="19"/>
      <c r="H482" s="6"/>
      <c r="I482" s="6"/>
      <c r="J482" s="6"/>
      <c r="K482" s="6"/>
      <c r="L482" s="19"/>
      <c r="M482" s="6"/>
      <c r="N482" s="6"/>
    </row>
    <row r="483" spans="1:14" ht="12.45" x14ac:dyDescent="0.3">
      <c r="A483" s="6"/>
      <c r="B483" s="6"/>
      <c r="C483" s="6"/>
      <c r="D483" s="6"/>
      <c r="E483" s="6"/>
      <c r="F483" s="6"/>
      <c r="G483" s="19"/>
      <c r="H483" s="6"/>
      <c r="I483" s="6"/>
      <c r="J483" s="6"/>
      <c r="K483" s="6"/>
      <c r="L483" s="19"/>
      <c r="M483" s="6"/>
      <c r="N483" s="6"/>
    </row>
    <row r="484" spans="1:14" ht="12.45" x14ac:dyDescent="0.3">
      <c r="A484" s="6"/>
      <c r="B484" s="6"/>
      <c r="C484" s="6"/>
      <c r="D484" s="6"/>
      <c r="E484" s="6"/>
      <c r="F484" s="6"/>
      <c r="G484" s="19"/>
      <c r="H484" s="6"/>
      <c r="I484" s="6"/>
      <c r="J484" s="6"/>
      <c r="K484" s="6"/>
      <c r="L484" s="19"/>
      <c r="M484" s="6"/>
      <c r="N484" s="6"/>
    </row>
    <row r="485" spans="1:14" ht="12.45" x14ac:dyDescent="0.3">
      <c r="A485" s="6"/>
      <c r="B485" s="6"/>
      <c r="C485" s="6"/>
      <c r="D485" s="6"/>
      <c r="E485" s="6"/>
      <c r="F485" s="6"/>
      <c r="G485" s="19"/>
      <c r="H485" s="6"/>
      <c r="I485" s="6"/>
      <c r="J485" s="6"/>
      <c r="K485" s="6"/>
      <c r="L485" s="19"/>
      <c r="M485" s="6"/>
      <c r="N485" s="6"/>
    </row>
    <row r="486" spans="1:14" ht="12.45" x14ac:dyDescent="0.3">
      <c r="A486" s="6"/>
      <c r="B486" s="6"/>
      <c r="C486" s="6"/>
      <c r="D486" s="6"/>
      <c r="E486" s="6"/>
      <c r="F486" s="6"/>
      <c r="G486" s="19"/>
      <c r="H486" s="6"/>
      <c r="I486" s="6"/>
      <c r="J486" s="6"/>
      <c r="K486" s="6"/>
      <c r="L486" s="19"/>
      <c r="M486" s="6"/>
      <c r="N486" s="6"/>
    </row>
    <row r="487" spans="1:14" ht="12.45" x14ac:dyDescent="0.3">
      <c r="A487" s="6"/>
      <c r="B487" s="6"/>
      <c r="C487" s="6"/>
      <c r="D487" s="6"/>
      <c r="E487" s="6"/>
      <c r="F487" s="6"/>
      <c r="G487" s="19"/>
      <c r="H487" s="6"/>
      <c r="I487" s="6"/>
      <c r="J487" s="6"/>
      <c r="K487" s="6"/>
      <c r="L487" s="19"/>
      <c r="M487" s="6"/>
      <c r="N487" s="6"/>
    </row>
    <row r="488" spans="1:14" ht="12.45" x14ac:dyDescent="0.3">
      <c r="A488" s="6"/>
      <c r="B488" s="6"/>
      <c r="C488" s="6"/>
      <c r="D488" s="6"/>
      <c r="E488" s="6"/>
      <c r="F488" s="6"/>
      <c r="G488" s="19"/>
      <c r="H488" s="6"/>
      <c r="I488" s="6"/>
      <c r="J488" s="6"/>
      <c r="K488" s="6"/>
      <c r="L488" s="19"/>
      <c r="M488" s="6"/>
      <c r="N488" s="6"/>
    </row>
    <row r="489" spans="1:14" ht="12.45" x14ac:dyDescent="0.3">
      <c r="A489" s="6"/>
      <c r="B489" s="6"/>
      <c r="C489" s="6"/>
      <c r="D489" s="6"/>
      <c r="E489" s="6"/>
      <c r="F489" s="6"/>
      <c r="G489" s="19"/>
      <c r="H489" s="6"/>
      <c r="I489" s="6"/>
      <c r="J489" s="6"/>
      <c r="K489" s="6"/>
      <c r="L489" s="19"/>
      <c r="M489" s="6"/>
      <c r="N489" s="6"/>
    </row>
    <row r="490" spans="1:14" ht="12.45" x14ac:dyDescent="0.3">
      <c r="A490" s="6"/>
      <c r="B490" s="6"/>
      <c r="C490" s="6"/>
      <c r="D490" s="6"/>
      <c r="E490" s="6"/>
      <c r="F490" s="6"/>
      <c r="G490" s="19"/>
      <c r="H490" s="6"/>
      <c r="I490" s="6"/>
      <c r="J490" s="6"/>
      <c r="K490" s="6"/>
      <c r="L490" s="19"/>
      <c r="M490" s="6"/>
      <c r="N490" s="6"/>
    </row>
    <row r="491" spans="1:14" ht="12.45" x14ac:dyDescent="0.3">
      <c r="A491" s="6"/>
      <c r="B491" s="6"/>
      <c r="C491" s="6"/>
      <c r="D491" s="6"/>
      <c r="E491" s="6"/>
      <c r="F491" s="6"/>
      <c r="G491" s="19"/>
      <c r="H491" s="6"/>
      <c r="I491" s="6"/>
      <c r="J491" s="6"/>
      <c r="K491" s="6"/>
      <c r="L491" s="19"/>
      <c r="M491" s="6"/>
      <c r="N491" s="6"/>
    </row>
    <row r="492" spans="1:14" ht="12.45" x14ac:dyDescent="0.3">
      <c r="A492" s="6"/>
      <c r="B492" s="6"/>
      <c r="C492" s="6"/>
      <c r="D492" s="6"/>
      <c r="E492" s="6"/>
      <c r="F492" s="6"/>
      <c r="G492" s="19"/>
      <c r="H492" s="6"/>
      <c r="I492" s="6"/>
      <c r="J492" s="6"/>
      <c r="K492" s="6"/>
      <c r="L492" s="19"/>
      <c r="M492" s="6"/>
      <c r="N492" s="6"/>
    </row>
    <row r="493" spans="1:14" ht="12.45" x14ac:dyDescent="0.3">
      <c r="A493" s="6"/>
      <c r="B493" s="6"/>
      <c r="C493" s="6"/>
      <c r="D493" s="6"/>
      <c r="E493" s="6"/>
      <c r="F493" s="6"/>
      <c r="G493" s="19"/>
      <c r="H493" s="6"/>
      <c r="I493" s="6"/>
      <c r="J493" s="6"/>
      <c r="K493" s="6"/>
      <c r="L493" s="19"/>
      <c r="M493" s="6"/>
      <c r="N493" s="6"/>
    </row>
    <row r="494" spans="1:14" ht="12.45" x14ac:dyDescent="0.3">
      <c r="A494" s="6"/>
      <c r="B494" s="6"/>
      <c r="C494" s="6"/>
      <c r="D494" s="6"/>
      <c r="E494" s="6"/>
      <c r="F494" s="6"/>
      <c r="G494" s="19"/>
      <c r="H494" s="6"/>
      <c r="I494" s="6"/>
      <c r="J494" s="6"/>
      <c r="K494" s="6"/>
      <c r="L494" s="19"/>
      <c r="M494" s="6"/>
      <c r="N494" s="6"/>
    </row>
    <row r="495" spans="1:14" ht="12.45" x14ac:dyDescent="0.3">
      <c r="A495" s="6"/>
      <c r="B495" s="6"/>
      <c r="C495" s="6"/>
      <c r="D495" s="6"/>
      <c r="E495" s="6"/>
      <c r="F495" s="6"/>
      <c r="G495" s="19"/>
      <c r="H495" s="6"/>
      <c r="I495" s="6"/>
      <c r="J495" s="6"/>
      <c r="K495" s="6"/>
      <c r="L495" s="19"/>
      <c r="M495" s="6"/>
      <c r="N495" s="6"/>
    </row>
    <row r="496" spans="1:14" ht="12.45" x14ac:dyDescent="0.3">
      <c r="A496" s="6"/>
      <c r="B496" s="6"/>
      <c r="C496" s="6"/>
      <c r="D496" s="6"/>
      <c r="E496" s="6"/>
      <c r="F496" s="6"/>
      <c r="G496" s="19"/>
      <c r="H496" s="6"/>
      <c r="I496" s="6"/>
      <c r="J496" s="6"/>
      <c r="K496" s="6"/>
      <c r="L496" s="19"/>
      <c r="M496" s="6"/>
      <c r="N496" s="6"/>
    </row>
    <row r="497" spans="1:14" ht="12.45" x14ac:dyDescent="0.3">
      <c r="A497" s="6"/>
      <c r="B497" s="6"/>
      <c r="C497" s="6"/>
      <c r="D497" s="6"/>
      <c r="E497" s="6"/>
      <c r="F497" s="6"/>
      <c r="G497" s="19"/>
      <c r="H497" s="6"/>
      <c r="I497" s="6"/>
      <c r="J497" s="6"/>
      <c r="K497" s="6"/>
      <c r="L497" s="19"/>
      <c r="M497" s="6"/>
      <c r="N497" s="6"/>
    </row>
    <row r="498" spans="1:14" ht="12.45" x14ac:dyDescent="0.3">
      <c r="A498" s="6"/>
      <c r="B498" s="6"/>
      <c r="C498" s="6"/>
      <c r="D498" s="6"/>
      <c r="E498" s="6"/>
      <c r="F498" s="6"/>
      <c r="G498" s="19"/>
      <c r="H498" s="6"/>
      <c r="I498" s="6"/>
      <c r="J498" s="6"/>
      <c r="K498" s="6"/>
      <c r="L498" s="19"/>
      <c r="M498" s="6"/>
      <c r="N498" s="6"/>
    </row>
    <row r="499" spans="1:14" ht="12.45" x14ac:dyDescent="0.3">
      <c r="G499" s="20"/>
    </row>
    <row r="500" spans="1:14" ht="12.45" x14ac:dyDescent="0.3">
      <c r="G500" s="20"/>
    </row>
    <row r="501" spans="1:14" ht="12.45" x14ac:dyDescent="0.3">
      <c r="G501" s="20"/>
    </row>
    <row r="502" spans="1:14" ht="12.45" x14ac:dyDescent="0.3">
      <c r="G502" s="20"/>
    </row>
    <row r="503" spans="1:14" ht="12.45" x14ac:dyDescent="0.3">
      <c r="G503" s="20"/>
    </row>
    <row r="504" spans="1:14" ht="12.45" x14ac:dyDescent="0.3">
      <c r="G504" s="20"/>
    </row>
    <row r="505" spans="1:14" ht="12.45" x14ac:dyDescent="0.3">
      <c r="G505" s="20"/>
    </row>
    <row r="506" spans="1:14" ht="12.45" x14ac:dyDescent="0.3">
      <c r="G506" s="20"/>
    </row>
    <row r="507" spans="1:14" ht="12.45" x14ac:dyDescent="0.3">
      <c r="G507" s="20"/>
    </row>
    <row r="508" spans="1:14" ht="12.45" x14ac:dyDescent="0.3">
      <c r="G508" s="20"/>
    </row>
    <row r="509" spans="1:14" ht="12.45" x14ac:dyDescent="0.3">
      <c r="G509" s="20"/>
    </row>
    <row r="510" spans="1:14" ht="12.45" x14ac:dyDescent="0.3">
      <c r="G510" s="20"/>
    </row>
    <row r="511" spans="1:14" ht="12.45" x14ac:dyDescent="0.3">
      <c r="G511" s="20"/>
    </row>
    <row r="512" spans="1:14" ht="12.45" x14ac:dyDescent="0.3">
      <c r="G512" s="20"/>
    </row>
    <row r="513" spans="7:7" ht="12.45" x14ac:dyDescent="0.3">
      <c r="G513" s="20"/>
    </row>
    <row r="514" spans="7:7" ht="12.45" x14ac:dyDescent="0.3">
      <c r="G514" s="20"/>
    </row>
    <row r="515" spans="7:7" ht="12.45" x14ac:dyDescent="0.3">
      <c r="G515" s="20"/>
    </row>
    <row r="516" spans="7:7" ht="12.45" x14ac:dyDescent="0.3">
      <c r="G516" s="20"/>
    </row>
    <row r="517" spans="7:7" ht="12.45" x14ac:dyDescent="0.3">
      <c r="G517" s="20"/>
    </row>
    <row r="518" spans="7:7" ht="12.45" x14ac:dyDescent="0.3">
      <c r="G518" s="20"/>
    </row>
    <row r="519" spans="7:7" ht="12.45" x14ac:dyDescent="0.3">
      <c r="G519" s="20"/>
    </row>
    <row r="520" spans="7:7" ht="12.45" x14ac:dyDescent="0.3">
      <c r="G520" s="20"/>
    </row>
    <row r="521" spans="7:7" ht="12.45" x14ac:dyDescent="0.3">
      <c r="G521" s="20"/>
    </row>
    <row r="522" spans="7:7" ht="12.45" x14ac:dyDescent="0.3">
      <c r="G522" s="20"/>
    </row>
    <row r="523" spans="7:7" ht="12.45" x14ac:dyDescent="0.3">
      <c r="G523" s="20"/>
    </row>
    <row r="524" spans="7:7" ht="12.45" x14ac:dyDescent="0.3">
      <c r="G524" s="20"/>
    </row>
    <row r="525" spans="7:7" ht="12.45" x14ac:dyDescent="0.3">
      <c r="G525" s="20"/>
    </row>
    <row r="526" spans="7:7" ht="12.45" x14ac:dyDescent="0.3">
      <c r="G526" s="20"/>
    </row>
    <row r="527" spans="7:7" ht="12.45" x14ac:dyDescent="0.3">
      <c r="G527" s="20"/>
    </row>
    <row r="528" spans="7:7" ht="12.45" x14ac:dyDescent="0.3">
      <c r="G528" s="20"/>
    </row>
    <row r="529" spans="7:7" ht="12.45" x14ac:dyDescent="0.3">
      <c r="G529" s="20"/>
    </row>
    <row r="530" spans="7:7" ht="12.45" x14ac:dyDescent="0.3">
      <c r="G530" s="20"/>
    </row>
    <row r="531" spans="7:7" ht="12.45" x14ac:dyDescent="0.3">
      <c r="G531" s="20"/>
    </row>
    <row r="532" spans="7:7" ht="12.45" x14ac:dyDescent="0.3">
      <c r="G532" s="20"/>
    </row>
    <row r="533" spans="7:7" ht="12.45" x14ac:dyDescent="0.3">
      <c r="G533" s="20"/>
    </row>
    <row r="534" spans="7:7" ht="12.45" x14ac:dyDescent="0.3">
      <c r="G534" s="20"/>
    </row>
    <row r="535" spans="7:7" ht="12.45" x14ac:dyDescent="0.3">
      <c r="G535" s="20"/>
    </row>
    <row r="536" spans="7:7" ht="12.45" x14ac:dyDescent="0.3">
      <c r="G536" s="20"/>
    </row>
    <row r="537" spans="7:7" ht="12.45" x14ac:dyDescent="0.3">
      <c r="G537" s="20"/>
    </row>
    <row r="538" spans="7:7" ht="12.45" x14ac:dyDescent="0.3">
      <c r="G538" s="20"/>
    </row>
    <row r="539" spans="7:7" ht="12.45" x14ac:dyDescent="0.3">
      <c r="G539" s="20"/>
    </row>
    <row r="540" spans="7:7" ht="12.45" x14ac:dyDescent="0.3">
      <c r="G540" s="20"/>
    </row>
    <row r="541" spans="7:7" ht="12.45" x14ac:dyDescent="0.3">
      <c r="G541" s="20"/>
    </row>
    <row r="542" spans="7:7" ht="12.45" x14ac:dyDescent="0.3">
      <c r="G542" s="20"/>
    </row>
    <row r="543" spans="7:7" ht="12.45" x14ac:dyDescent="0.3">
      <c r="G543" s="20"/>
    </row>
    <row r="544" spans="7:7" ht="12.45" x14ac:dyDescent="0.3">
      <c r="G544" s="20"/>
    </row>
    <row r="545" spans="7:7" ht="12.45" x14ac:dyDescent="0.3">
      <c r="G545" s="20"/>
    </row>
    <row r="546" spans="7:7" ht="12.45" x14ac:dyDescent="0.3">
      <c r="G546" s="20"/>
    </row>
    <row r="547" spans="7:7" ht="12.45" x14ac:dyDescent="0.3">
      <c r="G547" s="20"/>
    </row>
    <row r="548" spans="7:7" ht="12.45" x14ac:dyDescent="0.3">
      <c r="G548" s="20"/>
    </row>
    <row r="549" spans="7:7" ht="12.45" x14ac:dyDescent="0.3">
      <c r="G549" s="20"/>
    </row>
    <row r="550" spans="7:7" ht="12.45" x14ac:dyDescent="0.3">
      <c r="G550" s="20"/>
    </row>
    <row r="551" spans="7:7" ht="12.45" x14ac:dyDescent="0.3">
      <c r="G551" s="20"/>
    </row>
    <row r="552" spans="7:7" ht="12.45" x14ac:dyDescent="0.3">
      <c r="G552" s="20"/>
    </row>
    <row r="553" spans="7:7" ht="12.45" x14ac:dyDescent="0.3">
      <c r="G553" s="20"/>
    </row>
    <row r="554" spans="7:7" ht="12.45" x14ac:dyDescent="0.3">
      <c r="G554" s="20"/>
    </row>
    <row r="555" spans="7:7" ht="12.45" x14ac:dyDescent="0.3">
      <c r="G555" s="20"/>
    </row>
    <row r="556" spans="7:7" ht="12.45" x14ac:dyDescent="0.3">
      <c r="G556" s="20"/>
    </row>
    <row r="557" spans="7:7" ht="12.45" x14ac:dyDescent="0.3">
      <c r="G557" s="20"/>
    </row>
    <row r="558" spans="7:7" ht="12.45" x14ac:dyDescent="0.3">
      <c r="G558" s="20"/>
    </row>
    <row r="559" spans="7:7" ht="12.45" x14ac:dyDescent="0.3">
      <c r="G559" s="20"/>
    </row>
    <row r="560" spans="7:7" ht="12.45" x14ac:dyDescent="0.3">
      <c r="G560" s="20"/>
    </row>
    <row r="561" spans="7:7" ht="12.45" x14ac:dyDescent="0.3">
      <c r="G561" s="20"/>
    </row>
    <row r="562" spans="7:7" ht="12.45" x14ac:dyDescent="0.3">
      <c r="G562" s="20"/>
    </row>
    <row r="563" spans="7:7" ht="12.45" x14ac:dyDescent="0.3">
      <c r="G563" s="20"/>
    </row>
    <row r="564" spans="7:7" ht="12.45" x14ac:dyDescent="0.3">
      <c r="G564" s="20"/>
    </row>
    <row r="565" spans="7:7" ht="12.45" x14ac:dyDescent="0.3">
      <c r="G565" s="20"/>
    </row>
    <row r="566" spans="7:7" ht="12.45" x14ac:dyDescent="0.3">
      <c r="G566" s="20"/>
    </row>
    <row r="567" spans="7:7" ht="12.45" x14ac:dyDescent="0.3">
      <c r="G567" s="20"/>
    </row>
    <row r="568" spans="7:7" ht="12.45" x14ac:dyDescent="0.3">
      <c r="G568" s="20"/>
    </row>
    <row r="569" spans="7:7" ht="12.45" x14ac:dyDescent="0.3">
      <c r="G569" s="20"/>
    </row>
    <row r="570" spans="7:7" ht="12.45" x14ac:dyDescent="0.3">
      <c r="G570" s="20"/>
    </row>
    <row r="571" spans="7:7" ht="12.45" x14ac:dyDescent="0.3">
      <c r="G571" s="20"/>
    </row>
    <row r="572" spans="7:7" ht="12.45" x14ac:dyDescent="0.3">
      <c r="G572" s="20"/>
    </row>
    <row r="573" spans="7:7" ht="12.45" x14ac:dyDescent="0.3">
      <c r="G573" s="20"/>
    </row>
    <row r="574" spans="7:7" ht="12.45" x14ac:dyDescent="0.3">
      <c r="G574" s="20"/>
    </row>
    <row r="575" spans="7:7" ht="12.45" x14ac:dyDescent="0.3">
      <c r="G575" s="20"/>
    </row>
    <row r="576" spans="7:7" ht="12.45" x14ac:dyDescent="0.3">
      <c r="G576" s="20"/>
    </row>
    <row r="577" spans="7:7" ht="12.45" x14ac:dyDescent="0.3">
      <c r="G577" s="20"/>
    </row>
    <row r="578" spans="7:7" ht="12.45" x14ac:dyDescent="0.3">
      <c r="G578" s="20"/>
    </row>
    <row r="579" spans="7:7" ht="12.45" x14ac:dyDescent="0.3">
      <c r="G579" s="20"/>
    </row>
    <row r="580" spans="7:7" ht="12.45" x14ac:dyDescent="0.3">
      <c r="G580" s="20"/>
    </row>
    <row r="581" spans="7:7" ht="12.45" x14ac:dyDescent="0.3">
      <c r="G581" s="20"/>
    </row>
    <row r="582" spans="7:7" ht="12.45" x14ac:dyDescent="0.3">
      <c r="G582" s="20"/>
    </row>
    <row r="583" spans="7:7" ht="12.45" x14ac:dyDescent="0.3">
      <c r="G583" s="20"/>
    </row>
    <row r="584" spans="7:7" ht="12.45" x14ac:dyDescent="0.3">
      <c r="G584" s="20"/>
    </row>
    <row r="585" spans="7:7" ht="12.45" x14ac:dyDescent="0.3">
      <c r="G585" s="20"/>
    </row>
    <row r="586" spans="7:7" ht="12.45" x14ac:dyDescent="0.3">
      <c r="G586" s="20"/>
    </row>
    <row r="587" spans="7:7" ht="12.45" x14ac:dyDescent="0.3">
      <c r="G587" s="20"/>
    </row>
    <row r="588" spans="7:7" ht="12.45" x14ac:dyDescent="0.3">
      <c r="G588" s="20"/>
    </row>
    <row r="589" spans="7:7" ht="12.45" x14ac:dyDescent="0.3">
      <c r="G589" s="20"/>
    </row>
    <row r="590" spans="7:7" ht="12.45" x14ac:dyDescent="0.3">
      <c r="G590" s="20"/>
    </row>
    <row r="591" spans="7:7" ht="12.45" x14ac:dyDescent="0.3">
      <c r="G591" s="20"/>
    </row>
    <row r="592" spans="7:7" ht="12.45" x14ac:dyDescent="0.3">
      <c r="G592" s="20"/>
    </row>
    <row r="593" spans="7:7" ht="12.45" x14ac:dyDescent="0.3">
      <c r="G593" s="20"/>
    </row>
    <row r="594" spans="7:7" ht="12.45" x14ac:dyDescent="0.3">
      <c r="G594" s="20"/>
    </row>
    <row r="595" spans="7:7" ht="12.45" x14ac:dyDescent="0.3">
      <c r="G595" s="20"/>
    </row>
    <row r="596" spans="7:7" ht="12.45" x14ac:dyDescent="0.3">
      <c r="G596" s="20"/>
    </row>
    <row r="597" spans="7:7" ht="12.45" x14ac:dyDescent="0.3">
      <c r="G597" s="20"/>
    </row>
    <row r="598" spans="7:7" ht="12.45" x14ac:dyDescent="0.3">
      <c r="G598" s="20"/>
    </row>
    <row r="599" spans="7:7" ht="12.45" x14ac:dyDescent="0.3">
      <c r="G599" s="20"/>
    </row>
    <row r="600" spans="7:7" ht="12.45" x14ac:dyDescent="0.3">
      <c r="G600" s="20"/>
    </row>
    <row r="601" spans="7:7" ht="12.45" x14ac:dyDescent="0.3">
      <c r="G601" s="20"/>
    </row>
    <row r="602" spans="7:7" ht="12.45" x14ac:dyDescent="0.3">
      <c r="G602" s="20"/>
    </row>
    <row r="603" spans="7:7" ht="12.45" x14ac:dyDescent="0.3">
      <c r="G603" s="20"/>
    </row>
    <row r="604" spans="7:7" ht="12.45" x14ac:dyDescent="0.3">
      <c r="G604" s="20"/>
    </row>
    <row r="605" spans="7:7" ht="12.45" x14ac:dyDescent="0.3">
      <c r="G605" s="20"/>
    </row>
    <row r="606" spans="7:7" ht="12.45" x14ac:dyDescent="0.3">
      <c r="G606" s="20"/>
    </row>
    <row r="607" spans="7:7" ht="12.45" x14ac:dyDescent="0.3">
      <c r="G607" s="20"/>
    </row>
    <row r="608" spans="7:7" ht="12.45" x14ac:dyDescent="0.3">
      <c r="G608" s="20"/>
    </row>
    <row r="609" spans="7:7" ht="12.45" x14ac:dyDescent="0.3">
      <c r="G609" s="20"/>
    </row>
    <row r="610" spans="7:7" ht="12.45" x14ac:dyDescent="0.3">
      <c r="G610" s="20"/>
    </row>
    <row r="611" spans="7:7" ht="12.45" x14ac:dyDescent="0.3">
      <c r="G611" s="20"/>
    </row>
    <row r="612" spans="7:7" ht="12.45" x14ac:dyDescent="0.3">
      <c r="G612" s="20"/>
    </row>
    <row r="613" spans="7:7" ht="12.45" x14ac:dyDescent="0.3">
      <c r="G613" s="20"/>
    </row>
    <row r="614" spans="7:7" ht="12.45" x14ac:dyDescent="0.3">
      <c r="G614" s="20"/>
    </row>
    <row r="615" spans="7:7" ht="12.45" x14ac:dyDescent="0.3">
      <c r="G615" s="20"/>
    </row>
    <row r="616" spans="7:7" ht="12.45" x14ac:dyDescent="0.3">
      <c r="G616" s="20"/>
    </row>
    <row r="617" spans="7:7" ht="12.45" x14ac:dyDescent="0.3">
      <c r="G617" s="20"/>
    </row>
    <row r="618" spans="7:7" ht="12.45" x14ac:dyDescent="0.3">
      <c r="G618" s="20"/>
    </row>
    <row r="619" spans="7:7" ht="12.45" x14ac:dyDescent="0.3">
      <c r="G619" s="20"/>
    </row>
    <row r="620" spans="7:7" ht="12.45" x14ac:dyDescent="0.3">
      <c r="G620" s="20"/>
    </row>
    <row r="621" spans="7:7" ht="12.45" x14ac:dyDescent="0.3">
      <c r="G621" s="20"/>
    </row>
    <row r="622" spans="7:7" ht="12.45" x14ac:dyDescent="0.3">
      <c r="G622" s="20"/>
    </row>
    <row r="623" spans="7:7" ht="12.45" x14ac:dyDescent="0.3">
      <c r="G623" s="20"/>
    </row>
    <row r="624" spans="7:7" ht="12.45" x14ac:dyDescent="0.3">
      <c r="G624" s="20"/>
    </row>
    <row r="625" spans="7:7" ht="12.45" x14ac:dyDescent="0.3">
      <c r="G625" s="20"/>
    </row>
    <row r="626" spans="7:7" ht="12.45" x14ac:dyDescent="0.3">
      <c r="G626" s="20"/>
    </row>
    <row r="627" spans="7:7" ht="12.45" x14ac:dyDescent="0.3">
      <c r="G627" s="20"/>
    </row>
    <row r="628" spans="7:7" ht="12.45" x14ac:dyDescent="0.3">
      <c r="G628" s="20"/>
    </row>
    <row r="629" spans="7:7" ht="12.45" x14ac:dyDescent="0.3">
      <c r="G629" s="20"/>
    </row>
    <row r="630" spans="7:7" ht="12.45" x14ac:dyDescent="0.3">
      <c r="G630" s="20"/>
    </row>
    <row r="631" spans="7:7" ht="12.45" x14ac:dyDescent="0.3">
      <c r="G631" s="20"/>
    </row>
    <row r="632" spans="7:7" ht="12.45" x14ac:dyDescent="0.3">
      <c r="G632" s="20"/>
    </row>
    <row r="633" spans="7:7" ht="12.45" x14ac:dyDescent="0.3">
      <c r="G633" s="20"/>
    </row>
    <row r="634" spans="7:7" ht="12.45" x14ac:dyDescent="0.3">
      <c r="G634" s="20"/>
    </row>
    <row r="635" spans="7:7" ht="12.45" x14ac:dyDescent="0.3">
      <c r="G635" s="20"/>
    </row>
    <row r="636" spans="7:7" ht="12.45" x14ac:dyDescent="0.3">
      <c r="G636" s="20"/>
    </row>
    <row r="637" spans="7:7" ht="12.45" x14ac:dyDescent="0.3">
      <c r="G637" s="20"/>
    </row>
    <row r="638" spans="7:7" ht="12.45" x14ac:dyDescent="0.3">
      <c r="G638" s="20"/>
    </row>
    <row r="639" spans="7:7" ht="12.45" x14ac:dyDescent="0.3">
      <c r="G639" s="20"/>
    </row>
    <row r="640" spans="7:7" ht="12.45" x14ac:dyDescent="0.3">
      <c r="G640" s="20"/>
    </row>
    <row r="641" spans="7:7" ht="12.45" x14ac:dyDescent="0.3">
      <c r="G641" s="20"/>
    </row>
    <row r="642" spans="7:7" ht="12.45" x14ac:dyDescent="0.3">
      <c r="G642" s="20"/>
    </row>
    <row r="643" spans="7:7" ht="12.45" x14ac:dyDescent="0.3">
      <c r="G643" s="20"/>
    </row>
    <row r="644" spans="7:7" ht="12.45" x14ac:dyDescent="0.3">
      <c r="G644" s="20"/>
    </row>
    <row r="645" spans="7:7" ht="12.45" x14ac:dyDescent="0.3">
      <c r="G645" s="20"/>
    </row>
    <row r="646" spans="7:7" ht="12.45" x14ac:dyDescent="0.3">
      <c r="G646" s="20"/>
    </row>
    <row r="647" spans="7:7" ht="12.45" x14ac:dyDescent="0.3">
      <c r="G647" s="20"/>
    </row>
    <row r="648" spans="7:7" ht="12.45" x14ac:dyDescent="0.3">
      <c r="G648" s="20"/>
    </row>
    <row r="649" spans="7:7" ht="12.45" x14ac:dyDescent="0.3">
      <c r="G649" s="20"/>
    </row>
    <row r="650" spans="7:7" ht="12.45" x14ac:dyDescent="0.3">
      <c r="G650" s="20"/>
    </row>
    <row r="651" spans="7:7" ht="12.45" x14ac:dyDescent="0.3">
      <c r="G651" s="20"/>
    </row>
    <row r="652" spans="7:7" ht="12.45" x14ac:dyDescent="0.3">
      <c r="G652" s="20"/>
    </row>
    <row r="653" spans="7:7" ht="12.45" x14ac:dyDescent="0.3">
      <c r="G653" s="20"/>
    </row>
    <row r="654" spans="7:7" ht="12.45" x14ac:dyDescent="0.3">
      <c r="G654" s="20"/>
    </row>
    <row r="655" spans="7:7" ht="12.45" x14ac:dyDescent="0.3">
      <c r="G655" s="20"/>
    </row>
    <row r="656" spans="7:7" ht="12.45" x14ac:dyDescent="0.3">
      <c r="G656" s="20"/>
    </row>
    <row r="657" spans="7:7" ht="12.45" x14ac:dyDescent="0.3">
      <c r="G657" s="20"/>
    </row>
    <row r="658" spans="7:7" ht="12.45" x14ac:dyDescent="0.3">
      <c r="G658" s="20"/>
    </row>
    <row r="659" spans="7:7" ht="12.45" x14ac:dyDescent="0.3">
      <c r="G659" s="20"/>
    </row>
    <row r="660" spans="7:7" ht="12.45" x14ac:dyDescent="0.3">
      <c r="G660" s="20"/>
    </row>
    <row r="661" spans="7:7" ht="12.45" x14ac:dyDescent="0.3">
      <c r="G661" s="20"/>
    </row>
    <row r="662" spans="7:7" ht="12.45" x14ac:dyDescent="0.3">
      <c r="G662" s="20"/>
    </row>
    <row r="663" spans="7:7" ht="12.45" x14ac:dyDescent="0.3">
      <c r="G663" s="20"/>
    </row>
    <row r="664" spans="7:7" ht="12.45" x14ac:dyDescent="0.3">
      <c r="G664" s="20"/>
    </row>
    <row r="665" spans="7:7" ht="12.45" x14ac:dyDescent="0.3">
      <c r="G665" s="20"/>
    </row>
    <row r="666" spans="7:7" ht="12.45" x14ac:dyDescent="0.3">
      <c r="G666" s="20"/>
    </row>
    <row r="667" spans="7:7" ht="12.45" x14ac:dyDescent="0.3">
      <c r="G667" s="20"/>
    </row>
    <row r="668" spans="7:7" ht="12.45" x14ac:dyDescent="0.3">
      <c r="G668" s="20"/>
    </row>
    <row r="669" spans="7:7" ht="12.45" x14ac:dyDescent="0.3">
      <c r="G669" s="20"/>
    </row>
    <row r="670" spans="7:7" ht="12.45" x14ac:dyDescent="0.3">
      <c r="G670" s="20"/>
    </row>
    <row r="671" spans="7:7" ht="12.45" x14ac:dyDescent="0.3">
      <c r="G671" s="20"/>
    </row>
    <row r="672" spans="7:7" ht="12.45" x14ac:dyDescent="0.3">
      <c r="G672" s="20"/>
    </row>
    <row r="673" spans="7:7" ht="12.45" x14ac:dyDescent="0.3">
      <c r="G673" s="20"/>
    </row>
    <row r="674" spans="7:7" ht="12.45" x14ac:dyDescent="0.3">
      <c r="G674" s="20"/>
    </row>
    <row r="675" spans="7:7" ht="12.45" x14ac:dyDescent="0.3">
      <c r="G675" s="20"/>
    </row>
    <row r="676" spans="7:7" ht="12.45" x14ac:dyDescent="0.3">
      <c r="G676" s="20"/>
    </row>
    <row r="677" spans="7:7" ht="12.45" x14ac:dyDescent="0.3">
      <c r="G677" s="20"/>
    </row>
    <row r="678" spans="7:7" ht="12.45" x14ac:dyDescent="0.3">
      <c r="G678" s="20"/>
    </row>
    <row r="679" spans="7:7" ht="12.45" x14ac:dyDescent="0.3">
      <c r="G679" s="20"/>
    </row>
    <row r="680" spans="7:7" ht="12.45" x14ac:dyDescent="0.3">
      <c r="G680" s="20"/>
    </row>
    <row r="681" spans="7:7" ht="12.45" x14ac:dyDescent="0.3">
      <c r="G681" s="20"/>
    </row>
    <row r="682" spans="7:7" ht="12.45" x14ac:dyDescent="0.3">
      <c r="G682" s="20"/>
    </row>
    <row r="683" spans="7:7" ht="12.45" x14ac:dyDescent="0.3">
      <c r="G683" s="20"/>
    </row>
    <row r="684" spans="7:7" ht="12.45" x14ac:dyDescent="0.3">
      <c r="G684" s="20"/>
    </row>
    <row r="685" spans="7:7" ht="12.45" x14ac:dyDescent="0.3">
      <c r="G685" s="20"/>
    </row>
    <row r="686" spans="7:7" ht="12.45" x14ac:dyDescent="0.3">
      <c r="G686" s="20"/>
    </row>
    <row r="687" spans="7:7" ht="12.45" x14ac:dyDescent="0.3">
      <c r="G687" s="20"/>
    </row>
    <row r="688" spans="7:7" ht="12.45" x14ac:dyDescent="0.3">
      <c r="G688" s="20"/>
    </row>
    <row r="689" spans="7:7" ht="12.45" x14ac:dyDescent="0.3">
      <c r="G689" s="20"/>
    </row>
    <row r="690" spans="7:7" ht="12.45" x14ac:dyDescent="0.3">
      <c r="G690" s="20"/>
    </row>
    <row r="691" spans="7:7" ht="12.45" x14ac:dyDescent="0.3">
      <c r="G691" s="20"/>
    </row>
    <row r="692" spans="7:7" ht="12.45" x14ac:dyDescent="0.3">
      <c r="G692" s="20"/>
    </row>
    <row r="693" spans="7:7" ht="12.45" x14ac:dyDescent="0.3">
      <c r="G693" s="20"/>
    </row>
    <row r="694" spans="7:7" ht="12.45" x14ac:dyDescent="0.3">
      <c r="G694" s="20"/>
    </row>
    <row r="695" spans="7:7" ht="12.45" x14ac:dyDescent="0.3">
      <c r="G695" s="20"/>
    </row>
    <row r="696" spans="7:7" ht="12.45" x14ac:dyDescent="0.3">
      <c r="G696" s="20"/>
    </row>
    <row r="697" spans="7:7" ht="12.45" x14ac:dyDescent="0.3">
      <c r="G697" s="20"/>
    </row>
    <row r="698" spans="7:7" ht="12.45" x14ac:dyDescent="0.3">
      <c r="G698" s="20"/>
    </row>
    <row r="699" spans="7:7" ht="12.45" x14ac:dyDescent="0.3">
      <c r="G699" s="20"/>
    </row>
    <row r="700" spans="7:7" ht="12.45" x14ac:dyDescent="0.3">
      <c r="G700" s="20"/>
    </row>
    <row r="701" spans="7:7" ht="12.45" x14ac:dyDescent="0.3">
      <c r="G701" s="20"/>
    </row>
    <row r="702" spans="7:7" ht="12.45" x14ac:dyDescent="0.3">
      <c r="G702" s="20"/>
    </row>
    <row r="703" spans="7:7" ht="12.45" x14ac:dyDescent="0.3">
      <c r="G703" s="20"/>
    </row>
    <row r="704" spans="7:7" ht="12.45" x14ac:dyDescent="0.3">
      <c r="G704" s="20"/>
    </row>
    <row r="705" spans="7:7" ht="12.45" x14ac:dyDescent="0.3">
      <c r="G705" s="20"/>
    </row>
    <row r="706" spans="7:7" ht="12.45" x14ac:dyDescent="0.3">
      <c r="G706" s="20"/>
    </row>
    <row r="707" spans="7:7" ht="12.45" x14ac:dyDescent="0.3">
      <c r="G707" s="20"/>
    </row>
    <row r="708" spans="7:7" ht="12.45" x14ac:dyDescent="0.3">
      <c r="G708" s="20"/>
    </row>
    <row r="709" spans="7:7" ht="12.45" x14ac:dyDescent="0.3">
      <c r="G709" s="20"/>
    </row>
    <row r="710" spans="7:7" ht="12.45" x14ac:dyDescent="0.3">
      <c r="G710" s="20"/>
    </row>
    <row r="711" spans="7:7" ht="12.45" x14ac:dyDescent="0.3">
      <c r="G711" s="20"/>
    </row>
    <row r="712" spans="7:7" ht="12.45" x14ac:dyDescent="0.3">
      <c r="G712" s="20"/>
    </row>
    <row r="713" spans="7:7" ht="12.45" x14ac:dyDescent="0.3">
      <c r="G713" s="20"/>
    </row>
    <row r="714" spans="7:7" ht="12.45" x14ac:dyDescent="0.3">
      <c r="G714" s="20"/>
    </row>
    <row r="715" spans="7:7" ht="12.45" x14ac:dyDescent="0.3">
      <c r="G715" s="20"/>
    </row>
    <row r="716" spans="7:7" ht="12.45" x14ac:dyDescent="0.3">
      <c r="G716" s="20"/>
    </row>
    <row r="717" spans="7:7" ht="12.45" x14ac:dyDescent="0.3">
      <c r="G717" s="20"/>
    </row>
    <row r="718" spans="7:7" ht="12.45" x14ac:dyDescent="0.3">
      <c r="G718" s="20"/>
    </row>
    <row r="719" spans="7:7" ht="12.45" x14ac:dyDescent="0.3">
      <c r="G719" s="20"/>
    </row>
    <row r="720" spans="7:7" ht="12.45" x14ac:dyDescent="0.3">
      <c r="G720" s="20"/>
    </row>
    <row r="721" spans="7:7" ht="12.45" x14ac:dyDescent="0.3">
      <c r="G721" s="20"/>
    </row>
    <row r="722" spans="7:7" ht="12.45" x14ac:dyDescent="0.3">
      <c r="G722" s="20"/>
    </row>
    <row r="723" spans="7:7" ht="12.45" x14ac:dyDescent="0.3">
      <c r="G723" s="20"/>
    </row>
    <row r="724" spans="7:7" ht="12.45" x14ac:dyDescent="0.3">
      <c r="G724" s="20"/>
    </row>
    <row r="725" spans="7:7" ht="12.45" x14ac:dyDescent="0.3">
      <c r="G725" s="20"/>
    </row>
    <row r="726" spans="7:7" ht="12.45" x14ac:dyDescent="0.3">
      <c r="G726" s="20"/>
    </row>
    <row r="727" spans="7:7" ht="12.45" x14ac:dyDescent="0.3">
      <c r="G727" s="20"/>
    </row>
    <row r="728" spans="7:7" ht="12.45" x14ac:dyDescent="0.3">
      <c r="G728" s="20"/>
    </row>
    <row r="729" spans="7:7" ht="12.45" x14ac:dyDescent="0.3">
      <c r="G729" s="20"/>
    </row>
    <row r="730" spans="7:7" ht="12.45" x14ac:dyDescent="0.3">
      <c r="G730" s="20"/>
    </row>
    <row r="731" spans="7:7" ht="12.45" x14ac:dyDescent="0.3">
      <c r="G731" s="20"/>
    </row>
    <row r="732" spans="7:7" ht="12.45" x14ac:dyDescent="0.3">
      <c r="G732" s="20"/>
    </row>
    <row r="733" spans="7:7" ht="12.45" x14ac:dyDescent="0.3">
      <c r="G733" s="20"/>
    </row>
    <row r="734" spans="7:7" ht="12.45" x14ac:dyDescent="0.3">
      <c r="G734" s="20"/>
    </row>
    <row r="735" spans="7:7" ht="12.45" x14ac:dyDescent="0.3">
      <c r="G735" s="20"/>
    </row>
    <row r="736" spans="7:7" ht="12.45" x14ac:dyDescent="0.3">
      <c r="G736" s="20"/>
    </row>
    <row r="737" spans="7:7" ht="12.45" x14ac:dyDescent="0.3">
      <c r="G737" s="20"/>
    </row>
    <row r="738" spans="7:7" ht="12.45" x14ac:dyDescent="0.3">
      <c r="G738" s="20"/>
    </row>
    <row r="739" spans="7:7" ht="12.45" x14ac:dyDescent="0.3">
      <c r="G739" s="20"/>
    </row>
    <row r="740" spans="7:7" ht="12.45" x14ac:dyDescent="0.3">
      <c r="G740" s="20"/>
    </row>
    <row r="741" spans="7:7" ht="12.45" x14ac:dyDescent="0.3">
      <c r="G741" s="20"/>
    </row>
    <row r="742" spans="7:7" ht="12.45" x14ac:dyDescent="0.3">
      <c r="G742" s="20"/>
    </row>
    <row r="743" spans="7:7" ht="12.45" x14ac:dyDescent="0.3">
      <c r="G743" s="20"/>
    </row>
    <row r="744" spans="7:7" ht="12.45" x14ac:dyDescent="0.3">
      <c r="G744" s="20"/>
    </row>
    <row r="745" spans="7:7" ht="12.45" x14ac:dyDescent="0.3">
      <c r="G745" s="20"/>
    </row>
    <row r="746" spans="7:7" ht="12.45" x14ac:dyDescent="0.3">
      <c r="G746" s="20"/>
    </row>
    <row r="747" spans="7:7" ht="12.45" x14ac:dyDescent="0.3">
      <c r="G747" s="20"/>
    </row>
    <row r="748" spans="7:7" ht="12.45" x14ac:dyDescent="0.3">
      <c r="G748" s="20"/>
    </row>
    <row r="749" spans="7:7" ht="12.45" x14ac:dyDescent="0.3">
      <c r="G749" s="20"/>
    </row>
    <row r="750" spans="7:7" ht="12.45" x14ac:dyDescent="0.3">
      <c r="G750" s="20"/>
    </row>
    <row r="751" spans="7:7" ht="12.45" x14ac:dyDescent="0.3">
      <c r="G751" s="20"/>
    </row>
    <row r="752" spans="7:7" ht="12.45" x14ac:dyDescent="0.3">
      <c r="G752" s="20"/>
    </row>
    <row r="753" spans="7:7" ht="12.45" x14ac:dyDescent="0.3">
      <c r="G753" s="20"/>
    </row>
    <row r="754" spans="7:7" ht="12.45" x14ac:dyDescent="0.3">
      <c r="G754" s="20"/>
    </row>
    <row r="755" spans="7:7" ht="12.45" x14ac:dyDescent="0.3">
      <c r="G755" s="20"/>
    </row>
    <row r="756" spans="7:7" ht="12.45" x14ac:dyDescent="0.3">
      <c r="G756" s="20"/>
    </row>
    <row r="757" spans="7:7" ht="12.45" x14ac:dyDescent="0.3">
      <c r="G757" s="20"/>
    </row>
    <row r="758" spans="7:7" ht="12.45" x14ac:dyDescent="0.3">
      <c r="G758" s="20"/>
    </row>
    <row r="759" spans="7:7" ht="12.45" x14ac:dyDescent="0.3">
      <c r="G759" s="20"/>
    </row>
    <row r="760" spans="7:7" ht="12.45" x14ac:dyDescent="0.3">
      <c r="G760" s="20"/>
    </row>
    <row r="761" spans="7:7" ht="12.45" x14ac:dyDescent="0.3">
      <c r="G761" s="20"/>
    </row>
    <row r="762" spans="7:7" ht="12.45" x14ac:dyDescent="0.3">
      <c r="G762" s="20"/>
    </row>
    <row r="763" spans="7:7" ht="12.45" x14ac:dyDescent="0.3">
      <c r="G763" s="20"/>
    </row>
    <row r="764" spans="7:7" ht="12.45" x14ac:dyDescent="0.3">
      <c r="G764" s="20"/>
    </row>
    <row r="765" spans="7:7" ht="12.45" x14ac:dyDescent="0.3">
      <c r="G765" s="20"/>
    </row>
    <row r="766" spans="7:7" ht="12.45" x14ac:dyDescent="0.3">
      <c r="G766" s="20"/>
    </row>
    <row r="767" spans="7:7" ht="12.45" x14ac:dyDescent="0.3">
      <c r="G767" s="20"/>
    </row>
    <row r="768" spans="7:7" ht="12.45" x14ac:dyDescent="0.3">
      <c r="G768" s="20"/>
    </row>
    <row r="769" spans="7:7" ht="12.45" x14ac:dyDescent="0.3">
      <c r="G769" s="20"/>
    </row>
    <row r="770" spans="7:7" ht="12.45" x14ac:dyDescent="0.3">
      <c r="G770" s="20"/>
    </row>
    <row r="771" spans="7:7" ht="12.45" x14ac:dyDescent="0.3">
      <c r="G771" s="20"/>
    </row>
    <row r="772" spans="7:7" ht="12.45" x14ac:dyDescent="0.3">
      <c r="G772" s="20"/>
    </row>
    <row r="773" spans="7:7" ht="12.45" x14ac:dyDescent="0.3">
      <c r="G773" s="20"/>
    </row>
    <row r="774" spans="7:7" ht="12.45" x14ac:dyDescent="0.3">
      <c r="G774" s="20"/>
    </row>
    <row r="775" spans="7:7" ht="12.45" x14ac:dyDescent="0.3">
      <c r="G775" s="20"/>
    </row>
    <row r="776" spans="7:7" ht="12.45" x14ac:dyDescent="0.3">
      <c r="G776" s="20"/>
    </row>
    <row r="777" spans="7:7" ht="12.45" x14ac:dyDescent="0.3">
      <c r="G777" s="20"/>
    </row>
    <row r="778" spans="7:7" ht="12.45" x14ac:dyDescent="0.3">
      <c r="G778" s="20"/>
    </row>
    <row r="779" spans="7:7" ht="12.45" x14ac:dyDescent="0.3">
      <c r="G779" s="20"/>
    </row>
    <row r="780" spans="7:7" ht="12.45" x14ac:dyDescent="0.3">
      <c r="G780" s="20"/>
    </row>
    <row r="781" spans="7:7" ht="12.45" x14ac:dyDescent="0.3">
      <c r="G781" s="20"/>
    </row>
    <row r="782" spans="7:7" ht="12.45" x14ac:dyDescent="0.3">
      <c r="G782" s="20"/>
    </row>
    <row r="783" spans="7:7" ht="12.45" x14ac:dyDescent="0.3">
      <c r="G783" s="20"/>
    </row>
    <row r="784" spans="7:7" ht="12.45" x14ac:dyDescent="0.3">
      <c r="G784" s="20"/>
    </row>
    <row r="785" spans="7:7" ht="12.45" x14ac:dyDescent="0.3">
      <c r="G785" s="20"/>
    </row>
    <row r="786" spans="7:7" ht="12.45" x14ac:dyDescent="0.3">
      <c r="G786" s="20"/>
    </row>
    <row r="787" spans="7:7" ht="12.45" x14ac:dyDescent="0.3">
      <c r="G787" s="20"/>
    </row>
    <row r="788" spans="7:7" ht="12.45" x14ac:dyDescent="0.3">
      <c r="G788" s="20"/>
    </row>
    <row r="789" spans="7:7" ht="12.45" x14ac:dyDescent="0.3">
      <c r="G789" s="20"/>
    </row>
    <row r="790" spans="7:7" ht="12.45" x14ac:dyDescent="0.3">
      <c r="G790" s="20"/>
    </row>
    <row r="791" spans="7:7" ht="12.45" x14ac:dyDescent="0.3">
      <c r="G791" s="20"/>
    </row>
    <row r="792" spans="7:7" ht="12.45" x14ac:dyDescent="0.3">
      <c r="G792" s="20"/>
    </row>
    <row r="793" spans="7:7" ht="12.45" x14ac:dyDescent="0.3">
      <c r="G793" s="20"/>
    </row>
    <row r="794" spans="7:7" ht="12.45" x14ac:dyDescent="0.3">
      <c r="G794" s="20"/>
    </row>
    <row r="795" spans="7:7" ht="12.45" x14ac:dyDescent="0.3">
      <c r="G795" s="20"/>
    </row>
    <row r="796" spans="7:7" ht="12.45" x14ac:dyDescent="0.3">
      <c r="G796" s="20"/>
    </row>
    <row r="797" spans="7:7" ht="12.45" x14ac:dyDescent="0.3">
      <c r="G797" s="20"/>
    </row>
    <row r="798" spans="7:7" ht="12.45" x14ac:dyDescent="0.3">
      <c r="G798" s="20"/>
    </row>
    <row r="799" spans="7:7" ht="12.45" x14ac:dyDescent="0.3">
      <c r="G799" s="20"/>
    </row>
    <row r="800" spans="7:7" ht="12.45" x14ac:dyDescent="0.3">
      <c r="G800" s="20"/>
    </row>
    <row r="801" spans="7:7" ht="12.45" x14ac:dyDescent="0.3">
      <c r="G801" s="20"/>
    </row>
    <row r="802" spans="7:7" ht="12.45" x14ac:dyDescent="0.3">
      <c r="G802" s="20"/>
    </row>
    <row r="803" spans="7:7" ht="12.45" x14ac:dyDescent="0.3">
      <c r="G803" s="20"/>
    </row>
    <row r="804" spans="7:7" ht="12.45" x14ac:dyDescent="0.3">
      <c r="G804" s="20"/>
    </row>
    <row r="805" spans="7:7" ht="12.45" x14ac:dyDescent="0.3">
      <c r="G805" s="20"/>
    </row>
    <row r="806" spans="7:7" ht="12.45" x14ac:dyDescent="0.3">
      <c r="G806" s="20"/>
    </row>
    <row r="807" spans="7:7" ht="12.45" x14ac:dyDescent="0.3">
      <c r="G807" s="20"/>
    </row>
    <row r="808" spans="7:7" ht="12.45" x14ac:dyDescent="0.3">
      <c r="G808" s="20"/>
    </row>
    <row r="809" spans="7:7" ht="12.45" x14ac:dyDescent="0.3">
      <c r="G809" s="20"/>
    </row>
    <row r="810" spans="7:7" ht="12.45" x14ac:dyDescent="0.3">
      <c r="G810" s="20"/>
    </row>
    <row r="811" spans="7:7" ht="12.45" x14ac:dyDescent="0.3">
      <c r="G811" s="20"/>
    </row>
    <row r="812" spans="7:7" ht="12.45" x14ac:dyDescent="0.3">
      <c r="G812" s="20"/>
    </row>
    <row r="813" spans="7:7" ht="12.45" x14ac:dyDescent="0.3">
      <c r="G813" s="20"/>
    </row>
    <row r="814" spans="7:7" ht="12.45" x14ac:dyDescent="0.3">
      <c r="G814" s="20"/>
    </row>
    <row r="815" spans="7:7" ht="12.45" x14ac:dyDescent="0.3">
      <c r="G815" s="20"/>
    </row>
    <row r="816" spans="7:7" ht="12.45" x14ac:dyDescent="0.3">
      <c r="G816" s="20"/>
    </row>
    <row r="817" spans="7:7" ht="12.45" x14ac:dyDescent="0.3">
      <c r="G817" s="20"/>
    </row>
    <row r="818" spans="7:7" ht="12.45" x14ac:dyDescent="0.3">
      <c r="G818" s="20"/>
    </row>
    <row r="819" spans="7:7" ht="12.45" x14ac:dyDescent="0.3">
      <c r="G819" s="20"/>
    </row>
    <row r="820" spans="7:7" ht="12.45" x14ac:dyDescent="0.3">
      <c r="G820" s="20"/>
    </row>
    <row r="821" spans="7:7" ht="12.45" x14ac:dyDescent="0.3">
      <c r="G821" s="20"/>
    </row>
    <row r="822" spans="7:7" ht="12.45" x14ac:dyDescent="0.3">
      <c r="G822" s="20"/>
    </row>
    <row r="823" spans="7:7" ht="12.45" x14ac:dyDescent="0.3">
      <c r="G823" s="20"/>
    </row>
    <row r="824" spans="7:7" ht="12.45" x14ac:dyDescent="0.3">
      <c r="G824" s="20"/>
    </row>
    <row r="825" spans="7:7" ht="12.45" x14ac:dyDescent="0.3">
      <c r="G825" s="20"/>
    </row>
    <row r="826" spans="7:7" ht="12.45" x14ac:dyDescent="0.3">
      <c r="G826" s="20"/>
    </row>
    <row r="827" spans="7:7" ht="12.45" x14ac:dyDescent="0.3">
      <c r="G827" s="20"/>
    </row>
    <row r="828" spans="7:7" ht="12.45" x14ac:dyDescent="0.3">
      <c r="G828" s="20"/>
    </row>
    <row r="829" spans="7:7" ht="12.45" x14ac:dyDescent="0.3">
      <c r="G829" s="20"/>
    </row>
    <row r="830" spans="7:7" ht="12.45" x14ac:dyDescent="0.3">
      <c r="G830" s="20"/>
    </row>
    <row r="831" spans="7:7" ht="12.45" x14ac:dyDescent="0.3">
      <c r="G831" s="20"/>
    </row>
    <row r="832" spans="7:7" ht="12.45" x14ac:dyDescent="0.3">
      <c r="G832" s="20"/>
    </row>
    <row r="833" spans="7:7" ht="12.45" x14ac:dyDescent="0.3">
      <c r="G833" s="20"/>
    </row>
    <row r="834" spans="7:7" ht="12.45" x14ac:dyDescent="0.3">
      <c r="G834" s="20"/>
    </row>
    <row r="835" spans="7:7" ht="12.45" x14ac:dyDescent="0.3">
      <c r="G835" s="20"/>
    </row>
    <row r="836" spans="7:7" ht="12.45" x14ac:dyDescent="0.3">
      <c r="G836" s="20"/>
    </row>
    <row r="837" spans="7:7" ht="12.45" x14ac:dyDescent="0.3">
      <c r="G837" s="20"/>
    </row>
    <row r="838" spans="7:7" ht="12.45" x14ac:dyDescent="0.3">
      <c r="G838" s="20"/>
    </row>
    <row r="839" spans="7:7" ht="12.45" x14ac:dyDescent="0.3">
      <c r="G839" s="20"/>
    </row>
    <row r="840" spans="7:7" ht="12.45" x14ac:dyDescent="0.3">
      <c r="G840" s="20"/>
    </row>
    <row r="841" spans="7:7" ht="12.45" x14ac:dyDescent="0.3">
      <c r="G841" s="20"/>
    </row>
    <row r="842" spans="7:7" ht="12.45" x14ac:dyDescent="0.3">
      <c r="G842" s="20"/>
    </row>
    <row r="843" spans="7:7" ht="12.45" x14ac:dyDescent="0.3">
      <c r="G843" s="20"/>
    </row>
    <row r="844" spans="7:7" ht="12.45" x14ac:dyDescent="0.3">
      <c r="G844" s="20"/>
    </row>
    <row r="845" spans="7:7" ht="12.45" x14ac:dyDescent="0.3">
      <c r="G845" s="20"/>
    </row>
    <row r="846" spans="7:7" ht="12.45" x14ac:dyDescent="0.3">
      <c r="G846" s="20"/>
    </row>
    <row r="847" spans="7:7" ht="12.45" x14ac:dyDescent="0.3">
      <c r="G847" s="20"/>
    </row>
    <row r="848" spans="7:7" ht="12.45" x14ac:dyDescent="0.3">
      <c r="G848" s="20"/>
    </row>
    <row r="849" spans="7:7" ht="12.45" x14ac:dyDescent="0.3">
      <c r="G849" s="20"/>
    </row>
    <row r="850" spans="7:7" ht="12.45" x14ac:dyDescent="0.3">
      <c r="G850" s="20"/>
    </row>
    <row r="851" spans="7:7" ht="12.45" x14ac:dyDescent="0.3">
      <c r="G851" s="20"/>
    </row>
    <row r="852" spans="7:7" ht="12.45" x14ac:dyDescent="0.3">
      <c r="G852" s="20"/>
    </row>
    <row r="853" spans="7:7" ht="12.45" x14ac:dyDescent="0.3">
      <c r="G853" s="20"/>
    </row>
    <row r="854" spans="7:7" ht="12.45" x14ac:dyDescent="0.3">
      <c r="G854" s="20"/>
    </row>
    <row r="855" spans="7:7" ht="12.45" x14ac:dyDescent="0.3">
      <c r="G855" s="20"/>
    </row>
    <row r="856" spans="7:7" ht="12.45" x14ac:dyDescent="0.3">
      <c r="G856" s="20"/>
    </row>
    <row r="857" spans="7:7" ht="12.45" x14ac:dyDescent="0.3">
      <c r="G857" s="20"/>
    </row>
    <row r="858" spans="7:7" ht="12.45" x14ac:dyDescent="0.3">
      <c r="G858" s="20"/>
    </row>
    <row r="859" spans="7:7" ht="12.45" x14ac:dyDescent="0.3">
      <c r="G859" s="20"/>
    </row>
    <row r="860" spans="7:7" ht="12.45" x14ac:dyDescent="0.3">
      <c r="G860" s="20"/>
    </row>
    <row r="861" spans="7:7" ht="12.45" x14ac:dyDescent="0.3">
      <c r="G861" s="20"/>
    </row>
    <row r="862" spans="7:7" ht="12.45" x14ac:dyDescent="0.3">
      <c r="G862" s="20"/>
    </row>
    <row r="863" spans="7:7" ht="12.45" x14ac:dyDescent="0.3">
      <c r="G863" s="20"/>
    </row>
    <row r="864" spans="7:7" ht="12.45" x14ac:dyDescent="0.3">
      <c r="G864" s="20"/>
    </row>
    <row r="865" spans="7:7" ht="12.45" x14ac:dyDescent="0.3">
      <c r="G865" s="20"/>
    </row>
    <row r="866" spans="7:7" ht="12.45" x14ac:dyDescent="0.3">
      <c r="G866" s="20"/>
    </row>
    <row r="867" spans="7:7" ht="12.45" x14ac:dyDescent="0.3">
      <c r="G867" s="20"/>
    </row>
    <row r="868" spans="7:7" ht="12.45" x14ac:dyDescent="0.3">
      <c r="G868" s="20"/>
    </row>
    <row r="869" spans="7:7" ht="12.45" x14ac:dyDescent="0.3">
      <c r="G869" s="20"/>
    </row>
    <row r="870" spans="7:7" ht="12.45" x14ac:dyDescent="0.3">
      <c r="G870" s="20"/>
    </row>
    <row r="871" spans="7:7" ht="12.45" x14ac:dyDescent="0.3">
      <c r="G871" s="20"/>
    </row>
    <row r="872" spans="7:7" ht="12.45" x14ac:dyDescent="0.3">
      <c r="G872" s="20"/>
    </row>
    <row r="873" spans="7:7" ht="12.45" x14ac:dyDescent="0.3">
      <c r="G873" s="20"/>
    </row>
    <row r="874" spans="7:7" ht="12.45" x14ac:dyDescent="0.3">
      <c r="G874" s="20"/>
    </row>
    <row r="875" spans="7:7" ht="12.45" x14ac:dyDescent="0.3">
      <c r="G875" s="20"/>
    </row>
    <row r="876" spans="7:7" ht="12.45" x14ac:dyDescent="0.3">
      <c r="G876" s="20"/>
    </row>
    <row r="877" spans="7:7" ht="12.45" x14ac:dyDescent="0.3">
      <c r="G877" s="20"/>
    </row>
    <row r="878" spans="7:7" ht="12.45" x14ac:dyDescent="0.3">
      <c r="G878" s="20"/>
    </row>
    <row r="879" spans="7:7" ht="12.45" x14ac:dyDescent="0.3">
      <c r="G879" s="20"/>
    </row>
    <row r="880" spans="7:7" ht="12.45" x14ac:dyDescent="0.3">
      <c r="G880" s="20"/>
    </row>
    <row r="881" spans="7:7" ht="12.45" x14ac:dyDescent="0.3">
      <c r="G881" s="20"/>
    </row>
    <row r="882" spans="7:7" ht="12.45" x14ac:dyDescent="0.3">
      <c r="G882" s="20"/>
    </row>
    <row r="883" spans="7:7" ht="12.45" x14ac:dyDescent="0.3">
      <c r="G883" s="20"/>
    </row>
    <row r="884" spans="7:7" ht="12.45" x14ac:dyDescent="0.3">
      <c r="G884" s="20"/>
    </row>
    <row r="885" spans="7:7" ht="12.45" x14ac:dyDescent="0.3">
      <c r="G885" s="20"/>
    </row>
    <row r="886" spans="7:7" ht="12.45" x14ac:dyDescent="0.3">
      <c r="G886" s="20"/>
    </row>
    <row r="887" spans="7:7" ht="12.45" x14ac:dyDescent="0.3">
      <c r="G887" s="20"/>
    </row>
    <row r="888" spans="7:7" ht="12.45" x14ac:dyDescent="0.3">
      <c r="G888" s="20"/>
    </row>
    <row r="889" spans="7:7" ht="12.45" x14ac:dyDescent="0.3">
      <c r="G889" s="20"/>
    </row>
    <row r="890" spans="7:7" ht="12.45" x14ac:dyDescent="0.3">
      <c r="G890" s="20"/>
    </row>
    <row r="891" spans="7:7" ht="12.45" x14ac:dyDescent="0.3">
      <c r="G891" s="20"/>
    </row>
    <row r="892" spans="7:7" ht="12.45" x14ac:dyDescent="0.3">
      <c r="G892" s="20"/>
    </row>
    <row r="893" spans="7:7" ht="12.45" x14ac:dyDescent="0.3">
      <c r="G893" s="20"/>
    </row>
    <row r="894" spans="7:7" ht="12.45" x14ac:dyDescent="0.3">
      <c r="G894" s="20"/>
    </row>
    <row r="895" spans="7:7" ht="12.45" x14ac:dyDescent="0.3">
      <c r="G895" s="20"/>
    </row>
    <row r="896" spans="7:7" ht="12.45" x14ac:dyDescent="0.3">
      <c r="G896" s="20"/>
    </row>
    <row r="897" spans="7:7" ht="12.45" x14ac:dyDescent="0.3">
      <c r="G897" s="20"/>
    </row>
    <row r="898" spans="7:7" ht="12.45" x14ac:dyDescent="0.3">
      <c r="G898" s="20"/>
    </row>
    <row r="899" spans="7:7" ht="12.45" x14ac:dyDescent="0.3">
      <c r="G899" s="20"/>
    </row>
    <row r="900" spans="7:7" ht="12.45" x14ac:dyDescent="0.3">
      <c r="G900" s="20"/>
    </row>
    <row r="901" spans="7:7" ht="12.45" x14ac:dyDescent="0.3">
      <c r="G901" s="20"/>
    </row>
    <row r="902" spans="7:7" ht="12.45" x14ac:dyDescent="0.3">
      <c r="G902" s="20"/>
    </row>
    <row r="903" spans="7:7" ht="12.45" x14ac:dyDescent="0.3">
      <c r="G903" s="20"/>
    </row>
    <row r="904" spans="7:7" ht="12.45" x14ac:dyDescent="0.3">
      <c r="G904" s="20"/>
    </row>
    <row r="905" spans="7:7" ht="12.45" x14ac:dyDescent="0.3">
      <c r="G905" s="20"/>
    </row>
    <row r="906" spans="7:7" ht="12.45" x14ac:dyDescent="0.3">
      <c r="G906" s="20"/>
    </row>
    <row r="907" spans="7:7" ht="12.45" x14ac:dyDescent="0.3">
      <c r="G907" s="20"/>
    </row>
    <row r="908" spans="7:7" ht="12.45" x14ac:dyDescent="0.3">
      <c r="G908" s="20"/>
    </row>
    <row r="909" spans="7:7" ht="12.45" x14ac:dyDescent="0.3">
      <c r="G909" s="20"/>
    </row>
    <row r="910" spans="7:7" ht="12.45" x14ac:dyDescent="0.3">
      <c r="G910" s="20"/>
    </row>
    <row r="911" spans="7:7" ht="12.45" x14ac:dyDescent="0.3">
      <c r="G911" s="20"/>
    </row>
    <row r="912" spans="7:7" ht="12.45" x14ac:dyDescent="0.3">
      <c r="G912" s="20"/>
    </row>
    <row r="913" spans="7:7" ht="12.45" x14ac:dyDescent="0.3">
      <c r="G913" s="20"/>
    </row>
    <row r="914" spans="7:7" ht="12.45" x14ac:dyDescent="0.3">
      <c r="G914" s="20"/>
    </row>
    <row r="915" spans="7:7" ht="12.45" x14ac:dyDescent="0.3">
      <c r="G915" s="20"/>
    </row>
    <row r="916" spans="7:7" ht="12.45" x14ac:dyDescent="0.3">
      <c r="G916" s="20"/>
    </row>
    <row r="917" spans="7:7" ht="12.45" x14ac:dyDescent="0.3">
      <c r="G917" s="20"/>
    </row>
    <row r="918" spans="7:7" ht="12.45" x14ac:dyDescent="0.3">
      <c r="G918" s="20"/>
    </row>
    <row r="919" spans="7:7" ht="12.45" x14ac:dyDescent="0.3">
      <c r="G919" s="20"/>
    </row>
    <row r="920" spans="7:7" ht="12.45" x14ac:dyDescent="0.3">
      <c r="G920" s="20"/>
    </row>
    <row r="921" spans="7:7" ht="12.45" x14ac:dyDescent="0.3">
      <c r="G921" s="20"/>
    </row>
    <row r="922" spans="7:7" ht="12.45" x14ac:dyDescent="0.3">
      <c r="G922" s="20"/>
    </row>
    <row r="923" spans="7:7" ht="12.45" x14ac:dyDescent="0.3">
      <c r="G923" s="20"/>
    </row>
    <row r="924" spans="7:7" ht="12.45" x14ac:dyDescent="0.3">
      <c r="G924" s="20"/>
    </row>
    <row r="925" spans="7:7" ht="12.45" x14ac:dyDescent="0.3">
      <c r="G925" s="20"/>
    </row>
    <row r="926" spans="7:7" ht="12.45" x14ac:dyDescent="0.3">
      <c r="G926" s="20"/>
    </row>
    <row r="927" spans="7:7" ht="12.45" x14ac:dyDescent="0.3">
      <c r="G927" s="20"/>
    </row>
    <row r="928" spans="7:7" ht="12.45" x14ac:dyDescent="0.3">
      <c r="G928" s="20"/>
    </row>
    <row r="929" spans="7:7" ht="12.45" x14ac:dyDescent="0.3">
      <c r="G929" s="20"/>
    </row>
    <row r="930" spans="7:7" ht="12.45" x14ac:dyDescent="0.3">
      <c r="G930" s="20"/>
    </row>
    <row r="931" spans="7:7" ht="12.45" x14ac:dyDescent="0.3">
      <c r="G931" s="20"/>
    </row>
    <row r="932" spans="7:7" ht="12.45" x14ac:dyDescent="0.3">
      <c r="G932" s="20"/>
    </row>
    <row r="933" spans="7:7" ht="12.45" x14ac:dyDescent="0.3">
      <c r="G933" s="20"/>
    </row>
    <row r="934" spans="7:7" ht="12.45" x14ac:dyDescent="0.3">
      <c r="G934" s="20"/>
    </row>
    <row r="935" spans="7:7" ht="12.45" x14ac:dyDescent="0.3">
      <c r="G935" s="20"/>
    </row>
    <row r="936" spans="7:7" ht="12.45" x14ac:dyDescent="0.3">
      <c r="G936" s="20"/>
    </row>
    <row r="937" spans="7:7" ht="12.45" x14ac:dyDescent="0.3">
      <c r="G937" s="20"/>
    </row>
    <row r="938" spans="7:7" ht="12.45" x14ac:dyDescent="0.3">
      <c r="G938" s="20"/>
    </row>
    <row r="939" spans="7:7" ht="12.45" x14ac:dyDescent="0.3">
      <c r="G939" s="20"/>
    </row>
    <row r="940" spans="7:7" ht="12.45" x14ac:dyDescent="0.3">
      <c r="G940" s="20"/>
    </row>
    <row r="941" spans="7:7" ht="12.45" x14ac:dyDescent="0.3">
      <c r="G941" s="20"/>
    </row>
    <row r="942" spans="7:7" ht="12.45" x14ac:dyDescent="0.3">
      <c r="G942" s="20"/>
    </row>
    <row r="943" spans="7:7" ht="12.45" x14ac:dyDescent="0.3">
      <c r="G943" s="20"/>
    </row>
    <row r="944" spans="7:7" ht="12.45" x14ac:dyDescent="0.3">
      <c r="G944" s="20"/>
    </row>
    <row r="945" spans="7:7" ht="12.45" x14ac:dyDescent="0.3">
      <c r="G945" s="20"/>
    </row>
    <row r="946" spans="7:7" ht="12.45" x14ac:dyDescent="0.3">
      <c r="G946" s="20"/>
    </row>
    <row r="947" spans="7:7" ht="12.45" x14ac:dyDescent="0.3">
      <c r="G947" s="20"/>
    </row>
    <row r="948" spans="7:7" ht="12.45" x14ac:dyDescent="0.3">
      <c r="G948" s="20"/>
    </row>
    <row r="949" spans="7:7" ht="12.45" x14ac:dyDescent="0.3">
      <c r="G949" s="20"/>
    </row>
    <row r="950" spans="7:7" ht="12.45" x14ac:dyDescent="0.3">
      <c r="G950" s="20"/>
    </row>
    <row r="951" spans="7:7" ht="12.45" x14ac:dyDescent="0.3">
      <c r="G951" s="20"/>
    </row>
    <row r="952" spans="7:7" ht="12.45" x14ac:dyDescent="0.3">
      <c r="G952" s="20"/>
    </row>
    <row r="953" spans="7:7" ht="12.45" x14ac:dyDescent="0.3">
      <c r="G953" s="20"/>
    </row>
    <row r="954" spans="7:7" ht="12.45" x14ac:dyDescent="0.3">
      <c r="G954" s="20"/>
    </row>
    <row r="955" spans="7:7" ht="12.45" x14ac:dyDescent="0.3">
      <c r="G955" s="20"/>
    </row>
    <row r="956" spans="7:7" ht="12.45" x14ac:dyDescent="0.3">
      <c r="G956" s="20"/>
    </row>
    <row r="957" spans="7:7" ht="12.45" x14ac:dyDescent="0.3">
      <c r="G957" s="20"/>
    </row>
    <row r="958" spans="7:7" ht="12.45" x14ac:dyDescent="0.3">
      <c r="G958" s="20"/>
    </row>
    <row r="959" spans="7:7" ht="12.45" x14ac:dyDescent="0.3">
      <c r="G959" s="20"/>
    </row>
    <row r="960" spans="7:7" ht="12.45" x14ac:dyDescent="0.3">
      <c r="G960" s="20"/>
    </row>
    <row r="961" spans="7:7" ht="12.45" x14ac:dyDescent="0.3">
      <c r="G961" s="20"/>
    </row>
    <row r="962" spans="7:7" ht="12.45" x14ac:dyDescent="0.3">
      <c r="G962" s="20"/>
    </row>
    <row r="963" spans="7:7" ht="12.45" x14ac:dyDescent="0.3">
      <c r="G963" s="20"/>
    </row>
    <row r="964" spans="7:7" ht="12.45" x14ac:dyDescent="0.3">
      <c r="G964" s="20"/>
    </row>
    <row r="965" spans="7:7" ht="12.45" x14ac:dyDescent="0.3">
      <c r="G965" s="20"/>
    </row>
    <row r="966" spans="7:7" ht="12.45" x14ac:dyDescent="0.3">
      <c r="G966" s="20"/>
    </row>
    <row r="967" spans="7:7" ht="12.45" x14ac:dyDescent="0.3">
      <c r="G967" s="20"/>
    </row>
    <row r="968" spans="7:7" ht="12.45" x14ac:dyDescent="0.3">
      <c r="G968" s="20"/>
    </row>
    <row r="969" spans="7:7" ht="12.45" x14ac:dyDescent="0.3">
      <c r="G969" s="20"/>
    </row>
    <row r="970" spans="7:7" ht="12.45" x14ac:dyDescent="0.3">
      <c r="G970" s="20"/>
    </row>
    <row r="971" spans="7:7" ht="12.45" x14ac:dyDescent="0.3">
      <c r="G971" s="20"/>
    </row>
    <row r="972" spans="7:7" ht="12.45" x14ac:dyDescent="0.3">
      <c r="G972" s="20"/>
    </row>
    <row r="973" spans="7:7" ht="12.45" x14ac:dyDescent="0.3">
      <c r="G973" s="20"/>
    </row>
    <row r="974" spans="7:7" ht="12.45" x14ac:dyDescent="0.3">
      <c r="G974" s="20"/>
    </row>
    <row r="975" spans="7:7" ht="12.45" x14ac:dyDescent="0.3">
      <c r="G975" s="20"/>
    </row>
    <row r="976" spans="7:7" ht="12.45" x14ac:dyDescent="0.3">
      <c r="G976" s="20"/>
    </row>
    <row r="977" spans="7:7" ht="12.45" x14ac:dyDescent="0.3">
      <c r="G977" s="20"/>
    </row>
    <row r="978" spans="7:7" ht="12.45" x14ac:dyDescent="0.3">
      <c r="G978" s="20"/>
    </row>
    <row r="979" spans="7:7" ht="12.45" x14ac:dyDescent="0.3">
      <c r="G979" s="20"/>
    </row>
    <row r="980" spans="7:7" ht="12.45" x14ac:dyDescent="0.3">
      <c r="G980" s="20"/>
    </row>
    <row r="981" spans="7:7" ht="12.45" x14ac:dyDescent="0.3">
      <c r="G981" s="20"/>
    </row>
    <row r="982" spans="7:7" ht="12.45" x14ac:dyDescent="0.3">
      <c r="G982" s="20"/>
    </row>
    <row r="983" spans="7:7" ht="12.45" x14ac:dyDescent="0.3">
      <c r="G983" s="20"/>
    </row>
    <row r="984" spans="7:7" ht="12.45" x14ac:dyDescent="0.3">
      <c r="G984" s="20"/>
    </row>
    <row r="985" spans="7:7" ht="12.45" x14ac:dyDescent="0.3">
      <c r="G985" s="20"/>
    </row>
    <row r="986" spans="7:7" ht="12.45" x14ac:dyDescent="0.3">
      <c r="G986" s="20"/>
    </row>
    <row r="987" spans="7:7" ht="12.45" x14ac:dyDescent="0.3">
      <c r="G987" s="20"/>
    </row>
    <row r="988" spans="7:7" ht="12.45" x14ac:dyDescent="0.3">
      <c r="G988" s="20"/>
    </row>
    <row r="989" spans="7:7" ht="12.45" x14ac:dyDescent="0.3">
      <c r="G989" s="20"/>
    </row>
    <row r="990" spans="7:7" ht="12.45" x14ac:dyDescent="0.3">
      <c r="G990" s="20"/>
    </row>
    <row r="991" spans="7:7" ht="12.45" x14ac:dyDescent="0.3">
      <c r="G991" s="20"/>
    </row>
    <row r="992" spans="7:7" ht="12.45" x14ac:dyDescent="0.3">
      <c r="G992" s="20"/>
    </row>
    <row r="993" spans="7:7" ht="12.45" x14ac:dyDescent="0.3">
      <c r="G993" s="20"/>
    </row>
    <row r="994" spans="7:7" ht="12.45" x14ac:dyDescent="0.3">
      <c r="G994" s="20"/>
    </row>
    <row r="995" spans="7:7" ht="12.45" x14ac:dyDescent="0.3">
      <c r="G995" s="20"/>
    </row>
    <row r="996" spans="7:7" ht="12.45" x14ac:dyDescent="0.3">
      <c r="G996" s="20"/>
    </row>
    <row r="997" spans="7:7" ht="12.45" x14ac:dyDescent="0.3">
      <c r="G997" s="20"/>
    </row>
    <row r="998" spans="7:7" ht="12.45" x14ac:dyDescent="0.3">
      <c r="G998" s="20"/>
    </row>
    <row r="999" spans="7:7" ht="12.45" x14ac:dyDescent="0.3">
      <c r="G999" s="20"/>
    </row>
    <row r="1000" spans="7:7" ht="12.45" x14ac:dyDescent="0.3">
      <c r="G1000" s="20"/>
    </row>
  </sheetData>
  <mergeCells count="12">
    <mergeCell ref="L1:M1"/>
    <mergeCell ref="A2:B2"/>
    <mergeCell ref="G2:H2"/>
    <mergeCell ref="L2:M2"/>
    <mergeCell ref="C2:D2"/>
    <mergeCell ref="E2:F2"/>
    <mergeCell ref="J1:K1"/>
    <mergeCell ref="J2:K2"/>
    <mergeCell ref="A1:B1"/>
    <mergeCell ref="C1:D1"/>
    <mergeCell ref="E1:F1"/>
    <mergeCell ref="G1:H1"/>
  </mergeCells>
  <conditionalFormatting sqref="G2:I2 L2:N2 K4:L998 N4:N998">
    <cfRule type="cellIs" dxfId="9" priority="1" operator="greaterThan">
      <formula>0</formula>
    </cfRule>
    <cfRule type="cellIs" dxfId="8" priority="2" operator="lessThan">
      <formula>0</formula>
    </cfRule>
    <cfRule type="cellIs" dxfId="7" priority="3" operator="equal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Parametres!$A$2:$A$50</xm:f>
          </x14:formula1>
          <xm:sqref>D4:D498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CD31-25F5-4E40-8CD0-F35BEBCAD11A}">
  <sheetPr codeName="Feuil12"/>
  <dimension ref="A1:Y1000"/>
  <sheetViews>
    <sheetView tabSelected="1" zoomScale="85" zoomScaleNormal="85" workbookViewId="0">
      <selection activeCell="J34" sqref="J34"/>
    </sheetView>
  </sheetViews>
  <sheetFormatPr baseColWidth="10" defaultColWidth="12.61328125" defaultRowHeight="12.45" x14ac:dyDescent="0.3"/>
  <cols>
    <col min="1" max="1" width="14.69140625" style="61" customWidth="1"/>
    <col min="2" max="2" width="13.07421875" style="61" customWidth="1"/>
    <col min="3" max="3" width="20.23046875" style="61" customWidth="1"/>
    <col min="4" max="4" width="15.765625" style="61" customWidth="1"/>
    <col min="5" max="5" width="17.3046875" style="61" customWidth="1"/>
    <col min="6" max="6" width="24.3828125" style="61" customWidth="1"/>
    <col min="7" max="7" width="11.15234375" style="61" customWidth="1"/>
    <col min="8" max="8" width="14.23046875" style="61" customWidth="1"/>
    <col min="9" max="9" width="14.53515625" style="61" customWidth="1"/>
    <col min="10" max="10" width="12.61328125" style="61"/>
    <col min="11" max="11" width="16.53515625" style="61" customWidth="1"/>
    <col min="12" max="12" width="13.765625" style="61" customWidth="1"/>
    <col min="13" max="14" width="12.61328125" style="61"/>
    <col min="15" max="15" width="16.15234375" style="61" customWidth="1"/>
    <col min="16" max="16" width="13.84375" style="61" customWidth="1"/>
    <col min="17" max="17" width="8.53515625" style="61" customWidth="1"/>
    <col min="18" max="18" width="2.23046875" style="61" customWidth="1"/>
    <col min="19" max="19" width="9.61328125" style="61" customWidth="1"/>
    <col min="20" max="20" width="16.61328125" style="61" customWidth="1"/>
    <col min="21" max="21" width="12.61328125" style="61"/>
    <col min="22" max="22" width="9.765625" style="61" bestFit="1" customWidth="1"/>
    <col min="23" max="23" width="15.3046875" style="61" bestFit="1" customWidth="1"/>
    <col min="24" max="24" width="12.921875" style="61" bestFit="1" customWidth="1"/>
    <col min="25" max="16384" width="12.61328125" style="61"/>
  </cols>
  <sheetData>
    <row r="1" spans="1:25" ht="12.9" x14ac:dyDescent="0.35">
      <c r="A1" s="61" t="s">
        <v>233</v>
      </c>
      <c r="B1" s="53">
        <v>44774</v>
      </c>
      <c r="C1" s="93" t="s">
        <v>18</v>
      </c>
      <c r="D1" s="94"/>
      <c r="E1" s="95" t="s">
        <v>19</v>
      </c>
      <c r="F1" s="94"/>
      <c r="G1" s="95" t="s">
        <v>20</v>
      </c>
      <c r="H1" s="94"/>
      <c r="I1" s="95" t="s">
        <v>21</v>
      </c>
      <c r="J1" s="94"/>
      <c r="K1" s="62" t="s">
        <v>22</v>
      </c>
      <c r="L1" s="95" t="s">
        <v>23</v>
      </c>
      <c r="M1" s="94"/>
      <c r="N1" s="95" t="s">
        <v>24</v>
      </c>
      <c r="O1" s="94"/>
      <c r="P1" s="63" t="s">
        <v>25</v>
      </c>
      <c r="Q1" s="64"/>
      <c r="R1" s="64"/>
      <c r="S1" s="64"/>
      <c r="T1" s="64"/>
      <c r="U1" s="64"/>
      <c r="V1" s="61" t="s">
        <v>2</v>
      </c>
      <c r="W1" s="61" t="s">
        <v>72</v>
      </c>
      <c r="X1" s="61" t="s">
        <v>73</v>
      </c>
      <c r="Y1" s="64"/>
    </row>
    <row r="2" spans="1:25" ht="15.45" x14ac:dyDescent="0.4">
      <c r="A2" s="61" t="s">
        <v>234</v>
      </c>
      <c r="B2" s="53">
        <v>45169</v>
      </c>
      <c r="C2" s="96">
        <f>COUNTA(C4:C998)</f>
        <v>29</v>
      </c>
      <c r="D2" s="92"/>
      <c r="E2" s="97">
        <f>SUM(J4:J998)</f>
        <v>8014051.6100000013</v>
      </c>
      <c r="F2" s="98"/>
      <c r="G2" s="99">
        <f>SUM(L4:L998)</f>
        <v>8425687.2199999988</v>
      </c>
      <c r="H2" s="100"/>
      <c r="I2" s="101">
        <f>G2-E2</f>
        <v>411635.60999999754</v>
      </c>
      <c r="J2" s="102"/>
      <c r="K2" s="65">
        <f>(G2-E2)/E2</f>
        <v>5.1364232479655506E-2</v>
      </c>
      <c r="L2" s="103">
        <f>SUM(O4:O998)</f>
        <v>8425687.2199999988</v>
      </c>
      <c r="M2" s="92"/>
      <c r="N2" s="91">
        <f>L2-E2</f>
        <v>411635.60999999754</v>
      </c>
      <c r="O2" s="92"/>
      <c r="P2" s="66">
        <f>(L2-E2)/E2</f>
        <v>5.1364232479655506E-2</v>
      </c>
      <c r="Q2" s="64"/>
      <c r="R2" s="67">
        <f>X52</f>
        <v>6739.6454999999996</v>
      </c>
      <c r="S2" s="67"/>
      <c r="T2" s="67"/>
      <c r="U2" s="64"/>
      <c r="V2" s="68">
        <v>44830</v>
      </c>
      <c r="W2" s="61">
        <v>5769.3901367188</v>
      </c>
      <c r="X2" s="61">
        <v>5837.8525</v>
      </c>
      <c r="Y2" s="64"/>
    </row>
    <row r="3" spans="1:25" ht="24.75" customHeight="1" x14ac:dyDescent="0.3">
      <c r="C3" s="49" t="s">
        <v>0</v>
      </c>
      <c r="D3" s="49" t="s">
        <v>1</v>
      </c>
      <c r="E3" s="49" t="s">
        <v>26</v>
      </c>
      <c r="F3" s="49" t="s">
        <v>27</v>
      </c>
      <c r="G3" s="69" t="s">
        <v>3</v>
      </c>
      <c r="H3" s="69" t="s">
        <v>28</v>
      </c>
      <c r="I3" s="49" t="s">
        <v>29</v>
      </c>
      <c r="J3" s="70" t="s">
        <v>30</v>
      </c>
      <c r="K3" s="49" t="s">
        <v>31</v>
      </c>
      <c r="L3" s="49" t="s">
        <v>32</v>
      </c>
      <c r="M3" s="49" t="s">
        <v>33</v>
      </c>
      <c r="N3" s="49" t="s">
        <v>34</v>
      </c>
      <c r="O3" s="49" t="s">
        <v>35</v>
      </c>
      <c r="P3" s="49" t="s">
        <v>36</v>
      </c>
      <c r="Q3" s="49" t="s">
        <v>71</v>
      </c>
      <c r="R3" s="49" t="s">
        <v>263</v>
      </c>
      <c r="S3" s="49" t="s">
        <v>268</v>
      </c>
      <c r="T3" s="49"/>
      <c r="V3" s="68">
        <v>44831</v>
      </c>
      <c r="W3" s="61">
        <v>5753.8198242188</v>
      </c>
      <c r="X3" s="61">
        <v>5794.6625999999997</v>
      </c>
    </row>
    <row r="4" spans="1:25" ht="14.6" x14ac:dyDescent="0.45">
      <c r="B4" s="68"/>
      <c r="C4" s="55" t="s">
        <v>235</v>
      </c>
      <c r="D4" s="71" t="s">
        <v>207</v>
      </c>
      <c r="E4" s="72" t="s">
        <v>74</v>
      </c>
      <c r="F4" s="72" t="s">
        <v>39</v>
      </c>
      <c r="G4" s="72">
        <v>2500</v>
      </c>
      <c r="H4" s="72">
        <v>188.73</v>
      </c>
      <c r="I4" s="73"/>
      <c r="J4" s="72">
        <f>G4*H4</f>
        <v>471825</v>
      </c>
      <c r="K4" s="74">
        <v>181.19</v>
      </c>
      <c r="L4" s="72">
        <f>G4*K4</f>
        <v>452975</v>
      </c>
      <c r="M4" s="72">
        <f>L4-J4</f>
        <v>-18850</v>
      </c>
      <c r="N4" s="73">
        <f>(L4-J4)/J4</f>
        <v>-3.995125311291263E-2</v>
      </c>
      <c r="O4" s="72">
        <f>L4+0</f>
        <v>452975</v>
      </c>
      <c r="P4" s="73">
        <f>(O4-J4)/J4</f>
        <v>-3.995125311291263E-2</v>
      </c>
      <c r="Q4" s="54">
        <v>0.132345782967172</v>
      </c>
      <c r="R4" s="75">
        <f>$F$35*Q4</f>
        <v>1.8090282846992895E-2</v>
      </c>
      <c r="S4" s="75">
        <f>G4/SUM($G$4:$G$31)</f>
        <v>4.1955460083575279E-2</v>
      </c>
      <c r="T4" s="76"/>
      <c r="V4" s="68">
        <v>44832</v>
      </c>
      <c r="W4" s="61">
        <v>5765.009765625</v>
      </c>
      <c r="X4" s="61">
        <v>5772.701</v>
      </c>
    </row>
    <row r="5" spans="1:25" ht="14.6" x14ac:dyDescent="0.45">
      <c r="C5" s="55" t="s">
        <v>236</v>
      </c>
      <c r="D5" s="71" t="s">
        <v>208</v>
      </c>
      <c r="E5" s="72" t="s">
        <v>74</v>
      </c>
      <c r="F5" s="72" t="s">
        <v>66</v>
      </c>
      <c r="G5" s="72">
        <v>6529</v>
      </c>
      <c r="H5" s="72">
        <v>9.3000000000000007</v>
      </c>
      <c r="I5" s="73"/>
      <c r="J5" s="72">
        <f t="shared" ref="J5:J31" si="0">G5*H5</f>
        <v>60719.700000000004</v>
      </c>
      <c r="K5" s="74">
        <v>10.35</v>
      </c>
      <c r="L5" s="72">
        <f t="shared" ref="L5:L31" si="1">G5*K5</f>
        <v>67575.149999999994</v>
      </c>
      <c r="M5" s="72">
        <f t="shared" ref="M5:M31" si="2">L5-J5</f>
        <v>6855.4499999999898</v>
      </c>
      <c r="N5" s="73">
        <f t="shared" ref="N5:N31" si="3">(L5-J5)/J5</f>
        <v>0.11290322580645144</v>
      </c>
      <c r="O5" s="72">
        <f t="shared" ref="O5:O31" si="4">L5+0</f>
        <v>67575.149999999994</v>
      </c>
      <c r="P5" s="73">
        <f t="shared" ref="P5:P31" si="5">(O5-J5)/J5</f>
        <v>0.11290322580645144</v>
      </c>
      <c r="Q5" s="54">
        <v>0.105563136378984</v>
      </c>
      <c r="R5" s="75">
        <f t="shared" ref="R5:R31" si="6">$F$35*Q5</f>
        <v>1.4429375477609236E-2</v>
      </c>
      <c r="S5" s="75">
        <f t="shared" ref="S5:S31" si="7">G5/SUM($G$4:$G$31)</f>
        <v>0.10957087955426519</v>
      </c>
      <c r="T5" s="76"/>
      <c r="V5" s="68">
        <v>44833</v>
      </c>
      <c r="W5" s="61">
        <v>5676.8701171875</v>
      </c>
      <c r="X5" s="61">
        <v>5775.0469999999996</v>
      </c>
    </row>
    <row r="6" spans="1:25" ht="14.6" x14ac:dyDescent="0.45">
      <c r="C6" s="55" t="s">
        <v>237</v>
      </c>
      <c r="D6" s="71" t="s">
        <v>209</v>
      </c>
      <c r="E6" s="72" t="s">
        <v>74</v>
      </c>
      <c r="F6" s="72"/>
      <c r="G6" s="72">
        <v>3526</v>
      </c>
      <c r="H6" s="72">
        <v>15.69</v>
      </c>
      <c r="I6" s="73"/>
      <c r="J6" s="72">
        <f t="shared" si="0"/>
        <v>55322.939999999995</v>
      </c>
      <c r="K6" s="74">
        <v>17.670000000000002</v>
      </c>
      <c r="L6" s="72">
        <f t="shared" si="1"/>
        <v>62304.420000000006</v>
      </c>
      <c r="M6" s="72">
        <f t="shared" si="2"/>
        <v>6981.4800000000105</v>
      </c>
      <c r="N6" s="73">
        <f t="shared" si="3"/>
        <v>0.12619502868068855</v>
      </c>
      <c r="O6" s="72">
        <f t="shared" si="4"/>
        <v>62304.420000000006</v>
      </c>
      <c r="P6" s="73">
        <f t="shared" si="5"/>
        <v>0.12619502868068855</v>
      </c>
      <c r="Q6" s="54">
        <v>0.15417730889294601</v>
      </c>
      <c r="R6" s="75">
        <f t="shared" si="6"/>
        <v>2.1074423860965918E-2</v>
      </c>
      <c r="S6" s="75">
        <f t="shared" si="7"/>
        <v>5.9173980901874569E-2</v>
      </c>
      <c r="T6" s="76"/>
      <c r="V6" s="68">
        <v>44834</v>
      </c>
      <c r="W6" s="61">
        <v>5762.33984375</v>
      </c>
      <c r="X6" s="61">
        <v>5716.5590000000002</v>
      </c>
    </row>
    <row r="7" spans="1:25" ht="14.6" x14ac:dyDescent="0.45">
      <c r="C7" s="55" t="s">
        <v>238</v>
      </c>
      <c r="D7" s="71" t="s">
        <v>210</v>
      </c>
      <c r="E7" s="72" t="s">
        <v>74</v>
      </c>
      <c r="F7" s="77"/>
      <c r="G7" s="72">
        <v>732</v>
      </c>
      <c r="H7" s="77">
        <v>25.65</v>
      </c>
      <c r="I7" s="78"/>
      <c r="J7" s="72">
        <f t="shared" si="0"/>
        <v>18775.8</v>
      </c>
      <c r="K7" s="74">
        <v>28.91</v>
      </c>
      <c r="L7" s="72">
        <f t="shared" si="1"/>
        <v>21162.12</v>
      </c>
      <c r="M7" s="72">
        <f t="shared" si="2"/>
        <v>2386.3199999999997</v>
      </c>
      <c r="N7" s="73">
        <f t="shared" si="3"/>
        <v>0.12709551656920076</v>
      </c>
      <c r="O7" s="72">
        <f t="shared" si="4"/>
        <v>21162.12</v>
      </c>
      <c r="P7" s="73">
        <f t="shared" si="5"/>
        <v>0.12709551656920076</v>
      </c>
      <c r="Q7" s="54">
        <v>0.31978359775183701</v>
      </c>
      <c r="R7" s="75">
        <f t="shared" si="6"/>
        <v>4.3711069619760227E-2</v>
      </c>
      <c r="S7" s="75">
        <f t="shared" si="7"/>
        <v>1.228455871247084E-2</v>
      </c>
      <c r="T7" s="76"/>
      <c r="V7" s="68">
        <v>44837</v>
      </c>
      <c r="W7" s="61">
        <v>5794.1499023438</v>
      </c>
      <c r="X7" s="61">
        <v>5755.0240000000003</v>
      </c>
    </row>
    <row r="8" spans="1:25" ht="14.6" x14ac:dyDescent="0.45">
      <c r="C8" s="55" t="s">
        <v>239</v>
      </c>
      <c r="D8" s="71" t="s">
        <v>211</v>
      </c>
      <c r="E8" s="72" t="s">
        <v>74</v>
      </c>
      <c r="F8" s="77"/>
      <c r="G8" s="72">
        <v>874</v>
      </c>
      <c r="H8" s="77">
        <v>23.36</v>
      </c>
      <c r="I8" s="78"/>
      <c r="J8" s="72">
        <f t="shared" si="0"/>
        <v>20416.64</v>
      </c>
      <c r="K8" s="74">
        <v>28.86</v>
      </c>
      <c r="L8" s="72">
        <f t="shared" si="1"/>
        <v>25223.64</v>
      </c>
      <c r="M8" s="72">
        <f t="shared" si="2"/>
        <v>4807</v>
      </c>
      <c r="N8" s="73">
        <f t="shared" si="3"/>
        <v>0.23544520547945205</v>
      </c>
      <c r="O8" s="72">
        <f t="shared" si="4"/>
        <v>25223.64</v>
      </c>
      <c r="P8" s="73">
        <f t="shared" si="5"/>
        <v>0.23544520547945205</v>
      </c>
      <c r="Q8" s="54">
        <v>0.294477549014656</v>
      </c>
      <c r="R8" s="75">
        <f t="shared" si="6"/>
        <v>4.0251997716358921E-2</v>
      </c>
      <c r="S8" s="75">
        <f t="shared" si="7"/>
        <v>1.4667628845217917E-2</v>
      </c>
      <c r="T8" s="76"/>
      <c r="V8" s="68">
        <v>44838</v>
      </c>
      <c r="W8" s="61">
        <v>6039.6899414062</v>
      </c>
      <c r="X8" s="61">
        <v>5789.4930000000004</v>
      </c>
    </row>
    <row r="9" spans="1:25" ht="14.6" x14ac:dyDescent="0.45">
      <c r="C9" s="55" t="s">
        <v>240</v>
      </c>
      <c r="D9" s="71" t="s">
        <v>212</v>
      </c>
      <c r="E9" s="72" t="s">
        <v>74</v>
      </c>
      <c r="F9" s="77" t="s">
        <v>67</v>
      </c>
      <c r="G9" s="72">
        <v>3029</v>
      </c>
      <c r="H9" s="77">
        <v>8.1199999999999992</v>
      </c>
      <c r="I9" s="78"/>
      <c r="J9" s="72">
        <f t="shared" si="0"/>
        <v>24595.479999999996</v>
      </c>
      <c r="K9" s="74">
        <v>11.65</v>
      </c>
      <c r="L9" s="72">
        <f t="shared" si="1"/>
        <v>35287.85</v>
      </c>
      <c r="M9" s="72">
        <f t="shared" si="2"/>
        <v>10692.370000000003</v>
      </c>
      <c r="N9" s="73">
        <f t="shared" si="3"/>
        <v>0.43472906403940903</v>
      </c>
      <c r="O9" s="72">
        <f t="shared" si="4"/>
        <v>35287.85</v>
      </c>
      <c r="P9" s="73">
        <f t="shared" si="5"/>
        <v>0.43472906403940903</v>
      </c>
      <c r="Q9" s="54">
        <v>0.30797695012579202</v>
      </c>
      <c r="R9" s="75">
        <f t="shared" si="6"/>
        <v>4.2097224507045831E-2</v>
      </c>
      <c r="S9" s="75">
        <f t="shared" si="7"/>
        <v>5.0833235437259802E-2</v>
      </c>
      <c r="T9" s="76"/>
      <c r="V9" s="68">
        <v>44839</v>
      </c>
      <c r="W9" s="61">
        <v>5985.4599609375</v>
      </c>
      <c r="X9" s="61">
        <v>5974.1377000000002</v>
      </c>
    </row>
    <row r="10" spans="1:25" ht="14.6" x14ac:dyDescent="0.45">
      <c r="C10" s="55" t="s">
        <v>241</v>
      </c>
      <c r="D10" s="71" t="s">
        <v>213</v>
      </c>
      <c r="E10" s="72" t="s">
        <v>74</v>
      </c>
      <c r="F10" s="77"/>
      <c r="G10" s="72">
        <v>1680</v>
      </c>
      <c r="H10" s="77">
        <v>678.32</v>
      </c>
      <c r="I10" s="78"/>
      <c r="J10" s="72">
        <f t="shared" si="0"/>
        <v>1139577.6000000001</v>
      </c>
      <c r="K10" s="74">
        <v>782.2</v>
      </c>
      <c r="L10" s="72">
        <f t="shared" si="1"/>
        <v>1314096</v>
      </c>
      <c r="M10" s="72">
        <f t="shared" si="2"/>
        <v>174518.39999999991</v>
      </c>
      <c r="N10" s="73">
        <f t="shared" si="3"/>
        <v>0.15314305932303329</v>
      </c>
      <c r="O10" s="72">
        <f t="shared" si="4"/>
        <v>1314096</v>
      </c>
      <c r="P10" s="73">
        <f t="shared" si="5"/>
        <v>0.15314305932303329</v>
      </c>
      <c r="Q10" s="54">
        <v>0.35281032277897501</v>
      </c>
      <c r="R10" s="75">
        <f t="shared" si="6"/>
        <v>4.8225477135101946E-2</v>
      </c>
      <c r="S10" s="75">
        <f t="shared" si="7"/>
        <v>2.8194069176162587E-2</v>
      </c>
      <c r="T10" s="76"/>
      <c r="V10" s="68">
        <v>44840</v>
      </c>
      <c r="W10" s="61">
        <v>5936.419921875</v>
      </c>
      <c r="X10" s="61">
        <v>5986.0712999999996</v>
      </c>
    </row>
    <row r="11" spans="1:25" ht="14.6" x14ac:dyDescent="0.45">
      <c r="C11" s="55" t="s">
        <v>242</v>
      </c>
      <c r="D11" s="71" t="s">
        <v>214</v>
      </c>
      <c r="E11" s="72" t="s">
        <v>74</v>
      </c>
      <c r="F11" s="77"/>
      <c r="G11" s="72">
        <v>2500</v>
      </c>
      <c r="H11" s="77">
        <v>43.52</v>
      </c>
      <c r="I11" s="78"/>
      <c r="J11" s="72">
        <f t="shared" si="0"/>
        <v>108800.00000000001</v>
      </c>
      <c r="K11" s="74">
        <v>60.16</v>
      </c>
      <c r="L11" s="72">
        <f t="shared" si="1"/>
        <v>150400</v>
      </c>
      <c r="M11" s="72">
        <f t="shared" si="2"/>
        <v>41599.999999999985</v>
      </c>
      <c r="N11" s="73">
        <f t="shared" si="3"/>
        <v>0.3823529411764704</v>
      </c>
      <c r="O11" s="72">
        <f t="shared" si="4"/>
        <v>150400</v>
      </c>
      <c r="P11" s="73">
        <f t="shared" si="5"/>
        <v>0.3823529411764704</v>
      </c>
      <c r="Q11" s="54">
        <v>0.47389198511319403</v>
      </c>
      <c r="R11" s="75">
        <f t="shared" si="6"/>
        <v>6.4776072628979012E-2</v>
      </c>
      <c r="S11" s="75">
        <f t="shared" si="7"/>
        <v>4.1955460083575279E-2</v>
      </c>
      <c r="T11" s="76"/>
      <c r="V11" s="68">
        <v>44841</v>
      </c>
      <c r="W11" s="61">
        <v>5866.9399414062</v>
      </c>
      <c r="X11" s="61">
        <v>5950.8559999999998</v>
      </c>
    </row>
    <row r="12" spans="1:25" ht="14.6" x14ac:dyDescent="0.45">
      <c r="C12" s="55" t="s">
        <v>243</v>
      </c>
      <c r="D12" s="71" t="s">
        <v>215</v>
      </c>
      <c r="E12" s="72" t="s">
        <v>74</v>
      </c>
      <c r="F12" s="77"/>
      <c r="G12" s="72">
        <v>2500</v>
      </c>
      <c r="H12" s="77">
        <v>181.57</v>
      </c>
      <c r="I12" s="78"/>
      <c r="J12" s="72">
        <f t="shared" si="0"/>
        <v>453925</v>
      </c>
      <c r="K12" s="74">
        <v>172.35</v>
      </c>
      <c r="L12" s="72">
        <f t="shared" si="1"/>
        <v>430875</v>
      </c>
      <c r="M12" s="72">
        <f t="shared" si="2"/>
        <v>-23050</v>
      </c>
      <c r="N12" s="73">
        <f t="shared" si="3"/>
        <v>-5.0779313763286885E-2</v>
      </c>
      <c r="O12" s="72">
        <f t="shared" si="4"/>
        <v>430875</v>
      </c>
      <c r="P12" s="73">
        <f t="shared" si="5"/>
        <v>-5.0779313763286885E-2</v>
      </c>
      <c r="Q12" s="54">
        <v>0.25357271975457701</v>
      </c>
      <c r="R12" s="75">
        <f t="shared" si="6"/>
        <v>3.466073583757031E-2</v>
      </c>
      <c r="S12" s="75">
        <f t="shared" si="7"/>
        <v>4.1955460083575279E-2</v>
      </c>
      <c r="T12" s="76"/>
      <c r="V12" s="68">
        <v>44844</v>
      </c>
      <c r="W12" s="61">
        <v>5840.5498046875</v>
      </c>
      <c r="X12" s="61">
        <v>5889.2896000000001</v>
      </c>
    </row>
    <row r="13" spans="1:25" ht="14.6" x14ac:dyDescent="0.45">
      <c r="C13" s="55" t="s">
        <v>244</v>
      </c>
      <c r="D13" s="71" t="s">
        <v>216</v>
      </c>
      <c r="E13" s="72" t="s">
        <v>74</v>
      </c>
      <c r="F13" s="77"/>
      <c r="G13" s="72">
        <v>3000</v>
      </c>
      <c r="H13" s="77">
        <v>42.9</v>
      </c>
      <c r="I13" s="78"/>
      <c r="J13" s="72">
        <f t="shared" si="0"/>
        <v>128700</v>
      </c>
      <c r="K13" s="74">
        <v>30.08</v>
      </c>
      <c r="L13" s="72">
        <f t="shared" si="1"/>
        <v>90240</v>
      </c>
      <c r="M13" s="72">
        <f t="shared" si="2"/>
        <v>-38460</v>
      </c>
      <c r="N13" s="73">
        <f t="shared" si="3"/>
        <v>-0.29883449883449881</v>
      </c>
      <c r="O13" s="72">
        <f t="shared" si="4"/>
        <v>90240</v>
      </c>
      <c r="P13" s="73">
        <f t="shared" si="5"/>
        <v>-0.29883449883449881</v>
      </c>
      <c r="Q13" s="54">
        <v>0.34439117065685698</v>
      </c>
      <c r="R13" s="75">
        <f t="shared" si="6"/>
        <v>4.7074667190075185E-2</v>
      </c>
      <c r="S13" s="75">
        <f t="shared" si="7"/>
        <v>5.0346552100290334E-2</v>
      </c>
      <c r="T13" s="76"/>
      <c r="V13" s="68">
        <v>44845</v>
      </c>
      <c r="W13" s="61">
        <v>5833.2001953125</v>
      </c>
      <c r="X13" s="61">
        <v>5852.8140000000003</v>
      </c>
    </row>
    <row r="14" spans="1:25" ht="14.6" x14ac:dyDescent="0.45">
      <c r="C14" s="55" t="s">
        <v>245</v>
      </c>
      <c r="D14" s="71" t="s">
        <v>216</v>
      </c>
      <c r="E14" s="72" t="s">
        <v>74</v>
      </c>
      <c r="F14" s="77"/>
      <c r="G14" s="72">
        <v>5000</v>
      </c>
      <c r="H14" s="77">
        <v>539.49</v>
      </c>
      <c r="I14" s="78"/>
      <c r="J14" s="72">
        <f t="shared" si="0"/>
        <v>2697450</v>
      </c>
      <c r="K14" s="79">
        <v>494.2</v>
      </c>
      <c r="L14" s="72">
        <f t="shared" si="1"/>
        <v>2471000</v>
      </c>
      <c r="M14" s="72">
        <f t="shared" si="2"/>
        <v>-226450</v>
      </c>
      <c r="N14" s="73">
        <f t="shared" si="3"/>
        <v>-8.3949656156740632E-2</v>
      </c>
      <c r="O14" s="72">
        <f t="shared" si="4"/>
        <v>2471000</v>
      </c>
      <c r="P14" s="73">
        <f t="shared" si="5"/>
        <v>-8.3949656156740632E-2</v>
      </c>
      <c r="Q14" s="54">
        <v>0.254214000414547</v>
      </c>
      <c r="R14" s="75">
        <f t="shared" si="6"/>
        <v>3.4748392189462088E-2</v>
      </c>
      <c r="S14" s="75">
        <f t="shared" si="7"/>
        <v>8.3910920167150557E-2</v>
      </c>
      <c r="T14" s="76"/>
      <c r="V14" s="68">
        <v>44846</v>
      </c>
      <c r="W14" s="61">
        <v>5818.4702148438</v>
      </c>
      <c r="X14" s="61">
        <v>5838.0537000000004</v>
      </c>
    </row>
    <row r="15" spans="1:25" ht="14.6" x14ac:dyDescent="0.45">
      <c r="C15" s="55" t="s">
        <v>246</v>
      </c>
      <c r="D15" s="71" t="s">
        <v>217</v>
      </c>
      <c r="E15" s="72" t="s">
        <v>74</v>
      </c>
      <c r="F15" s="77"/>
      <c r="G15" s="72">
        <v>1500</v>
      </c>
      <c r="H15" s="77">
        <v>11.78</v>
      </c>
      <c r="I15" s="78"/>
      <c r="J15" s="72">
        <f t="shared" si="0"/>
        <v>17670</v>
      </c>
      <c r="K15" s="79">
        <v>7.76</v>
      </c>
      <c r="L15" s="72">
        <f t="shared" si="1"/>
        <v>11640</v>
      </c>
      <c r="M15" s="72">
        <f t="shared" si="2"/>
        <v>-6030</v>
      </c>
      <c r="N15" s="73">
        <f t="shared" si="3"/>
        <v>-0.34125636672325976</v>
      </c>
      <c r="O15" s="72">
        <f t="shared" si="4"/>
        <v>11640</v>
      </c>
      <c r="P15" s="73">
        <f t="shared" si="5"/>
        <v>-0.34125636672325976</v>
      </c>
      <c r="Q15" s="54">
        <v>0.63961649615058702</v>
      </c>
      <c r="R15" s="75">
        <f t="shared" si="6"/>
        <v>8.7428878121766654E-2</v>
      </c>
      <c r="S15" s="75">
        <f t="shared" si="7"/>
        <v>2.5173276050145167E-2</v>
      </c>
      <c r="T15" s="76"/>
      <c r="V15" s="68">
        <v>44847</v>
      </c>
      <c r="W15" s="61">
        <v>5879.1899414062</v>
      </c>
      <c r="X15" s="61">
        <v>5824.6796999999997</v>
      </c>
    </row>
    <row r="16" spans="1:25" ht="14.6" x14ac:dyDescent="0.45">
      <c r="C16" s="55" t="s">
        <v>247</v>
      </c>
      <c r="D16" s="71" t="s">
        <v>218</v>
      </c>
      <c r="E16" s="72" t="s">
        <v>74</v>
      </c>
      <c r="F16" s="77"/>
      <c r="G16" s="72">
        <v>2000</v>
      </c>
      <c r="H16" s="77">
        <v>11.28</v>
      </c>
      <c r="I16" s="78"/>
      <c r="J16" s="72">
        <f t="shared" si="0"/>
        <v>22560</v>
      </c>
      <c r="K16" s="79">
        <v>14.89</v>
      </c>
      <c r="L16" s="72">
        <f t="shared" si="1"/>
        <v>29780</v>
      </c>
      <c r="M16" s="72">
        <f t="shared" si="2"/>
        <v>7220</v>
      </c>
      <c r="N16" s="73">
        <f t="shared" si="3"/>
        <v>0.32003546099290781</v>
      </c>
      <c r="O16" s="72">
        <f t="shared" si="4"/>
        <v>29780</v>
      </c>
      <c r="P16" s="73">
        <f t="shared" si="5"/>
        <v>0.32003546099290781</v>
      </c>
      <c r="Q16" s="54">
        <v>0.12643190882486</v>
      </c>
      <c r="R16" s="75">
        <f t="shared" si="6"/>
        <v>1.7281918171085701E-2</v>
      </c>
      <c r="S16" s="75">
        <f t="shared" si="7"/>
        <v>3.3564368066860223E-2</v>
      </c>
      <c r="T16" s="76"/>
      <c r="V16" s="68">
        <v>44848</v>
      </c>
      <c r="W16" s="61">
        <v>5931.919921875</v>
      </c>
      <c r="X16" s="61">
        <v>5864.02</v>
      </c>
    </row>
    <row r="17" spans="3:24" ht="14.6" x14ac:dyDescent="0.45">
      <c r="C17" s="55" t="s">
        <v>248</v>
      </c>
      <c r="D17" s="71" t="s">
        <v>219</v>
      </c>
      <c r="E17" s="72" t="s">
        <v>74</v>
      </c>
      <c r="F17" s="77"/>
      <c r="G17" s="72">
        <v>2009</v>
      </c>
      <c r="H17" s="77">
        <v>101.04</v>
      </c>
      <c r="I17" s="78"/>
      <c r="J17" s="72">
        <f t="shared" si="0"/>
        <v>202989.36000000002</v>
      </c>
      <c r="K17" s="79">
        <v>135.38</v>
      </c>
      <c r="L17" s="72">
        <f t="shared" si="1"/>
        <v>271978.42</v>
      </c>
      <c r="M17" s="72">
        <f t="shared" si="2"/>
        <v>68989.059999999969</v>
      </c>
      <c r="N17" s="73">
        <f t="shared" si="3"/>
        <v>0.33986539984164671</v>
      </c>
      <c r="O17" s="72">
        <f t="shared" si="4"/>
        <v>271978.42</v>
      </c>
      <c r="P17" s="73">
        <f t="shared" si="5"/>
        <v>0.33986539984164671</v>
      </c>
      <c r="Q17" s="54">
        <v>0.12925801519903901</v>
      </c>
      <c r="R17" s="75">
        <f t="shared" si="6"/>
        <v>1.7668217322583935E-2</v>
      </c>
      <c r="S17" s="75">
        <f t="shared" si="7"/>
        <v>3.3715407723161089E-2</v>
      </c>
      <c r="T17" s="76"/>
      <c r="V17" s="68">
        <v>44851</v>
      </c>
      <c r="W17" s="61">
        <v>6040.66015625</v>
      </c>
      <c r="X17" s="61">
        <v>5913.2793000000001</v>
      </c>
    </row>
    <row r="18" spans="3:24" ht="14.6" x14ac:dyDescent="0.45">
      <c r="C18" s="55" t="s">
        <v>249</v>
      </c>
      <c r="D18" s="71" t="s">
        <v>220</v>
      </c>
      <c r="E18" s="72" t="s">
        <v>74</v>
      </c>
      <c r="F18" s="77"/>
      <c r="G18" s="72">
        <v>1822</v>
      </c>
      <c r="H18" s="77">
        <v>51.95</v>
      </c>
      <c r="I18" s="78"/>
      <c r="J18" s="72">
        <f t="shared" si="0"/>
        <v>94652.900000000009</v>
      </c>
      <c r="K18" s="79">
        <v>53.83</v>
      </c>
      <c r="L18" s="72">
        <f t="shared" si="1"/>
        <v>98078.26</v>
      </c>
      <c r="M18" s="72">
        <f t="shared" si="2"/>
        <v>3425.359999999986</v>
      </c>
      <c r="N18" s="73">
        <f t="shared" si="3"/>
        <v>3.6188642925890128E-2</v>
      </c>
      <c r="O18" s="72">
        <f t="shared" si="4"/>
        <v>98078.26</v>
      </c>
      <c r="P18" s="73">
        <f t="shared" si="5"/>
        <v>3.6188642925890128E-2</v>
      </c>
      <c r="Q18" s="54">
        <v>7.4999570804879401E-2</v>
      </c>
      <c r="R18" s="75">
        <f t="shared" si="6"/>
        <v>1.0251656069765972E-2</v>
      </c>
      <c r="S18" s="75">
        <f t="shared" si="7"/>
        <v>3.0577139308909661E-2</v>
      </c>
      <c r="T18" s="76"/>
      <c r="V18" s="68">
        <v>44852</v>
      </c>
      <c r="W18" s="61">
        <v>6067</v>
      </c>
      <c r="X18" s="61">
        <v>6005.1549999999997</v>
      </c>
    </row>
    <row r="19" spans="3:24" ht="14.6" x14ac:dyDescent="0.45">
      <c r="C19" s="55" t="s">
        <v>250</v>
      </c>
      <c r="D19" s="71" t="s">
        <v>221</v>
      </c>
      <c r="E19" s="72" t="s">
        <v>74</v>
      </c>
      <c r="F19" s="77"/>
      <c r="G19" s="72">
        <v>800</v>
      </c>
      <c r="H19" s="77">
        <v>88.33</v>
      </c>
      <c r="I19" s="78"/>
      <c r="J19" s="72">
        <f t="shared" si="0"/>
        <v>70664</v>
      </c>
      <c r="K19" s="79">
        <v>102.95</v>
      </c>
      <c r="L19" s="72">
        <f t="shared" si="1"/>
        <v>82360</v>
      </c>
      <c r="M19" s="72">
        <f t="shared" si="2"/>
        <v>11696</v>
      </c>
      <c r="N19" s="73">
        <f t="shared" si="3"/>
        <v>0.16551567983697499</v>
      </c>
      <c r="O19" s="72">
        <f t="shared" si="4"/>
        <v>82360</v>
      </c>
      <c r="P19" s="73">
        <f t="shared" si="5"/>
        <v>0.16551567983697499</v>
      </c>
      <c r="Q19" s="54">
        <v>0.27961571355250803</v>
      </c>
      <c r="R19" s="75">
        <f t="shared" si="6"/>
        <v>3.8220540414826205E-2</v>
      </c>
      <c r="S19" s="75">
        <f t="shared" si="7"/>
        <v>1.3425747226744089E-2</v>
      </c>
      <c r="T19" s="76"/>
      <c r="V19" s="68">
        <v>44853</v>
      </c>
      <c r="W19" s="61">
        <v>6040.7202148438</v>
      </c>
      <c r="X19" s="61">
        <v>6048.24</v>
      </c>
    </row>
    <row r="20" spans="3:24" ht="14.6" x14ac:dyDescent="0.45">
      <c r="C20" s="55" t="s">
        <v>251</v>
      </c>
      <c r="D20" s="71" t="s">
        <v>222</v>
      </c>
      <c r="E20" s="72" t="s">
        <v>74</v>
      </c>
      <c r="F20" s="77"/>
      <c r="G20" s="72">
        <v>2911</v>
      </c>
      <c r="H20" s="77">
        <v>27.66</v>
      </c>
      <c r="I20" s="78"/>
      <c r="J20" s="72">
        <f t="shared" si="0"/>
        <v>80518.259999999995</v>
      </c>
      <c r="K20" s="79">
        <v>31.89</v>
      </c>
      <c r="L20" s="72">
        <f t="shared" si="1"/>
        <v>92831.790000000008</v>
      </c>
      <c r="M20" s="72">
        <f t="shared" si="2"/>
        <v>12313.530000000013</v>
      </c>
      <c r="N20" s="73">
        <f t="shared" si="3"/>
        <v>0.15292841648590039</v>
      </c>
      <c r="O20" s="72">
        <f t="shared" si="4"/>
        <v>92831.790000000008</v>
      </c>
      <c r="P20" s="73">
        <f t="shared" si="5"/>
        <v>0.15292841648590039</v>
      </c>
      <c r="Q20" s="54">
        <v>0.23780104126554899</v>
      </c>
      <c r="R20" s="75">
        <f t="shared" si="6"/>
        <v>3.2504912520486443E-2</v>
      </c>
      <c r="S20" s="75">
        <f t="shared" si="7"/>
        <v>4.8852937721315055E-2</v>
      </c>
      <c r="T20" s="76"/>
      <c r="V20" s="68">
        <v>44854</v>
      </c>
      <c r="W20" s="61">
        <v>6086.8999023438</v>
      </c>
      <c r="X20" s="61">
        <v>6039.7139999999999</v>
      </c>
    </row>
    <row r="21" spans="3:24" ht="14.6" x14ac:dyDescent="0.45">
      <c r="C21" s="55" t="s">
        <v>252</v>
      </c>
      <c r="D21" s="71" t="s">
        <v>223</v>
      </c>
      <c r="E21" s="72" t="s">
        <v>74</v>
      </c>
      <c r="F21" s="77"/>
      <c r="G21" s="72">
        <v>3299</v>
      </c>
      <c r="H21" s="77">
        <v>122.39</v>
      </c>
      <c r="I21" s="78"/>
      <c r="J21" s="72">
        <f t="shared" si="0"/>
        <v>403764.61</v>
      </c>
      <c r="K21" s="79">
        <v>134.80000000000001</v>
      </c>
      <c r="L21" s="72">
        <f t="shared" si="1"/>
        <v>444705.2</v>
      </c>
      <c r="M21" s="72">
        <f t="shared" si="2"/>
        <v>40940.590000000026</v>
      </c>
      <c r="N21" s="73">
        <f t="shared" si="3"/>
        <v>0.10139717297164808</v>
      </c>
      <c r="O21" s="72">
        <f t="shared" si="4"/>
        <v>444705.2</v>
      </c>
      <c r="P21" s="73">
        <f t="shared" si="5"/>
        <v>0.10139717297164808</v>
      </c>
      <c r="Q21" s="54">
        <v>6.4885638709506199E-2</v>
      </c>
      <c r="R21" s="75">
        <f t="shared" si="6"/>
        <v>8.8691874470523627E-3</v>
      </c>
      <c r="S21" s="75">
        <f t="shared" si="7"/>
        <v>5.5364425126285935E-2</v>
      </c>
      <c r="T21" s="76"/>
      <c r="V21" s="68">
        <v>44855</v>
      </c>
      <c r="W21" s="61">
        <v>6035.3901367188</v>
      </c>
      <c r="X21" s="61">
        <v>6070.1313</v>
      </c>
    </row>
    <row r="22" spans="3:24" ht="14.6" x14ac:dyDescent="0.45">
      <c r="C22" s="55" t="s">
        <v>253</v>
      </c>
      <c r="D22" s="71" t="s">
        <v>224</v>
      </c>
      <c r="E22" s="72" t="s">
        <v>74</v>
      </c>
      <c r="F22" s="77"/>
      <c r="G22" s="72">
        <v>962</v>
      </c>
      <c r="H22" s="77">
        <v>42.87</v>
      </c>
      <c r="I22" s="78"/>
      <c r="J22" s="72">
        <f t="shared" si="0"/>
        <v>41240.939999999995</v>
      </c>
      <c r="K22" s="79">
        <v>59.7</v>
      </c>
      <c r="L22" s="72">
        <f t="shared" si="1"/>
        <v>57431.4</v>
      </c>
      <c r="M22" s="72">
        <f t="shared" si="2"/>
        <v>16190.460000000006</v>
      </c>
      <c r="N22" s="73">
        <f t="shared" si="3"/>
        <v>0.3925822253324005</v>
      </c>
      <c r="O22" s="72">
        <f t="shared" si="4"/>
        <v>57431.4</v>
      </c>
      <c r="P22" s="73">
        <f t="shared" si="5"/>
        <v>0.3925822253324005</v>
      </c>
      <c r="Q22" s="54">
        <v>0.40023327549135002</v>
      </c>
      <c r="R22" s="75">
        <f t="shared" si="6"/>
        <v>5.4707698243871478E-2</v>
      </c>
      <c r="S22" s="75">
        <f t="shared" si="7"/>
        <v>1.6144461040159767E-2</v>
      </c>
      <c r="T22" s="76"/>
      <c r="V22" s="68">
        <v>44858</v>
      </c>
      <c r="W22" s="61">
        <v>6131.3598632812</v>
      </c>
      <c r="X22" s="61">
        <v>6040.5347000000002</v>
      </c>
    </row>
    <row r="23" spans="3:24" ht="14.6" x14ac:dyDescent="0.45">
      <c r="C23" s="55" t="s">
        <v>254</v>
      </c>
      <c r="D23" s="71" t="s">
        <v>225</v>
      </c>
      <c r="E23" s="72" t="s">
        <v>74</v>
      </c>
      <c r="F23" s="77"/>
      <c r="G23" s="72">
        <v>2000</v>
      </c>
      <c r="H23" s="77">
        <v>78.05</v>
      </c>
      <c r="I23" s="78"/>
      <c r="J23" s="72">
        <f t="shared" si="0"/>
        <v>156100</v>
      </c>
      <c r="K23" s="79">
        <v>99.01</v>
      </c>
      <c r="L23" s="72">
        <f t="shared" si="1"/>
        <v>198020</v>
      </c>
      <c r="M23" s="72">
        <f t="shared" si="2"/>
        <v>41920</v>
      </c>
      <c r="N23" s="73">
        <f t="shared" si="3"/>
        <v>0.26854580397181294</v>
      </c>
      <c r="O23" s="72">
        <f t="shared" si="4"/>
        <v>198020</v>
      </c>
      <c r="P23" s="73">
        <f t="shared" si="5"/>
        <v>0.26854580397181294</v>
      </c>
      <c r="Q23" s="54">
        <v>3.5326950774347103E-2</v>
      </c>
      <c r="R23" s="75">
        <f t="shared" si="6"/>
        <v>4.8288242911997768E-3</v>
      </c>
      <c r="S23" s="75">
        <f t="shared" si="7"/>
        <v>3.3564368066860223E-2</v>
      </c>
      <c r="T23" s="76"/>
      <c r="V23" s="68">
        <v>44859</v>
      </c>
      <c r="W23" s="61">
        <v>6250.5498046875</v>
      </c>
      <c r="X23" s="61">
        <v>6103.7269999999999</v>
      </c>
    </row>
    <row r="24" spans="3:24" ht="14.6" x14ac:dyDescent="0.45">
      <c r="C24" s="55" t="s">
        <v>255</v>
      </c>
      <c r="D24" s="71" t="s">
        <v>207</v>
      </c>
      <c r="E24" s="72" t="s">
        <v>74</v>
      </c>
      <c r="F24" s="77"/>
      <c r="G24" s="72">
        <v>3000</v>
      </c>
      <c r="H24" s="77">
        <v>359.01</v>
      </c>
      <c r="I24" s="78"/>
      <c r="J24" s="72">
        <f t="shared" si="0"/>
        <v>1077030</v>
      </c>
      <c r="K24" s="79">
        <v>405.79</v>
      </c>
      <c r="L24" s="72">
        <f t="shared" si="1"/>
        <v>1217370</v>
      </c>
      <c r="M24" s="72">
        <f t="shared" si="2"/>
        <v>140340</v>
      </c>
      <c r="N24" s="73">
        <f t="shared" si="3"/>
        <v>0.13030277708141835</v>
      </c>
      <c r="O24" s="72">
        <f t="shared" si="4"/>
        <v>1217370</v>
      </c>
      <c r="P24" s="73">
        <f t="shared" si="5"/>
        <v>0.13030277708141835</v>
      </c>
      <c r="Q24" s="54">
        <v>0.17935410009552299</v>
      </c>
      <c r="R24" s="75">
        <f t="shared" si="6"/>
        <v>2.4515827612736945E-2</v>
      </c>
      <c r="S24" s="75">
        <f t="shared" si="7"/>
        <v>5.0346552100290334E-2</v>
      </c>
      <c r="T24" s="76"/>
      <c r="V24" s="68">
        <v>44860</v>
      </c>
      <c r="W24" s="61">
        <v>6276.3100585938</v>
      </c>
      <c r="X24" s="61">
        <v>6207.9709999999995</v>
      </c>
    </row>
    <row r="25" spans="3:24" ht="14.6" x14ac:dyDescent="0.45">
      <c r="C25" s="55" t="s">
        <v>256</v>
      </c>
      <c r="D25" s="71" t="s">
        <v>226</v>
      </c>
      <c r="E25" s="72" t="s">
        <v>74</v>
      </c>
      <c r="F25" s="77" t="s">
        <v>67</v>
      </c>
      <c r="G25" s="72">
        <v>652</v>
      </c>
      <c r="H25" s="77">
        <v>20.079999999999998</v>
      </c>
      <c r="I25" s="78"/>
      <c r="J25" s="72">
        <f t="shared" si="0"/>
        <v>13092.159999999998</v>
      </c>
      <c r="K25" s="79">
        <v>26.21</v>
      </c>
      <c r="L25" s="72">
        <f t="shared" si="1"/>
        <v>17088.920000000002</v>
      </c>
      <c r="M25" s="72">
        <f t="shared" si="2"/>
        <v>3996.7600000000039</v>
      </c>
      <c r="N25" s="73">
        <f t="shared" si="3"/>
        <v>0.30527888446215173</v>
      </c>
      <c r="O25" s="72">
        <f t="shared" si="4"/>
        <v>17088.920000000002</v>
      </c>
      <c r="P25" s="73">
        <f t="shared" si="5"/>
        <v>0.30527888446215173</v>
      </c>
      <c r="Q25" s="54">
        <v>0.22235087129745501</v>
      </c>
      <c r="R25" s="75">
        <f t="shared" si="6"/>
        <v>3.039303605196108E-2</v>
      </c>
      <c r="S25" s="75">
        <f t="shared" si="7"/>
        <v>1.0941983989796433E-2</v>
      </c>
      <c r="T25" s="76"/>
      <c r="V25" s="68">
        <v>44861</v>
      </c>
      <c r="W25" s="61">
        <v>6244.0297851562</v>
      </c>
      <c r="X25" s="61">
        <v>6252.1333000000004</v>
      </c>
    </row>
    <row r="26" spans="3:24" ht="14.6" x14ac:dyDescent="0.45">
      <c r="C26" s="55" t="s">
        <v>257</v>
      </c>
      <c r="D26" s="71" t="s">
        <v>227</v>
      </c>
      <c r="E26" s="72" t="s">
        <v>74</v>
      </c>
      <c r="F26" s="77"/>
      <c r="G26" s="72">
        <v>756</v>
      </c>
      <c r="H26" s="77">
        <v>80.44</v>
      </c>
      <c r="I26" s="78"/>
      <c r="J26" s="72">
        <f t="shared" si="0"/>
        <v>60812.639999999999</v>
      </c>
      <c r="K26" s="79">
        <v>91.09</v>
      </c>
      <c r="L26" s="72">
        <f t="shared" si="1"/>
        <v>68864.040000000008</v>
      </c>
      <c r="M26" s="72">
        <f t="shared" si="2"/>
        <v>8051.4000000000087</v>
      </c>
      <c r="N26" s="73">
        <f t="shared" si="3"/>
        <v>0.13239681750372964</v>
      </c>
      <c r="O26" s="72">
        <f t="shared" si="4"/>
        <v>68864.040000000008</v>
      </c>
      <c r="P26" s="73">
        <f t="shared" si="5"/>
        <v>0.13239681750372964</v>
      </c>
      <c r="Q26" s="54">
        <v>0.13322864115400801</v>
      </c>
      <c r="R26" s="75">
        <f t="shared" si="6"/>
        <v>1.8210960317446248E-2</v>
      </c>
      <c r="S26" s="75">
        <f t="shared" si="7"/>
        <v>1.2687331129273163E-2</v>
      </c>
      <c r="T26" s="76"/>
      <c r="V26" s="68">
        <v>44862</v>
      </c>
      <c r="W26" s="61">
        <v>6273.0498046875</v>
      </c>
      <c r="X26" s="61">
        <v>6239.1080000000002</v>
      </c>
    </row>
    <row r="27" spans="3:24" ht="14.6" x14ac:dyDescent="0.45">
      <c r="C27" s="55" t="s">
        <v>258</v>
      </c>
      <c r="D27" s="71" t="s">
        <v>228</v>
      </c>
      <c r="E27" s="72" t="s">
        <v>74</v>
      </c>
      <c r="F27" s="77"/>
      <c r="G27" s="72">
        <v>674</v>
      </c>
      <c r="H27" s="77">
        <v>130.15</v>
      </c>
      <c r="I27" s="78"/>
      <c r="J27" s="72">
        <f t="shared" si="0"/>
        <v>87721.1</v>
      </c>
      <c r="K27" s="79">
        <v>166.86</v>
      </c>
      <c r="L27" s="72">
        <f t="shared" si="1"/>
        <v>112463.64000000001</v>
      </c>
      <c r="M27" s="72">
        <f t="shared" si="2"/>
        <v>24742.540000000008</v>
      </c>
      <c r="N27" s="73">
        <f t="shared" si="3"/>
        <v>0.28205916250480223</v>
      </c>
      <c r="O27" s="72">
        <f t="shared" si="4"/>
        <v>112463.64000000001</v>
      </c>
      <c r="P27" s="73">
        <f t="shared" si="5"/>
        <v>0.28205916250480223</v>
      </c>
      <c r="Q27" s="54">
        <v>0.31958331868296003</v>
      </c>
      <c r="R27" s="75">
        <f t="shared" si="6"/>
        <v>4.3683693568003328E-2</v>
      </c>
      <c r="S27" s="75">
        <f t="shared" si="7"/>
        <v>1.1311192038531894E-2</v>
      </c>
      <c r="T27" s="76"/>
      <c r="V27" s="68">
        <v>44865</v>
      </c>
      <c r="W27" s="61">
        <v>6266.7700195312</v>
      </c>
      <c r="X27" s="61">
        <v>6258.6484</v>
      </c>
    </row>
    <row r="28" spans="3:24" ht="14.6" x14ac:dyDescent="0.45">
      <c r="C28" s="55" t="s">
        <v>259</v>
      </c>
      <c r="D28" s="71" t="s">
        <v>229</v>
      </c>
      <c r="E28" s="72" t="s">
        <v>74</v>
      </c>
      <c r="F28" s="77"/>
      <c r="G28" s="72">
        <v>597</v>
      </c>
      <c r="H28" s="77">
        <v>8.92</v>
      </c>
      <c r="I28" s="78"/>
      <c r="J28" s="72">
        <f t="shared" si="0"/>
        <v>5325.24</v>
      </c>
      <c r="K28" s="79">
        <v>8.4</v>
      </c>
      <c r="L28" s="72">
        <f t="shared" si="1"/>
        <v>5014.8</v>
      </c>
      <c r="M28" s="72">
        <f t="shared" si="2"/>
        <v>-310.4399999999996</v>
      </c>
      <c r="N28" s="73">
        <f t="shared" si="3"/>
        <v>-5.8295964125560464E-2</v>
      </c>
      <c r="O28" s="72">
        <f t="shared" si="4"/>
        <v>5014.8</v>
      </c>
      <c r="P28" s="73">
        <f t="shared" si="5"/>
        <v>-5.8295964125560464E-2</v>
      </c>
      <c r="Q28" s="54">
        <v>0.281642977723776</v>
      </c>
      <c r="R28" s="75">
        <f t="shared" si="6"/>
        <v>3.8497646201210864E-2</v>
      </c>
      <c r="S28" s="75">
        <f t="shared" si="7"/>
        <v>1.0018963867957776E-2</v>
      </c>
      <c r="T28" s="76"/>
      <c r="V28" s="68">
        <v>44866</v>
      </c>
      <c r="W28" s="61">
        <v>6328.25</v>
      </c>
      <c r="X28" s="61">
        <v>6258.4872999999998</v>
      </c>
    </row>
    <row r="29" spans="3:24" ht="14.6" x14ac:dyDescent="0.45">
      <c r="C29" s="55" t="s">
        <v>260</v>
      </c>
      <c r="D29" s="71" t="s">
        <v>230</v>
      </c>
      <c r="E29" s="72" t="s">
        <v>74</v>
      </c>
      <c r="F29" s="77"/>
      <c r="G29" s="72">
        <v>3000</v>
      </c>
      <c r="H29" s="77">
        <v>130.61000000000001</v>
      </c>
      <c r="I29" s="78"/>
      <c r="J29" s="72">
        <f t="shared" si="0"/>
        <v>391830.00000000006</v>
      </c>
      <c r="K29" s="79">
        <v>158.58000000000001</v>
      </c>
      <c r="L29" s="72">
        <f t="shared" si="1"/>
        <v>475740.00000000006</v>
      </c>
      <c r="M29" s="72">
        <f t="shared" si="2"/>
        <v>83910</v>
      </c>
      <c r="N29" s="73">
        <f t="shared" si="3"/>
        <v>0.21414899318582034</v>
      </c>
      <c r="O29" s="72">
        <f t="shared" si="4"/>
        <v>475740.00000000006</v>
      </c>
      <c r="P29" s="73">
        <f t="shared" si="5"/>
        <v>0.21414899318582034</v>
      </c>
      <c r="Q29" s="54">
        <v>0.124124645473688</v>
      </c>
      <c r="R29" s="75">
        <f t="shared" si="6"/>
        <v>1.6966539428450923E-2</v>
      </c>
      <c r="S29" s="75">
        <f t="shared" si="7"/>
        <v>5.0346552100290334E-2</v>
      </c>
      <c r="T29" s="76"/>
      <c r="V29" s="68">
        <v>44867</v>
      </c>
      <c r="W29" s="61">
        <v>6276.8798828125</v>
      </c>
      <c r="X29" s="61">
        <v>6306.1513999999997</v>
      </c>
    </row>
    <row r="30" spans="3:24" ht="14.6" x14ac:dyDescent="0.45">
      <c r="C30" s="55" t="s">
        <v>261</v>
      </c>
      <c r="D30" s="71" t="s">
        <v>231</v>
      </c>
      <c r="E30" s="72" t="s">
        <v>74</v>
      </c>
      <c r="F30" s="77"/>
      <c r="G30" s="72">
        <v>973</v>
      </c>
      <c r="H30" s="77">
        <v>91.1</v>
      </c>
      <c r="I30" s="78"/>
      <c r="J30" s="72">
        <f t="shared" si="0"/>
        <v>88640.299999999988</v>
      </c>
      <c r="K30" s="79">
        <v>98.63</v>
      </c>
      <c r="L30" s="72">
        <f t="shared" si="1"/>
        <v>95966.989999999991</v>
      </c>
      <c r="M30" s="72">
        <f t="shared" si="2"/>
        <v>7326.6900000000023</v>
      </c>
      <c r="N30" s="73">
        <f t="shared" si="3"/>
        <v>8.2656421514818917E-2</v>
      </c>
      <c r="O30" s="72">
        <f t="shared" si="4"/>
        <v>95966.989999999991</v>
      </c>
      <c r="P30" s="73">
        <f t="shared" si="5"/>
        <v>8.2656421514818917E-2</v>
      </c>
      <c r="Q30" s="54">
        <v>6.12779042084515E-2</v>
      </c>
      <c r="R30" s="75">
        <f t="shared" si="6"/>
        <v>8.3760479144000585E-3</v>
      </c>
      <c r="S30" s="75">
        <f t="shared" si="7"/>
        <v>1.6329065064527498E-2</v>
      </c>
      <c r="T30" s="76"/>
      <c r="V30" s="68">
        <v>44868</v>
      </c>
      <c r="W30" s="61">
        <v>6243.2797851562</v>
      </c>
      <c r="X30" s="61">
        <v>6277.9849999999997</v>
      </c>
    </row>
    <row r="31" spans="3:24" ht="14.6" x14ac:dyDescent="0.45">
      <c r="C31" s="55" t="s">
        <v>262</v>
      </c>
      <c r="D31" s="71" t="s">
        <v>232</v>
      </c>
      <c r="E31" s="72" t="s">
        <v>74</v>
      </c>
      <c r="F31" s="77"/>
      <c r="G31" s="72">
        <v>762</v>
      </c>
      <c r="H31" s="77">
        <v>25.37</v>
      </c>
      <c r="I31" s="78"/>
      <c r="J31" s="72">
        <f t="shared" si="0"/>
        <v>19331.940000000002</v>
      </c>
      <c r="K31" s="79">
        <v>33.090000000000003</v>
      </c>
      <c r="L31" s="72">
        <f t="shared" si="1"/>
        <v>25214.58</v>
      </c>
      <c r="M31" s="72">
        <f t="shared" si="2"/>
        <v>5882.6399999999994</v>
      </c>
      <c r="N31" s="73">
        <f t="shared" si="3"/>
        <v>0.30429641308632238</v>
      </c>
      <c r="O31" s="72">
        <f t="shared" si="4"/>
        <v>25214.58</v>
      </c>
      <c r="P31" s="73">
        <f t="shared" si="5"/>
        <v>0.30429641308632238</v>
      </c>
      <c r="Q31" s="54">
        <v>0.24441051833601499</v>
      </c>
      <c r="R31" s="75">
        <f t="shared" si="6"/>
        <v>3.3408358833582057E-2</v>
      </c>
      <c r="S31" s="75">
        <f t="shared" si="7"/>
        <v>1.2788024233473744E-2</v>
      </c>
      <c r="T31" s="76"/>
      <c r="V31" s="68">
        <v>44869</v>
      </c>
      <c r="W31" s="61">
        <v>6416.4399414062</v>
      </c>
      <c r="X31" s="61">
        <v>6248.3879999999999</v>
      </c>
    </row>
    <row r="32" spans="3:24" x14ac:dyDescent="0.3">
      <c r="C32" s="77"/>
      <c r="D32" s="77"/>
      <c r="E32" s="77"/>
      <c r="F32" s="77"/>
      <c r="G32" s="77"/>
      <c r="H32" s="77"/>
      <c r="I32" s="78"/>
      <c r="J32" s="77"/>
      <c r="K32" s="77"/>
      <c r="L32" s="77"/>
      <c r="M32" s="77"/>
      <c r="N32" s="78"/>
      <c r="O32" s="77"/>
      <c r="P32" s="77"/>
      <c r="R32" s="80">
        <f>SUM(R4:R31)</f>
        <v>0.89495366154035172</v>
      </c>
      <c r="S32" s="76">
        <f>SUM(S4:S31)</f>
        <v>0.99999999999999989</v>
      </c>
      <c r="V32" s="68">
        <v>44872</v>
      </c>
      <c r="W32" s="61">
        <v>6416.6098632812</v>
      </c>
      <c r="X32" s="61">
        <v>6375.0280000000002</v>
      </c>
    </row>
    <row r="33" spans="3:24" ht="12.9" thickBot="1" x14ac:dyDescent="0.35">
      <c r="C33" s="77"/>
      <c r="D33" s="77"/>
      <c r="E33" s="77"/>
      <c r="F33" s="77"/>
      <c r="G33" s="77"/>
      <c r="H33" s="77"/>
      <c r="I33" s="78"/>
      <c r="J33" s="77"/>
      <c r="K33" s="77"/>
      <c r="L33" s="77"/>
      <c r="M33" s="77"/>
      <c r="N33" s="78"/>
      <c r="O33" s="77"/>
      <c r="P33" s="77"/>
      <c r="V33" s="68">
        <v>44873</v>
      </c>
      <c r="W33" s="61">
        <v>6441.5</v>
      </c>
      <c r="X33" s="61">
        <v>6399.1629999999996</v>
      </c>
    </row>
    <row r="34" spans="3:24" ht="15.45" x14ac:dyDescent="0.3">
      <c r="C34" s="89" t="s">
        <v>264</v>
      </c>
      <c r="D34" s="56" t="s">
        <v>265</v>
      </c>
      <c r="E34" s="56" t="s">
        <v>266</v>
      </c>
      <c r="F34" s="57" t="s">
        <v>267</v>
      </c>
      <c r="G34" s="77"/>
      <c r="H34" s="77"/>
      <c r="I34" s="78"/>
      <c r="J34" s="77"/>
      <c r="K34" s="77"/>
      <c r="L34" s="77"/>
      <c r="M34" s="77"/>
      <c r="N34" s="78"/>
      <c r="O34" s="77"/>
      <c r="P34" s="77"/>
      <c r="V34" s="68">
        <v>44874</v>
      </c>
      <c r="W34" s="61">
        <v>6430.5698242188</v>
      </c>
      <c r="X34" s="61">
        <v>6426.4059999999999</v>
      </c>
    </row>
    <row r="35" spans="3:24" ht="15.9" thickBot="1" x14ac:dyDescent="0.35">
      <c r="C35" s="90"/>
      <c r="D35" s="58">
        <v>6436.85</v>
      </c>
      <c r="E35" s="59">
        <v>7316.7</v>
      </c>
      <c r="F35" s="60">
        <f>(E35-D35)/D35</f>
        <v>0.13668952981660276</v>
      </c>
      <c r="G35" s="77"/>
      <c r="H35" s="77"/>
      <c r="I35" s="78"/>
      <c r="J35" s="77"/>
      <c r="K35" s="77"/>
      <c r="L35" s="77"/>
      <c r="M35" s="77"/>
      <c r="N35" s="78"/>
      <c r="O35" s="77"/>
      <c r="P35" s="77"/>
      <c r="V35" s="68">
        <v>44875</v>
      </c>
      <c r="W35" s="61">
        <v>6556.830078125</v>
      </c>
      <c r="X35" s="61">
        <v>6424.1387000000004</v>
      </c>
    </row>
    <row r="36" spans="3:24" x14ac:dyDescent="0.3">
      <c r="C36" s="77"/>
      <c r="D36" s="77"/>
      <c r="E36" s="77"/>
      <c r="F36" s="77"/>
      <c r="G36" s="77"/>
      <c r="H36" s="77"/>
      <c r="I36" s="78"/>
      <c r="J36" s="77"/>
      <c r="K36" s="77"/>
      <c r="L36" s="77"/>
      <c r="M36" s="77"/>
      <c r="N36" s="78"/>
      <c r="O36" s="77"/>
      <c r="P36" s="77"/>
      <c r="V36" s="68">
        <v>44876</v>
      </c>
      <c r="W36" s="61">
        <v>6594.6201171875</v>
      </c>
      <c r="X36" s="61">
        <v>6523.1890000000003</v>
      </c>
    </row>
    <row r="37" spans="3:24" x14ac:dyDescent="0.3">
      <c r="C37" s="77"/>
      <c r="D37" s="77"/>
      <c r="E37" s="77"/>
      <c r="F37" s="77"/>
      <c r="G37" s="77"/>
      <c r="H37" s="77"/>
      <c r="I37" s="78"/>
      <c r="J37" s="77"/>
      <c r="K37" s="77"/>
      <c r="L37" s="77"/>
      <c r="M37" s="77"/>
      <c r="N37" s="78"/>
      <c r="O37" s="77"/>
      <c r="P37" s="77"/>
      <c r="V37" s="68">
        <v>44879</v>
      </c>
      <c r="W37" s="61">
        <v>6609.169921875</v>
      </c>
      <c r="X37" s="61">
        <v>6569.5272999999997</v>
      </c>
    </row>
    <row r="38" spans="3:24" x14ac:dyDescent="0.3">
      <c r="C38" s="77"/>
      <c r="D38" s="77"/>
      <c r="E38" s="77"/>
      <c r="F38" s="77"/>
      <c r="G38" s="77"/>
      <c r="H38" s="77"/>
      <c r="I38" s="78"/>
      <c r="J38" s="77"/>
      <c r="K38" s="77"/>
      <c r="L38" s="77"/>
      <c r="M38" s="77"/>
      <c r="N38" s="78"/>
      <c r="O38" s="77"/>
      <c r="P38" s="77"/>
      <c r="V38" s="68">
        <v>44880</v>
      </c>
      <c r="W38" s="61">
        <v>6641.66015625</v>
      </c>
      <c r="X38" s="61">
        <v>6592.4530000000004</v>
      </c>
    </row>
    <row r="39" spans="3:24" x14ac:dyDescent="0.3"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8"/>
      <c r="O39" s="77"/>
      <c r="P39" s="77"/>
      <c r="V39" s="68">
        <v>44881</v>
      </c>
      <c r="W39" s="61">
        <v>6607.2202148438</v>
      </c>
      <c r="X39" s="61">
        <v>6624.0874000000003</v>
      </c>
    </row>
    <row r="40" spans="3:24" x14ac:dyDescent="0.3">
      <c r="C40" s="77"/>
      <c r="D40" s="77"/>
      <c r="E40" s="77"/>
      <c r="F40" s="77"/>
      <c r="G40" s="77"/>
      <c r="H40" s="77"/>
      <c r="I40" s="78"/>
      <c r="J40" s="77"/>
      <c r="K40" s="77"/>
      <c r="L40" s="77"/>
      <c r="M40" s="77"/>
      <c r="N40" s="78"/>
      <c r="O40" s="77"/>
      <c r="P40" s="77"/>
      <c r="V40" s="68">
        <v>44882</v>
      </c>
      <c r="W40" s="61">
        <v>6576.1201171875</v>
      </c>
      <c r="X40" s="61">
        <v>6603.8027000000002</v>
      </c>
    </row>
    <row r="41" spans="3:24" x14ac:dyDescent="0.3">
      <c r="C41" s="77"/>
      <c r="D41" s="77"/>
      <c r="E41" s="77"/>
      <c r="F41" s="77"/>
      <c r="G41" s="77"/>
      <c r="H41" s="77"/>
      <c r="I41" s="78"/>
      <c r="J41" s="77"/>
      <c r="K41" s="77"/>
      <c r="L41" s="77"/>
      <c r="M41" s="77"/>
      <c r="N41" s="78"/>
      <c r="O41" s="77"/>
      <c r="P41" s="77"/>
      <c r="V41" s="68">
        <v>44883</v>
      </c>
      <c r="W41" s="61">
        <v>6644.4599609375</v>
      </c>
      <c r="X41" s="61">
        <v>6578.6367</v>
      </c>
    </row>
    <row r="42" spans="3:24" x14ac:dyDescent="0.3">
      <c r="C42" s="77"/>
      <c r="D42" s="77"/>
      <c r="E42" s="77"/>
      <c r="F42" s="77"/>
      <c r="G42" s="77"/>
      <c r="H42" s="77"/>
      <c r="I42" s="78"/>
      <c r="J42" s="77"/>
      <c r="K42" s="77"/>
      <c r="L42" s="77"/>
      <c r="M42" s="77"/>
      <c r="N42" s="78"/>
      <c r="O42" s="77"/>
      <c r="P42" s="77"/>
      <c r="V42" s="68">
        <v>44886</v>
      </c>
      <c r="W42" s="61">
        <v>6634.4501953125</v>
      </c>
      <c r="X42" s="61">
        <v>6628.7573000000002</v>
      </c>
    </row>
    <row r="43" spans="3:24" x14ac:dyDescent="0.3">
      <c r="C43" s="77"/>
      <c r="D43" s="77"/>
      <c r="E43" s="77"/>
      <c r="F43" s="77"/>
      <c r="G43" s="77"/>
      <c r="H43" s="77"/>
      <c r="I43" s="78"/>
      <c r="J43" s="77"/>
      <c r="K43" s="77"/>
      <c r="L43" s="77"/>
      <c r="M43" s="77"/>
      <c r="N43" s="78"/>
      <c r="O43" s="77"/>
      <c r="P43" s="77"/>
      <c r="V43" s="68">
        <v>44887</v>
      </c>
      <c r="W43" s="61">
        <v>6657.5297851562</v>
      </c>
      <c r="X43" s="61">
        <v>6627.7206999999999</v>
      </c>
    </row>
    <row r="44" spans="3:24" x14ac:dyDescent="0.3">
      <c r="C44" s="77"/>
      <c r="D44" s="77"/>
      <c r="E44" s="77"/>
      <c r="F44" s="77"/>
      <c r="G44" s="77"/>
      <c r="H44" s="77"/>
      <c r="I44" s="78"/>
      <c r="J44" s="77"/>
      <c r="K44" s="77"/>
      <c r="L44" s="77"/>
      <c r="M44" s="77"/>
      <c r="N44" s="78"/>
      <c r="O44" s="77"/>
      <c r="P44" s="77"/>
      <c r="V44" s="68">
        <v>44888</v>
      </c>
      <c r="W44" s="61">
        <v>6679.08984375</v>
      </c>
      <c r="X44" s="61">
        <v>6648.4687999999996</v>
      </c>
    </row>
    <row r="45" spans="3:24" x14ac:dyDescent="0.3">
      <c r="C45" s="77"/>
      <c r="D45" s="77"/>
      <c r="E45" s="77"/>
      <c r="F45" s="77"/>
      <c r="G45" s="77"/>
      <c r="H45" s="77"/>
      <c r="I45" s="78"/>
      <c r="J45" s="77"/>
      <c r="K45" s="77"/>
      <c r="L45" s="77"/>
      <c r="M45" s="77"/>
      <c r="N45" s="78"/>
      <c r="O45" s="77"/>
      <c r="P45" s="77"/>
      <c r="V45" s="68">
        <v>44889</v>
      </c>
      <c r="W45" s="61">
        <v>6707.3198242188</v>
      </c>
      <c r="X45" s="61">
        <v>6669.143</v>
      </c>
    </row>
    <row r="46" spans="3:24" x14ac:dyDescent="0.3">
      <c r="C46" s="77"/>
      <c r="D46" s="77"/>
      <c r="E46" s="77"/>
      <c r="F46" s="77"/>
      <c r="G46" s="77"/>
      <c r="H46" s="77"/>
      <c r="I46" s="78"/>
      <c r="J46" s="77"/>
      <c r="K46" s="77"/>
      <c r="L46" s="77"/>
      <c r="M46" s="77"/>
      <c r="N46" s="78"/>
      <c r="O46" s="77"/>
      <c r="P46" s="77"/>
      <c r="V46" s="68">
        <v>44890</v>
      </c>
      <c r="W46" s="61">
        <v>6712.4799804688</v>
      </c>
      <c r="X46" s="61">
        <v>6695.7889999999998</v>
      </c>
    </row>
    <row r="47" spans="3:24" x14ac:dyDescent="0.3">
      <c r="C47" s="77"/>
      <c r="D47" s="77"/>
      <c r="E47" s="77"/>
      <c r="F47" s="77"/>
      <c r="G47" s="77"/>
      <c r="H47" s="77"/>
      <c r="I47" s="78"/>
      <c r="J47" s="77"/>
      <c r="K47" s="77"/>
      <c r="L47" s="77"/>
      <c r="M47" s="77"/>
      <c r="N47" s="78"/>
      <c r="O47" s="77"/>
      <c r="P47" s="77"/>
      <c r="V47" s="68">
        <v>44893</v>
      </c>
      <c r="W47" s="61">
        <v>6665.2001953125</v>
      </c>
      <c r="X47" s="61">
        <v>6705.0586000000003</v>
      </c>
    </row>
    <row r="48" spans="3:24" x14ac:dyDescent="0.3">
      <c r="C48" s="77"/>
      <c r="D48" s="77"/>
      <c r="E48" s="77"/>
      <c r="F48" s="77"/>
      <c r="G48" s="77"/>
      <c r="H48" s="77"/>
      <c r="I48" s="78"/>
      <c r="J48" s="77"/>
      <c r="K48" s="77"/>
      <c r="L48" s="77"/>
      <c r="M48" s="77"/>
      <c r="N48" s="78"/>
      <c r="O48" s="77"/>
      <c r="P48" s="77"/>
      <c r="V48" s="68">
        <v>44894</v>
      </c>
      <c r="W48" s="61">
        <v>6668.9702148438</v>
      </c>
      <c r="X48" s="61">
        <v>6671.0454</v>
      </c>
    </row>
    <row r="49" spans="3:24" x14ac:dyDescent="0.3">
      <c r="C49" s="77"/>
      <c r="D49" s="77"/>
      <c r="E49" s="77"/>
      <c r="F49" s="77"/>
      <c r="G49" s="77"/>
      <c r="H49" s="77"/>
      <c r="I49" s="78"/>
      <c r="J49" s="77"/>
      <c r="K49" s="77"/>
      <c r="L49" s="77"/>
      <c r="M49" s="77"/>
      <c r="N49" s="78"/>
      <c r="O49" s="77"/>
      <c r="P49" s="77"/>
      <c r="V49" s="68">
        <v>44895</v>
      </c>
      <c r="W49" s="61">
        <v>6738.5498046875</v>
      </c>
      <c r="X49" s="61">
        <v>6670.3905999999997</v>
      </c>
    </row>
    <row r="50" spans="3:24" x14ac:dyDescent="0.3">
      <c r="C50" s="77"/>
      <c r="D50" s="77"/>
      <c r="E50" s="77"/>
      <c r="F50" s="77"/>
      <c r="G50" s="77"/>
      <c r="H50" s="77"/>
      <c r="I50" s="78"/>
      <c r="J50" s="77"/>
      <c r="K50" s="77"/>
      <c r="L50" s="77"/>
      <c r="M50" s="77"/>
      <c r="N50" s="78"/>
      <c r="O50" s="77"/>
      <c r="P50" s="77"/>
      <c r="V50" s="68">
        <v>44896</v>
      </c>
      <c r="W50" s="61">
        <v>6753.9702148438</v>
      </c>
      <c r="X50" s="61">
        <v>6724.2046</v>
      </c>
    </row>
    <row r="51" spans="3:24" x14ac:dyDescent="0.3">
      <c r="C51" s="77"/>
      <c r="D51" s="77"/>
      <c r="E51" s="77"/>
      <c r="F51" s="77"/>
      <c r="G51" s="77"/>
      <c r="H51" s="77"/>
      <c r="I51" s="78"/>
      <c r="J51" s="77"/>
      <c r="K51" s="77"/>
      <c r="L51" s="77"/>
      <c r="M51" s="77"/>
      <c r="N51" s="78"/>
      <c r="O51" s="77"/>
      <c r="P51" s="77"/>
      <c r="V51" s="68">
        <v>44897</v>
      </c>
      <c r="W51" s="61">
        <v>6742.25</v>
      </c>
      <c r="X51" s="61">
        <v>6743.4470000000001</v>
      </c>
    </row>
    <row r="52" spans="3:24" x14ac:dyDescent="0.3">
      <c r="C52" s="77"/>
      <c r="D52" s="77"/>
      <c r="E52" s="77"/>
      <c r="F52" s="77"/>
      <c r="G52" s="77"/>
      <c r="H52" s="77"/>
      <c r="I52" s="78"/>
      <c r="J52" s="77"/>
      <c r="K52" s="77"/>
      <c r="L52" s="77"/>
      <c r="M52" s="77"/>
      <c r="N52" s="78"/>
      <c r="O52" s="77"/>
      <c r="P52" s="77"/>
      <c r="V52" s="68">
        <v>44900</v>
      </c>
      <c r="W52" s="61">
        <v>6696.9599609375</v>
      </c>
      <c r="X52" s="61">
        <v>6739.6454999999996</v>
      </c>
    </row>
    <row r="53" spans="3:24" x14ac:dyDescent="0.3">
      <c r="C53" s="77"/>
      <c r="D53" s="77"/>
      <c r="E53" s="77"/>
      <c r="F53" s="77"/>
      <c r="G53" s="77"/>
      <c r="H53" s="77"/>
      <c r="I53" s="78"/>
      <c r="J53" s="77"/>
      <c r="K53" s="77"/>
      <c r="L53" s="77"/>
      <c r="M53" s="77"/>
      <c r="N53" s="78"/>
      <c r="O53" s="77"/>
      <c r="P53" s="77"/>
      <c r="V53" s="68">
        <v>44901</v>
      </c>
      <c r="W53" s="61">
        <v>6687.7900390625</v>
      </c>
      <c r="X53" s="61">
        <v>6705.0110000000004</v>
      </c>
    </row>
    <row r="54" spans="3:24" x14ac:dyDescent="0.3">
      <c r="C54" s="77"/>
      <c r="D54" s="77"/>
      <c r="E54" s="77"/>
      <c r="F54" s="77"/>
      <c r="G54" s="77"/>
      <c r="H54" s="77"/>
      <c r="I54" s="78"/>
      <c r="J54" s="77"/>
      <c r="K54" s="77"/>
      <c r="L54" s="77"/>
      <c r="M54" s="77"/>
      <c r="N54" s="78"/>
      <c r="O54" s="77"/>
      <c r="P54" s="77"/>
      <c r="V54" s="68">
        <v>44902</v>
      </c>
      <c r="W54" s="61">
        <v>6660.58984375</v>
      </c>
      <c r="X54" s="61">
        <v>6693.4443000000001</v>
      </c>
    </row>
    <row r="55" spans="3:24" x14ac:dyDescent="0.3">
      <c r="C55" s="77"/>
      <c r="D55" s="77"/>
      <c r="E55" s="77"/>
      <c r="F55" s="77"/>
      <c r="G55" s="77"/>
      <c r="H55" s="77"/>
      <c r="I55" s="78"/>
      <c r="J55" s="77"/>
      <c r="K55" s="77"/>
      <c r="L55" s="77"/>
      <c r="M55" s="77"/>
      <c r="N55" s="78"/>
      <c r="O55" s="77"/>
      <c r="P55" s="77"/>
      <c r="V55" s="68">
        <v>44903</v>
      </c>
      <c r="W55" s="61">
        <v>6647.3100585938</v>
      </c>
      <c r="X55" s="61">
        <v>6669.0102999999999</v>
      </c>
    </row>
    <row r="56" spans="3:24" x14ac:dyDescent="0.3">
      <c r="C56" s="77"/>
      <c r="D56" s="77"/>
      <c r="E56" s="77"/>
      <c r="F56" s="77"/>
      <c r="G56" s="77"/>
      <c r="H56" s="77"/>
      <c r="I56" s="78"/>
      <c r="J56" s="77"/>
      <c r="K56" s="77"/>
      <c r="L56" s="77"/>
      <c r="M56" s="77"/>
      <c r="N56" s="78"/>
      <c r="O56" s="77"/>
      <c r="P56" s="77"/>
      <c r="V56" s="68">
        <v>44904</v>
      </c>
      <c r="W56" s="61">
        <v>6677.6401367188</v>
      </c>
      <c r="X56" s="61">
        <v>6654.6836000000003</v>
      </c>
    </row>
    <row r="57" spans="3:24" x14ac:dyDescent="0.3">
      <c r="C57" s="77"/>
      <c r="D57" s="77"/>
      <c r="E57" s="77"/>
      <c r="F57" s="77"/>
      <c r="G57" s="77"/>
      <c r="H57" s="77"/>
      <c r="I57" s="78"/>
      <c r="J57" s="77"/>
      <c r="K57" s="77"/>
      <c r="L57" s="77"/>
      <c r="M57" s="77"/>
      <c r="N57" s="78"/>
      <c r="O57" s="77"/>
      <c r="P57" s="77"/>
      <c r="V57" s="68">
        <v>44907</v>
      </c>
      <c r="W57" s="61">
        <v>6650.5498046875</v>
      </c>
      <c r="X57" s="61">
        <v>6675.4719999999998</v>
      </c>
    </row>
    <row r="58" spans="3:24" x14ac:dyDescent="0.3">
      <c r="C58" s="77"/>
      <c r="D58" s="77"/>
      <c r="E58" s="77"/>
      <c r="F58" s="77"/>
      <c r="G58" s="77"/>
      <c r="H58" s="77"/>
      <c r="I58" s="78"/>
      <c r="J58" s="77"/>
      <c r="K58" s="77"/>
      <c r="L58" s="77"/>
      <c r="M58" s="77"/>
      <c r="N58" s="78"/>
      <c r="O58" s="77"/>
      <c r="P58" s="77"/>
      <c r="V58" s="68">
        <v>44908</v>
      </c>
      <c r="W58" s="61">
        <v>6744.9799804688</v>
      </c>
      <c r="X58" s="61">
        <v>6656.1763000000001</v>
      </c>
    </row>
    <row r="59" spans="3:24" x14ac:dyDescent="0.3">
      <c r="C59" s="77"/>
      <c r="D59" s="77"/>
      <c r="E59" s="77"/>
      <c r="F59" s="77"/>
      <c r="G59" s="77"/>
      <c r="H59" s="77"/>
      <c r="I59" s="78"/>
      <c r="J59" s="77"/>
      <c r="K59" s="77"/>
      <c r="L59" s="77"/>
      <c r="M59" s="77"/>
      <c r="N59" s="78"/>
      <c r="O59" s="77"/>
      <c r="P59" s="77"/>
      <c r="V59" s="68">
        <v>44909</v>
      </c>
      <c r="W59" s="61">
        <v>6730.7900390625</v>
      </c>
      <c r="X59" s="61">
        <v>6729.0860000000002</v>
      </c>
    </row>
    <row r="60" spans="3:24" x14ac:dyDescent="0.3">
      <c r="C60" s="77"/>
      <c r="D60" s="77"/>
      <c r="E60" s="77"/>
      <c r="F60" s="77"/>
      <c r="G60" s="77"/>
      <c r="H60" s="77"/>
      <c r="I60" s="78"/>
      <c r="J60" s="77"/>
      <c r="K60" s="77"/>
      <c r="L60" s="77"/>
      <c r="M60" s="77"/>
      <c r="N60" s="78"/>
      <c r="O60" s="77"/>
      <c r="P60" s="77"/>
      <c r="V60" s="68">
        <v>44910</v>
      </c>
      <c r="W60" s="61">
        <v>6522.7700195312</v>
      </c>
      <c r="X60" s="61">
        <v>6726.3490000000002</v>
      </c>
    </row>
    <row r="61" spans="3:24" x14ac:dyDescent="0.3">
      <c r="C61" s="77"/>
      <c r="D61" s="77"/>
      <c r="E61" s="77"/>
      <c r="F61" s="77"/>
      <c r="G61" s="77"/>
      <c r="H61" s="77"/>
      <c r="I61" s="78"/>
      <c r="J61" s="77"/>
      <c r="K61" s="77"/>
      <c r="L61" s="77"/>
      <c r="M61" s="77"/>
      <c r="N61" s="78"/>
      <c r="O61" s="77"/>
      <c r="P61" s="77"/>
      <c r="V61" s="68">
        <v>44911</v>
      </c>
      <c r="W61" s="61">
        <v>6452.6298828125</v>
      </c>
      <c r="X61" s="61">
        <v>6568.2879999999996</v>
      </c>
    </row>
    <row r="62" spans="3:24" x14ac:dyDescent="0.3">
      <c r="C62" s="77"/>
      <c r="D62" s="77"/>
      <c r="E62" s="77"/>
      <c r="F62" s="77"/>
      <c r="G62" s="77"/>
      <c r="H62" s="77"/>
      <c r="I62" s="78"/>
      <c r="J62" s="77"/>
      <c r="K62" s="77"/>
      <c r="L62" s="77"/>
      <c r="M62" s="77"/>
      <c r="N62" s="78"/>
      <c r="O62" s="77"/>
      <c r="P62" s="77"/>
      <c r="V62" s="68">
        <v>44914</v>
      </c>
      <c r="W62" s="61">
        <v>6473.2900390625</v>
      </c>
      <c r="X62" s="61">
        <v>6489.4009999999998</v>
      </c>
    </row>
    <row r="63" spans="3:24" x14ac:dyDescent="0.3">
      <c r="C63" s="77"/>
      <c r="D63" s="77"/>
      <c r="E63" s="77"/>
      <c r="F63" s="77"/>
      <c r="G63" s="77"/>
      <c r="H63" s="77"/>
      <c r="I63" s="78"/>
      <c r="J63" s="77"/>
      <c r="K63" s="77"/>
      <c r="L63" s="77"/>
      <c r="M63" s="77"/>
      <c r="N63" s="78"/>
      <c r="O63" s="77"/>
      <c r="P63" s="77"/>
      <c r="V63" s="68">
        <v>44915</v>
      </c>
      <c r="W63" s="61">
        <v>6450.4301757812</v>
      </c>
      <c r="X63" s="61">
        <v>6486.433</v>
      </c>
    </row>
    <row r="64" spans="3:24" x14ac:dyDescent="0.3">
      <c r="C64" s="77"/>
      <c r="D64" s="77"/>
      <c r="E64" s="77"/>
      <c r="F64" s="77"/>
      <c r="G64" s="77"/>
      <c r="H64" s="77"/>
      <c r="I64" s="78"/>
      <c r="J64" s="77"/>
      <c r="K64" s="77"/>
      <c r="L64" s="77"/>
      <c r="M64" s="77"/>
      <c r="N64" s="78"/>
      <c r="O64" s="77"/>
      <c r="P64" s="77"/>
      <c r="V64" s="68">
        <v>44916</v>
      </c>
      <c r="W64" s="61">
        <v>6580.240234375</v>
      </c>
      <c r="X64" s="61">
        <v>6464.1139999999996</v>
      </c>
    </row>
    <row r="65" spans="3:24" x14ac:dyDescent="0.3">
      <c r="C65" s="77"/>
      <c r="D65" s="77"/>
      <c r="E65" s="77"/>
      <c r="F65" s="77"/>
      <c r="G65" s="77"/>
      <c r="H65" s="77"/>
      <c r="I65" s="78"/>
      <c r="J65" s="77"/>
      <c r="K65" s="77"/>
      <c r="L65" s="77"/>
      <c r="M65" s="77"/>
      <c r="N65" s="78"/>
      <c r="O65" s="77"/>
      <c r="P65" s="77"/>
      <c r="V65" s="68">
        <v>44917</v>
      </c>
      <c r="W65" s="61">
        <v>6517.9702148438</v>
      </c>
      <c r="X65" s="61">
        <v>6560.8984</v>
      </c>
    </row>
    <row r="66" spans="3:24" x14ac:dyDescent="0.3">
      <c r="C66" s="77"/>
      <c r="D66" s="77"/>
      <c r="E66" s="77"/>
      <c r="F66" s="77"/>
      <c r="G66" s="77"/>
      <c r="H66" s="77"/>
      <c r="I66" s="78"/>
      <c r="J66" s="77"/>
      <c r="K66" s="77"/>
      <c r="L66" s="77"/>
      <c r="M66" s="77"/>
      <c r="N66" s="78"/>
      <c r="O66" s="77"/>
      <c r="P66" s="77"/>
      <c r="V66" s="68">
        <v>44918</v>
      </c>
      <c r="W66" s="61">
        <v>6504.8999023438</v>
      </c>
      <c r="X66" s="61">
        <v>6526.3804</v>
      </c>
    </row>
    <row r="67" spans="3:24" x14ac:dyDescent="0.3">
      <c r="C67" s="77"/>
      <c r="D67" s="77"/>
      <c r="E67" s="77"/>
      <c r="F67" s="77"/>
      <c r="G67" s="77"/>
      <c r="H67" s="77"/>
      <c r="I67" s="78"/>
      <c r="J67" s="77"/>
      <c r="K67" s="77"/>
      <c r="L67" s="77"/>
      <c r="M67" s="77"/>
      <c r="N67" s="78"/>
      <c r="O67" s="77"/>
      <c r="P67" s="77"/>
      <c r="V67" s="68">
        <v>44922</v>
      </c>
      <c r="W67" s="61">
        <v>6550.66015625</v>
      </c>
      <c r="X67" s="61">
        <v>6513.1943000000001</v>
      </c>
    </row>
    <row r="68" spans="3:24" x14ac:dyDescent="0.3">
      <c r="C68" s="77"/>
      <c r="D68" s="77"/>
      <c r="E68" s="77"/>
      <c r="F68" s="77"/>
      <c r="G68" s="77"/>
      <c r="H68" s="77"/>
      <c r="I68" s="78"/>
      <c r="J68" s="77"/>
      <c r="K68" s="77"/>
      <c r="L68" s="77"/>
      <c r="M68" s="77"/>
      <c r="N68" s="78"/>
      <c r="O68" s="77"/>
      <c r="P68" s="77"/>
      <c r="V68" s="68">
        <v>44923</v>
      </c>
      <c r="W68" s="61">
        <v>6510.490234375</v>
      </c>
      <c r="X68" s="61">
        <v>6545.0502999999999</v>
      </c>
    </row>
    <row r="69" spans="3:24" x14ac:dyDescent="0.3">
      <c r="C69" s="77"/>
      <c r="D69" s="77"/>
      <c r="E69" s="77"/>
      <c r="F69" s="77"/>
      <c r="G69" s="77"/>
      <c r="H69" s="77"/>
      <c r="I69" s="78"/>
      <c r="J69" s="77"/>
      <c r="K69" s="77"/>
      <c r="L69" s="77"/>
      <c r="M69" s="77"/>
      <c r="N69" s="78"/>
      <c r="O69" s="77"/>
      <c r="P69" s="77"/>
      <c r="V69" s="68">
        <v>44924</v>
      </c>
      <c r="W69" s="61">
        <v>6573.4702148438</v>
      </c>
      <c r="X69" s="61">
        <v>6517.9279999999999</v>
      </c>
    </row>
    <row r="70" spans="3:24" x14ac:dyDescent="0.3">
      <c r="C70" s="77"/>
      <c r="D70" s="77"/>
      <c r="E70" s="77"/>
      <c r="F70" s="77"/>
      <c r="G70" s="77"/>
      <c r="H70" s="77"/>
      <c r="I70" s="78"/>
      <c r="J70" s="77"/>
      <c r="K70" s="77"/>
      <c r="L70" s="77"/>
      <c r="M70" s="77"/>
      <c r="N70" s="78"/>
      <c r="O70" s="77"/>
      <c r="P70" s="77"/>
      <c r="V70" s="68">
        <v>44925</v>
      </c>
      <c r="W70" s="61">
        <v>6473.759765625</v>
      </c>
      <c r="X70" s="61">
        <v>6563.3310000000001</v>
      </c>
    </row>
    <row r="71" spans="3:24" x14ac:dyDescent="0.3">
      <c r="C71" s="77"/>
      <c r="D71" s="77"/>
      <c r="E71" s="77"/>
      <c r="F71" s="77"/>
      <c r="G71" s="77"/>
      <c r="H71" s="77"/>
      <c r="I71" s="78"/>
      <c r="J71" s="77"/>
      <c r="K71" s="77"/>
      <c r="L71" s="77"/>
      <c r="M71" s="77"/>
      <c r="N71" s="78"/>
      <c r="O71" s="77"/>
      <c r="P71" s="77"/>
      <c r="V71" s="68">
        <v>44928</v>
      </c>
      <c r="W71" s="61">
        <v>6594.5698242188</v>
      </c>
      <c r="X71" s="61">
        <v>6492.32</v>
      </c>
    </row>
    <row r="72" spans="3:24" x14ac:dyDescent="0.3">
      <c r="C72" s="77"/>
      <c r="D72" s="77"/>
      <c r="E72" s="77"/>
      <c r="F72" s="77"/>
      <c r="G72" s="77"/>
      <c r="H72" s="77"/>
      <c r="I72" s="78"/>
      <c r="J72" s="77"/>
      <c r="K72" s="77"/>
      <c r="L72" s="77"/>
      <c r="M72" s="77"/>
      <c r="N72" s="78"/>
      <c r="O72" s="77"/>
      <c r="P72" s="77"/>
      <c r="V72" s="68">
        <v>44929</v>
      </c>
      <c r="W72" s="61">
        <v>6623.8901367188</v>
      </c>
      <c r="X72" s="61">
        <v>6576.3220000000001</v>
      </c>
    </row>
    <row r="73" spans="3:24" x14ac:dyDescent="0.3">
      <c r="C73" s="77"/>
      <c r="D73" s="77"/>
      <c r="E73" s="77"/>
      <c r="F73" s="77"/>
      <c r="G73" s="77"/>
      <c r="H73" s="77"/>
      <c r="I73" s="78"/>
      <c r="J73" s="77"/>
      <c r="K73" s="77"/>
      <c r="L73" s="77"/>
      <c r="M73" s="77"/>
      <c r="N73" s="78"/>
      <c r="O73" s="77"/>
      <c r="P73" s="77"/>
      <c r="V73" s="68">
        <v>44930</v>
      </c>
      <c r="W73" s="61">
        <v>6776.4301757812</v>
      </c>
      <c r="X73" s="61">
        <v>6608.9775</v>
      </c>
    </row>
    <row r="74" spans="3:24" x14ac:dyDescent="0.3">
      <c r="C74" s="77"/>
      <c r="D74" s="77"/>
      <c r="E74" s="77"/>
      <c r="F74" s="77"/>
      <c r="G74" s="77"/>
      <c r="H74" s="77"/>
      <c r="I74" s="78"/>
      <c r="J74" s="77"/>
      <c r="K74" s="77"/>
      <c r="L74" s="77"/>
      <c r="M74" s="77"/>
      <c r="N74" s="78"/>
      <c r="O74" s="77"/>
      <c r="P74" s="77"/>
      <c r="V74" s="68">
        <v>44931</v>
      </c>
      <c r="W74" s="61">
        <v>6761.5</v>
      </c>
      <c r="X74" s="61">
        <v>6737.4579999999996</v>
      </c>
    </row>
    <row r="75" spans="3:24" x14ac:dyDescent="0.3">
      <c r="C75" s="77"/>
      <c r="D75" s="77"/>
      <c r="E75" s="77"/>
      <c r="F75" s="77"/>
      <c r="G75" s="77"/>
      <c r="H75" s="77"/>
      <c r="I75" s="78"/>
      <c r="J75" s="77"/>
      <c r="K75" s="77"/>
      <c r="L75" s="77"/>
      <c r="M75" s="77"/>
      <c r="N75" s="78"/>
      <c r="O75" s="77"/>
      <c r="P75" s="77"/>
      <c r="V75" s="68">
        <v>44932</v>
      </c>
      <c r="W75" s="61">
        <v>6860.9501953125</v>
      </c>
      <c r="X75" s="61">
        <v>6744.8620000000001</v>
      </c>
    </row>
    <row r="76" spans="3:24" x14ac:dyDescent="0.3">
      <c r="C76" s="77"/>
      <c r="D76" s="77"/>
      <c r="E76" s="77"/>
      <c r="F76" s="77"/>
      <c r="G76" s="77"/>
      <c r="H76" s="77"/>
      <c r="I76" s="78"/>
      <c r="J76" s="77"/>
      <c r="K76" s="77"/>
      <c r="L76" s="77"/>
      <c r="M76" s="77"/>
      <c r="N76" s="78"/>
      <c r="O76" s="77"/>
      <c r="P76" s="77"/>
      <c r="V76" s="68">
        <v>44935</v>
      </c>
      <c r="W76" s="61">
        <v>6907.3598632812</v>
      </c>
      <c r="X76" s="61">
        <v>6831.1405999999997</v>
      </c>
    </row>
    <row r="77" spans="3:24" x14ac:dyDescent="0.3">
      <c r="C77" s="77"/>
      <c r="D77" s="77"/>
      <c r="E77" s="77"/>
      <c r="F77" s="77"/>
      <c r="G77" s="77"/>
      <c r="H77" s="77"/>
      <c r="I77" s="78"/>
      <c r="J77" s="77"/>
      <c r="K77" s="77"/>
      <c r="L77" s="77"/>
      <c r="M77" s="77"/>
      <c r="N77" s="78"/>
      <c r="O77" s="77"/>
      <c r="P77" s="77"/>
      <c r="V77" s="68">
        <v>44936</v>
      </c>
      <c r="W77" s="61">
        <v>6869.1401367188</v>
      </c>
      <c r="X77" s="61">
        <v>6879.7133999999996</v>
      </c>
    </row>
    <row r="78" spans="3:24" x14ac:dyDescent="0.3">
      <c r="C78" s="77"/>
      <c r="D78" s="77"/>
      <c r="E78" s="77"/>
      <c r="F78" s="77"/>
      <c r="G78" s="77"/>
      <c r="H78" s="77"/>
      <c r="I78" s="78"/>
      <c r="J78" s="77"/>
      <c r="K78" s="77"/>
      <c r="L78" s="77"/>
      <c r="M78" s="77"/>
      <c r="N78" s="78"/>
      <c r="O78" s="77"/>
      <c r="P78" s="77"/>
      <c r="V78" s="68">
        <v>44937</v>
      </c>
      <c r="W78" s="61">
        <v>6924.1899414062</v>
      </c>
      <c r="X78" s="61">
        <v>6860.4443000000001</v>
      </c>
    </row>
    <row r="79" spans="3:24" x14ac:dyDescent="0.3">
      <c r="C79" s="77"/>
      <c r="D79" s="77"/>
      <c r="E79" s="77"/>
      <c r="F79" s="77"/>
      <c r="G79" s="77"/>
      <c r="H79" s="77"/>
      <c r="I79" s="78"/>
      <c r="J79" s="77"/>
      <c r="K79" s="77"/>
      <c r="L79" s="77"/>
      <c r="M79" s="77"/>
      <c r="N79" s="78"/>
      <c r="O79" s="77"/>
      <c r="P79" s="77"/>
      <c r="V79" s="68">
        <v>44938</v>
      </c>
      <c r="W79" s="61">
        <v>6975.6801757812</v>
      </c>
      <c r="X79" s="61">
        <v>6906.4409999999998</v>
      </c>
    </row>
    <row r="80" spans="3:24" x14ac:dyDescent="0.3">
      <c r="C80" s="77"/>
      <c r="D80" s="77"/>
      <c r="E80" s="77"/>
      <c r="F80" s="77"/>
      <c r="G80" s="77"/>
      <c r="H80" s="77"/>
      <c r="I80" s="78"/>
      <c r="J80" s="77"/>
      <c r="K80" s="77"/>
      <c r="L80" s="77"/>
      <c r="M80" s="77"/>
      <c r="N80" s="78"/>
      <c r="O80" s="77"/>
      <c r="P80" s="77"/>
      <c r="V80" s="68">
        <v>44939</v>
      </c>
      <c r="W80" s="61">
        <v>7023.5</v>
      </c>
      <c r="X80" s="61">
        <v>6952.4949999999999</v>
      </c>
    </row>
    <row r="81" spans="3:24" x14ac:dyDescent="0.3">
      <c r="C81" s="77"/>
      <c r="D81" s="77"/>
      <c r="E81" s="77"/>
      <c r="F81" s="77"/>
      <c r="G81" s="77"/>
      <c r="H81" s="77"/>
      <c r="I81" s="78"/>
      <c r="J81" s="77"/>
      <c r="K81" s="77"/>
      <c r="L81" s="77"/>
      <c r="M81" s="77"/>
      <c r="N81" s="78"/>
      <c r="O81" s="77"/>
      <c r="P81" s="77"/>
      <c r="V81" s="68">
        <v>44942</v>
      </c>
      <c r="W81" s="61">
        <v>7043.3100585938</v>
      </c>
      <c r="X81" s="61">
        <v>6999.1120000000001</v>
      </c>
    </row>
    <row r="82" spans="3:24" x14ac:dyDescent="0.3">
      <c r="C82" s="77"/>
      <c r="D82" s="77"/>
      <c r="E82" s="77"/>
      <c r="F82" s="77"/>
      <c r="G82" s="77"/>
      <c r="H82" s="77"/>
      <c r="I82" s="78"/>
      <c r="J82" s="77"/>
      <c r="K82" s="77"/>
      <c r="L82" s="77"/>
      <c r="M82" s="77"/>
      <c r="N82" s="78"/>
      <c r="O82" s="77"/>
      <c r="P82" s="77"/>
      <c r="V82" s="68">
        <v>44943</v>
      </c>
      <c r="W82" s="61">
        <v>7077.16015625</v>
      </c>
      <c r="X82" s="61">
        <v>7023.7539999999999</v>
      </c>
    </row>
    <row r="83" spans="3:24" x14ac:dyDescent="0.3">
      <c r="C83" s="77"/>
      <c r="D83" s="77"/>
      <c r="E83" s="77"/>
      <c r="F83" s="77"/>
      <c r="G83" s="77"/>
      <c r="H83" s="77"/>
      <c r="I83" s="78"/>
      <c r="J83" s="77"/>
      <c r="K83" s="77"/>
      <c r="L83" s="77"/>
      <c r="M83" s="77"/>
      <c r="N83" s="78"/>
      <c r="O83" s="77"/>
      <c r="P83" s="77"/>
      <c r="V83" s="68">
        <v>44944</v>
      </c>
      <c r="W83" s="61">
        <v>7083.3901367188</v>
      </c>
      <c r="X83" s="61">
        <v>7057.777</v>
      </c>
    </row>
    <row r="84" spans="3:24" x14ac:dyDescent="0.3">
      <c r="C84" s="77"/>
      <c r="D84" s="77"/>
      <c r="E84" s="77"/>
      <c r="F84" s="77"/>
      <c r="G84" s="77"/>
      <c r="H84" s="77"/>
      <c r="I84" s="78"/>
      <c r="J84" s="77"/>
      <c r="K84" s="77"/>
      <c r="L84" s="77"/>
      <c r="M84" s="77"/>
      <c r="N84" s="78"/>
      <c r="O84" s="77"/>
      <c r="P84" s="77"/>
      <c r="V84" s="68">
        <v>44945</v>
      </c>
      <c r="W84" s="61">
        <v>6951.8701171875</v>
      </c>
      <c r="X84" s="61">
        <v>7068.9272000000001</v>
      </c>
    </row>
    <row r="85" spans="3:24" x14ac:dyDescent="0.3">
      <c r="C85" s="77"/>
      <c r="D85" s="77"/>
      <c r="E85" s="77"/>
      <c r="F85" s="77"/>
      <c r="G85" s="77"/>
      <c r="H85" s="77"/>
      <c r="I85" s="78"/>
      <c r="J85" s="77"/>
      <c r="K85" s="77"/>
      <c r="L85" s="77"/>
      <c r="M85" s="77"/>
      <c r="N85" s="78"/>
      <c r="O85" s="77"/>
      <c r="P85" s="77"/>
      <c r="V85" s="68">
        <v>44946</v>
      </c>
      <c r="W85" s="61">
        <v>6995.990234375</v>
      </c>
      <c r="X85" s="61">
        <v>6968.9430000000002</v>
      </c>
    </row>
    <row r="86" spans="3:24" x14ac:dyDescent="0.3">
      <c r="C86" s="77"/>
      <c r="D86" s="77"/>
      <c r="E86" s="77"/>
      <c r="F86" s="77"/>
      <c r="G86" s="77"/>
      <c r="H86" s="77"/>
      <c r="I86" s="78"/>
      <c r="J86" s="77"/>
      <c r="K86" s="77"/>
      <c r="L86" s="77"/>
      <c r="M86" s="77"/>
      <c r="N86" s="78"/>
      <c r="O86" s="77"/>
      <c r="P86" s="77"/>
      <c r="V86" s="68">
        <v>44949</v>
      </c>
      <c r="W86" s="61">
        <v>7032.0200195312</v>
      </c>
      <c r="X86" s="61">
        <v>6997.6030000000001</v>
      </c>
    </row>
    <row r="87" spans="3:24" x14ac:dyDescent="0.3">
      <c r="C87" s="77"/>
      <c r="D87" s="77"/>
      <c r="E87" s="77"/>
      <c r="F87" s="77"/>
      <c r="G87" s="77"/>
      <c r="H87" s="77"/>
      <c r="I87" s="78"/>
      <c r="J87" s="77"/>
      <c r="K87" s="77"/>
      <c r="L87" s="77"/>
      <c r="M87" s="77"/>
      <c r="N87" s="78"/>
      <c r="O87" s="77"/>
      <c r="P87" s="77"/>
      <c r="V87" s="68">
        <v>44950</v>
      </c>
      <c r="W87" s="61">
        <v>7050.4799804688</v>
      </c>
      <c r="X87" s="61">
        <v>7022.7124000000003</v>
      </c>
    </row>
    <row r="88" spans="3:24" x14ac:dyDescent="0.3">
      <c r="C88" s="77"/>
      <c r="D88" s="77"/>
      <c r="E88" s="77"/>
      <c r="F88" s="77"/>
      <c r="G88" s="77"/>
      <c r="H88" s="77"/>
      <c r="I88" s="78"/>
      <c r="J88" s="77"/>
      <c r="K88" s="77"/>
      <c r="L88" s="77"/>
      <c r="M88" s="77"/>
      <c r="N88" s="78"/>
      <c r="O88" s="77"/>
      <c r="P88" s="77"/>
      <c r="V88" s="68">
        <v>44951</v>
      </c>
      <c r="W88" s="61">
        <v>7043.8798828125</v>
      </c>
      <c r="X88" s="61">
        <v>7041.4004000000004</v>
      </c>
    </row>
    <row r="89" spans="3:24" x14ac:dyDescent="0.3">
      <c r="C89" s="77"/>
      <c r="D89" s="77"/>
      <c r="E89" s="77"/>
      <c r="F89" s="77"/>
      <c r="G89" s="77"/>
      <c r="H89" s="77"/>
      <c r="I89" s="78"/>
      <c r="J89" s="77"/>
      <c r="K89" s="77"/>
      <c r="L89" s="77"/>
      <c r="M89" s="77"/>
      <c r="N89" s="78"/>
      <c r="O89" s="77"/>
      <c r="P89" s="77"/>
      <c r="V89" s="68">
        <v>44952</v>
      </c>
      <c r="W89" s="61">
        <v>7095.990234375</v>
      </c>
      <c r="X89" s="61">
        <v>7040.2295000000004</v>
      </c>
    </row>
    <row r="90" spans="3:24" x14ac:dyDescent="0.3">
      <c r="C90" s="77"/>
      <c r="D90" s="77"/>
      <c r="E90" s="77"/>
      <c r="F90" s="77"/>
      <c r="G90" s="77"/>
      <c r="H90" s="77"/>
      <c r="I90" s="78"/>
      <c r="J90" s="77"/>
      <c r="K90" s="77"/>
      <c r="L90" s="77"/>
      <c r="M90" s="77"/>
      <c r="N90" s="78"/>
      <c r="O90" s="77"/>
      <c r="P90" s="77"/>
      <c r="V90" s="68">
        <v>44953</v>
      </c>
      <c r="W90" s="61">
        <v>7097.2099609375</v>
      </c>
      <c r="X90" s="61">
        <v>7084.0474000000004</v>
      </c>
    </row>
    <row r="91" spans="3:24" x14ac:dyDescent="0.3">
      <c r="C91" s="77"/>
      <c r="D91" s="77"/>
      <c r="E91" s="77"/>
      <c r="F91" s="77"/>
      <c r="G91" s="77"/>
      <c r="H91" s="77"/>
      <c r="I91" s="78"/>
      <c r="J91" s="77"/>
      <c r="K91" s="77"/>
      <c r="L91" s="77"/>
      <c r="M91" s="77"/>
      <c r="N91" s="78"/>
      <c r="O91" s="77"/>
      <c r="P91" s="77"/>
      <c r="V91" s="68">
        <v>44956</v>
      </c>
      <c r="W91" s="61">
        <v>7082.009765625</v>
      </c>
      <c r="X91" s="61">
        <v>7088.9430000000002</v>
      </c>
    </row>
    <row r="92" spans="3:24" x14ac:dyDescent="0.3">
      <c r="C92" s="77"/>
      <c r="D92" s="77"/>
      <c r="E92" s="77"/>
      <c r="F92" s="77"/>
      <c r="G92" s="77"/>
      <c r="H92" s="77"/>
      <c r="I92" s="78"/>
      <c r="J92" s="77"/>
      <c r="K92" s="77"/>
      <c r="L92" s="77"/>
      <c r="M92" s="77"/>
      <c r="N92" s="78"/>
      <c r="O92" s="77"/>
      <c r="P92" s="77"/>
      <c r="V92" s="68">
        <v>44957</v>
      </c>
      <c r="W92" s="61">
        <v>7082.419921875</v>
      </c>
      <c r="X92" s="61">
        <v>7080.7295000000004</v>
      </c>
    </row>
    <row r="93" spans="3:24" x14ac:dyDescent="0.3">
      <c r="C93" s="77"/>
      <c r="D93" s="77"/>
      <c r="E93" s="77"/>
      <c r="F93" s="77"/>
      <c r="G93" s="77"/>
      <c r="H93" s="77"/>
      <c r="I93" s="78"/>
      <c r="J93" s="77"/>
      <c r="K93" s="77"/>
      <c r="L93" s="77"/>
      <c r="M93" s="77"/>
      <c r="N93" s="78"/>
      <c r="O93" s="77"/>
      <c r="P93" s="77"/>
      <c r="V93" s="68">
        <v>44958</v>
      </c>
      <c r="W93" s="61">
        <v>7077.1098632812</v>
      </c>
      <c r="X93" s="61">
        <v>7081.5703000000003</v>
      </c>
    </row>
    <row r="94" spans="3:24" x14ac:dyDescent="0.3">
      <c r="C94" s="77"/>
      <c r="D94" s="77"/>
      <c r="E94" s="77"/>
      <c r="F94" s="77"/>
      <c r="G94" s="77"/>
      <c r="H94" s="77"/>
      <c r="I94" s="78"/>
      <c r="J94" s="77"/>
      <c r="K94" s="77"/>
      <c r="L94" s="77"/>
      <c r="M94" s="77"/>
      <c r="N94" s="78"/>
      <c r="O94" s="77"/>
      <c r="P94" s="77"/>
      <c r="V94" s="68">
        <v>44959</v>
      </c>
      <c r="W94" s="61">
        <v>7166.2700195312</v>
      </c>
      <c r="X94" s="61">
        <v>7077.1459999999997</v>
      </c>
    </row>
    <row r="95" spans="3:24" x14ac:dyDescent="0.3">
      <c r="C95" s="77"/>
      <c r="D95" s="77"/>
      <c r="E95" s="77"/>
      <c r="F95" s="77"/>
      <c r="G95" s="77"/>
      <c r="H95" s="77"/>
      <c r="I95" s="78"/>
      <c r="J95" s="77"/>
      <c r="K95" s="77"/>
      <c r="L95" s="77"/>
      <c r="M95" s="77"/>
      <c r="N95" s="78"/>
      <c r="O95" s="77"/>
      <c r="P95" s="77"/>
      <c r="V95" s="68">
        <v>44960</v>
      </c>
      <c r="W95" s="61">
        <v>7233.9399414062</v>
      </c>
      <c r="X95" s="61">
        <v>7148.8823000000002</v>
      </c>
    </row>
    <row r="96" spans="3:24" x14ac:dyDescent="0.3">
      <c r="C96" s="77"/>
      <c r="D96" s="77"/>
      <c r="E96" s="77"/>
      <c r="F96" s="77"/>
      <c r="G96" s="77"/>
      <c r="H96" s="77"/>
      <c r="I96" s="78"/>
      <c r="J96" s="77"/>
      <c r="K96" s="77"/>
      <c r="L96" s="77"/>
      <c r="M96" s="77"/>
      <c r="N96" s="78"/>
      <c r="O96" s="77"/>
      <c r="P96" s="77"/>
      <c r="V96" s="68">
        <v>44963</v>
      </c>
      <c r="W96" s="61">
        <v>7137.1000976562</v>
      </c>
      <c r="X96" s="61">
        <v>7208.0775999999996</v>
      </c>
    </row>
    <row r="97" spans="3:24" x14ac:dyDescent="0.3">
      <c r="C97" s="77"/>
      <c r="D97" s="77"/>
      <c r="E97" s="77"/>
      <c r="F97" s="77"/>
      <c r="G97" s="77"/>
      <c r="H97" s="77"/>
      <c r="I97" s="78"/>
      <c r="J97" s="77"/>
      <c r="K97" s="77"/>
      <c r="L97" s="77"/>
      <c r="M97" s="77"/>
      <c r="N97" s="78"/>
      <c r="O97" s="77"/>
      <c r="P97" s="77"/>
      <c r="V97" s="68">
        <v>44964</v>
      </c>
      <c r="W97" s="61">
        <v>7132.3500976562</v>
      </c>
      <c r="X97" s="61">
        <v>7140.7173000000003</v>
      </c>
    </row>
    <row r="98" spans="3:24" x14ac:dyDescent="0.3">
      <c r="C98" s="77"/>
      <c r="D98" s="77"/>
      <c r="E98" s="77"/>
      <c r="F98" s="77"/>
      <c r="G98" s="77"/>
      <c r="H98" s="77"/>
      <c r="I98" s="78"/>
      <c r="J98" s="77"/>
      <c r="K98" s="77"/>
      <c r="L98" s="77"/>
      <c r="M98" s="77"/>
      <c r="N98" s="78"/>
      <c r="O98" s="77"/>
      <c r="P98" s="77"/>
      <c r="V98" s="68">
        <v>44965</v>
      </c>
      <c r="W98" s="61">
        <v>7119.830078125</v>
      </c>
      <c r="X98" s="61">
        <v>7137.6704</v>
      </c>
    </row>
    <row r="99" spans="3:24" x14ac:dyDescent="0.3">
      <c r="C99" s="77"/>
      <c r="D99" s="77"/>
      <c r="E99" s="77"/>
      <c r="F99" s="77"/>
      <c r="G99" s="77"/>
      <c r="H99" s="77"/>
      <c r="I99" s="78"/>
      <c r="J99" s="77"/>
      <c r="K99" s="77"/>
      <c r="L99" s="77"/>
      <c r="M99" s="77"/>
      <c r="N99" s="78"/>
      <c r="O99" s="77"/>
      <c r="P99" s="77"/>
      <c r="V99" s="68">
        <v>44966</v>
      </c>
      <c r="W99" s="61">
        <v>7188.3598632812</v>
      </c>
      <c r="X99" s="61">
        <v>7123.0330000000004</v>
      </c>
    </row>
    <row r="100" spans="3:24" x14ac:dyDescent="0.3">
      <c r="C100" s="77"/>
      <c r="D100" s="77"/>
      <c r="E100" s="77"/>
      <c r="F100" s="77"/>
      <c r="G100" s="77"/>
      <c r="H100" s="77"/>
      <c r="I100" s="78"/>
      <c r="J100" s="77"/>
      <c r="K100" s="77"/>
      <c r="L100" s="77"/>
      <c r="M100" s="77"/>
      <c r="N100" s="78"/>
      <c r="O100" s="77"/>
      <c r="P100" s="77"/>
      <c r="V100" s="68">
        <v>44967</v>
      </c>
      <c r="W100" s="61">
        <v>7129.7299804688</v>
      </c>
      <c r="X100" s="61">
        <v>7176.607</v>
      </c>
    </row>
    <row r="101" spans="3:24" x14ac:dyDescent="0.3">
      <c r="C101" s="77"/>
      <c r="D101" s="77"/>
      <c r="E101" s="77"/>
      <c r="F101" s="77"/>
      <c r="G101" s="77"/>
      <c r="H101" s="77"/>
      <c r="I101" s="78"/>
      <c r="J101" s="77"/>
      <c r="K101" s="77"/>
      <c r="L101" s="77"/>
      <c r="M101" s="77"/>
      <c r="N101" s="78"/>
      <c r="O101" s="77"/>
      <c r="P101" s="77"/>
      <c r="V101" s="68">
        <v>44970</v>
      </c>
      <c r="W101" s="61">
        <v>7208.58984375</v>
      </c>
      <c r="X101" s="61">
        <v>7132.2524000000003</v>
      </c>
    </row>
    <row r="102" spans="3:24" x14ac:dyDescent="0.3">
      <c r="C102" s="77"/>
      <c r="D102" s="77"/>
      <c r="E102" s="77"/>
      <c r="F102" s="77"/>
      <c r="G102" s="77"/>
      <c r="H102" s="77"/>
      <c r="I102" s="78"/>
      <c r="J102" s="77"/>
      <c r="K102" s="77"/>
      <c r="L102" s="77"/>
      <c r="M102" s="77"/>
      <c r="N102" s="78"/>
      <c r="O102" s="77"/>
      <c r="P102" s="77"/>
      <c r="V102" s="68">
        <v>44971</v>
      </c>
      <c r="W102" s="61">
        <v>7213.8100585938</v>
      </c>
      <c r="X102" s="61">
        <v>7196.9652999999998</v>
      </c>
    </row>
    <row r="103" spans="3:24" x14ac:dyDescent="0.3">
      <c r="C103" s="77"/>
      <c r="D103" s="77"/>
      <c r="E103" s="77"/>
      <c r="F103" s="77"/>
      <c r="G103" s="77"/>
      <c r="H103" s="77"/>
      <c r="I103" s="78"/>
      <c r="J103" s="77"/>
      <c r="K103" s="77"/>
      <c r="L103" s="77"/>
      <c r="M103" s="77"/>
      <c r="N103" s="78"/>
      <c r="O103" s="77"/>
      <c r="P103" s="77"/>
      <c r="V103" s="68">
        <v>44972</v>
      </c>
      <c r="W103" s="61">
        <v>7300.8598632812</v>
      </c>
      <c r="X103" s="61">
        <v>7202.3275999999996</v>
      </c>
    </row>
    <row r="104" spans="3:24" x14ac:dyDescent="0.3">
      <c r="C104" s="77"/>
      <c r="D104" s="77"/>
      <c r="E104" s="77"/>
      <c r="F104" s="77"/>
      <c r="G104" s="77"/>
      <c r="H104" s="77"/>
      <c r="I104" s="78"/>
      <c r="J104" s="77"/>
      <c r="K104" s="77"/>
      <c r="L104" s="77"/>
      <c r="M104" s="77"/>
      <c r="N104" s="78"/>
      <c r="O104" s="77"/>
      <c r="P104" s="77"/>
      <c r="V104" s="68">
        <v>44973</v>
      </c>
      <c r="W104" s="61">
        <v>7366.16015625</v>
      </c>
      <c r="X104" s="61">
        <v>7277.7275</v>
      </c>
    </row>
    <row r="105" spans="3:24" x14ac:dyDescent="0.3">
      <c r="C105" s="77"/>
      <c r="D105" s="77"/>
      <c r="E105" s="77"/>
      <c r="F105" s="77"/>
      <c r="G105" s="77"/>
      <c r="H105" s="77"/>
      <c r="I105" s="78"/>
      <c r="J105" s="77"/>
      <c r="K105" s="77"/>
      <c r="L105" s="77"/>
      <c r="M105" s="77"/>
      <c r="N105" s="78"/>
      <c r="O105" s="77"/>
      <c r="P105" s="77"/>
      <c r="V105" s="68">
        <v>44974</v>
      </c>
      <c r="W105" s="61">
        <v>7347.7202148438</v>
      </c>
      <c r="X105" s="61">
        <v>7335.6875</v>
      </c>
    </row>
    <row r="106" spans="3:24" x14ac:dyDescent="0.3">
      <c r="C106" s="77"/>
      <c r="D106" s="77"/>
      <c r="E106" s="77"/>
      <c r="F106" s="77"/>
      <c r="G106" s="77"/>
      <c r="H106" s="77"/>
      <c r="I106" s="78"/>
      <c r="J106" s="77"/>
      <c r="K106" s="77"/>
      <c r="L106" s="77"/>
      <c r="M106" s="77"/>
      <c r="N106" s="78"/>
      <c r="O106" s="77"/>
      <c r="P106" s="77"/>
      <c r="V106" s="68">
        <v>44977</v>
      </c>
      <c r="W106" s="61">
        <v>7335.6098632812</v>
      </c>
      <c r="X106" s="61">
        <v>7330.9385000000002</v>
      </c>
    </row>
    <row r="107" spans="3:24" x14ac:dyDescent="0.3">
      <c r="C107" s="77"/>
      <c r="D107" s="77"/>
      <c r="E107" s="77"/>
      <c r="F107" s="77"/>
      <c r="G107" s="77"/>
      <c r="H107" s="77"/>
      <c r="I107" s="78"/>
      <c r="J107" s="77"/>
      <c r="K107" s="77"/>
      <c r="L107" s="77"/>
      <c r="M107" s="77"/>
      <c r="N107" s="78"/>
      <c r="O107" s="77"/>
      <c r="P107" s="77"/>
      <c r="V107" s="68">
        <v>44978</v>
      </c>
      <c r="W107" s="61">
        <v>7308.6499023438</v>
      </c>
      <c r="X107" s="61">
        <v>7327.4486999999999</v>
      </c>
    </row>
    <row r="108" spans="3:24" x14ac:dyDescent="0.3">
      <c r="C108" s="77"/>
      <c r="D108" s="77"/>
      <c r="E108" s="77"/>
      <c r="F108" s="77"/>
      <c r="G108" s="77"/>
      <c r="H108" s="77"/>
      <c r="I108" s="78"/>
      <c r="J108" s="77"/>
      <c r="K108" s="77"/>
      <c r="L108" s="77"/>
      <c r="M108" s="77"/>
      <c r="N108" s="78"/>
      <c r="O108" s="77"/>
      <c r="P108" s="77"/>
      <c r="V108" s="68">
        <v>44979</v>
      </c>
      <c r="W108" s="61">
        <v>7299.259765625</v>
      </c>
      <c r="X108" s="61">
        <v>7306.5356000000002</v>
      </c>
    </row>
    <row r="109" spans="3:24" x14ac:dyDescent="0.3">
      <c r="C109" s="77"/>
      <c r="D109" s="77"/>
      <c r="E109" s="77"/>
      <c r="F109" s="77"/>
      <c r="G109" s="77"/>
      <c r="H109" s="77"/>
      <c r="I109" s="78"/>
      <c r="J109" s="77"/>
      <c r="K109" s="77"/>
      <c r="L109" s="77"/>
      <c r="M109" s="77"/>
      <c r="N109" s="78"/>
      <c r="O109" s="77"/>
      <c r="P109" s="77"/>
      <c r="V109" s="68">
        <v>44980</v>
      </c>
      <c r="W109" s="61">
        <v>7317.4301757812</v>
      </c>
      <c r="X109" s="61">
        <v>7298.2695000000003</v>
      </c>
    </row>
    <row r="110" spans="3:24" x14ac:dyDescent="0.3">
      <c r="C110" s="77"/>
      <c r="D110" s="77"/>
      <c r="E110" s="77"/>
      <c r="F110" s="77"/>
      <c r="G110" s="77"/>
      <c r="H110" s="77"/>
      <c r="I110" s="78"/>
      <c r="J110" s="77"/>
      <c r="K110" s="77"/>
      <c r="L110" s="77"/>
      <c r="M110" s="77"/>
      <c r="N110" s="78"/>
      <c r="O110" s="77"/>
      <c r="P110" s="77"/>
      <c r="V110" s="68">
        <v>44981</v>
      </c>
      <c r="W110" s="61">
        <v>7187.2700195312</v>
      </c>
      <c r="X110" s="61">
        <v>7311.1454999999996</v>
      </c>
    </row>
    <row r="111" spans="3:24" x14ac:dyDescent="0.3">
      <c r="C111" s="77"/>
      <c r="D111" s="77"/>
      <c r="E111" s="77"/>
      <c r="F111" s="77"/>
      <c r="G111" s="77"/>
      <c r="H111" s="77"/>
      <c r="I111" s="78"/>
      <c r="J111" s="77"/>
      <c r="K111" s="77"/>
      <c r="L111" s="77"/>
      <c r="M111" s="77"/>
      <c r="N111" s="78"/>
      <c r="O111" s="77"/>
      <c r="P111" s="77"/>
      <c r="V111" s="68">
        <v>44984</v>
      </c>
      <c r="W111" s="61">
        <v>7295.5498046875</v>
      </c>
      <c r="X111" s="61">
        <v>7207.24</v>
      </c>
    </row>
    <row r="112" spans="3:24" x14ac:dyDescent="0.3">
      <c r="C112" s="77"/>
      <c r="D112" s="77"/>
      <c r="E112" s="77"/>
      <c r="F112" s="77"/>
      <c r="G112" s="77"/>
      <c r="H112" s="77"/>
      <c r="I112" s="78"/>
      <c r="J112" s="77"/>
      <c r="K112" s="77"/>
      <c r="L112" s="77"/>
      <c r="M112" s="77"/>
      <c r="N112" s="78"/>
      <c r="O112" s="77"/>
      <c r="P112" s="77"/>
      <c r="V112" s="68">
        <v>44985</v>
      </c>
      <c r="W112" s="61">
        <v>7267.9301757812</v>
      </c>
      <c r="X112" s="61">
        <v>7290.3059999999996</v>
      </c>
    </row>
    <row r="113" spans="3:24" x14ac:dyDescent="0.3">
      <c r="C113" s="77"/>
      <c r="D113" s="77"/>
      <c r="E113" s="77"/>
      <c r="F113" s="77"/>
      <c r="G113" s="77"/>
      <c r="H113" s="77"/>
      <c r="I113" s="78"/>
      <c r="J113" s="77"/>
      <c r="K113" s="77"/>
      <c r="L113" s="77"/>
      <c r="M113" s="77"/>
      <c r="N113" s="78"/>
      <c r="O113" s="77"/>
      <c r="P113" s="77"/>
      <c r="V113" s="68">
        <v>44986</v>
      </c>
      <c r="W113" s="61">
        <v>7234.25</v>
      </c>
      <c r="X113" s="61">
        <v>7263.2646000000004</v>
      </c>
    </row>
    <row r="114" spans="3:24" x14ac:dyDescent="0.3">
      <c r="C114" s="77"/>
      <c r="D114" s="77"/>
      <c r="E114" s="77"/>
      <c r="F114" s="77"/>
      <c r="G114" s="77"/>
      <c r="H114" s="77"/>
      <c r="I114" s="78"/>
      <c r="J114" s="77"/>
      <c r="K114" s="77"/>
      <c r="L114" s="77"/>
      <c r="M114" s="77"/>
      <c r="N114" s="78"/>
      <c r="O114" s="77"/>
      <c r="P114" s="77"/>
      <c r="V114" s="68">
        <v>44987</v>
      </c>
      <c r="W114" s="61">
        <v>7284.2202148438</v>
      </c>
      <c r="X114" s="61">
        <v>7240.665</v>
      </c>
    </row>
    <row r="115" spans="3:24" x14ac:dyDescent="0.3">
      <c r="C115" s="77"/>
      <c r="D115" s="77"/>
      <c r="E115" s="77"/>
      <c r="F115" s="77"/>
      <c r="G115" s="77"/>
      <c r="H115" s="77"/>
      <c r="I115" s="78"/>
      <c r="J115" s="77"/>
      <c r="K115" s="77"/>
      <c r="L115" s="77"/>
      <c r="M115" s="77"/>
      <c r="N115" s="78"/>
      <c r="O115" s="77"/>
      <c r="P115" s="77"/>
      <c r="V115" s="68">
        <v>44988</v>
      </c>
      <c r="W115" s="61">
        <v>7348.1201171875</v>
      </c>
      <c r="X115" s="61">
        <v>7278.3149999999996</v>
      </c>
    </row>
    <row r="116" spans="3:24" x14ac:dyDescent="0.3">
      <c r="C116" s="77"/>
      <c r="D116" s="77"/>
      <c r="E116" s="77"/>
      <c r="F116" s="77"/>
      <c r="G116" s="77"/>
      <c r="H116" s="77"/>
      <c r="I116" s="78"/>
      <c r="J116" s="77"/>
      <c r="K116" s="77"/>
      <c r="L116" s="77"/>
      <c r="M116" s="77"/>
      <c r="N116" s="78"/>
      <c r="O116" s="77"/>
      <c r="P116" s="77"/>
      <c r="V116" s="68">
        <v>44991</v>
      </c>
      <c r="W116" s="61">
        <v>7373.2099609375</v>
      </c>
      <c r="X116" s="61">
        <v>7329.2304999999997</v>
      </c>
    </row>
    <row r="117" spans="3:24" x14ac:dyDescent="0.3">
      <c r="C117" s="77"/>
      <c r="D117" s="77"/>
      <c r="E117" s="77"/>
      <c r="F117" s="77"/>
      <c r="G117" s="77"/>
      <c r="H117" s="77"/>
      <c r="I117" s="78"/>
      <c r="J117" s="77"/>
      <c r="K117" s="77"/>
      <c r="L117" s="77"/>
      <c r="M117" s="77"/>
      <c r="N117" s="78"/>
      <c r="O117" s="77"/>
      <c r="P117" s="77"/>
      <c r="V117" s="68">
        <v>44992</v>
      </c>
      <c r="W117" s="61">
        <v>7339.2700195312</v>
      </c>
      <c r="X117" s="61">
        <v>7354.8163999999997</v>
      </c>
    </row>
    <row r="118" spans="3:24" x14ac:dyDescent="0.3">
      <c r="C118" s="77"/>
      <c r="D118" s="77"/>
      <c r="E118" s="77"/>
      <c r="F118" s="77"/>
      <c r="G118" s="77"/>
      <c r="H118" s="77"/>
      <c r="I118" s="78"/>
      <c r="J118" s="77"/>
      <c r="K118" s="77"/>
      <c r="L118" s="77"/>
      <c r="M118" s="77"/>
      <c r="N118" s="78"/>
      <c r="O118" s="77"/>
      <c r="P118" s="77"/>
      <c r="V118" s="68">
        <v>44993</v>
      </c>
      <c r="W118" s="61">
        <v>7324.759765625</v>
      </c>
      <c r="X118" s="61">
        <v>7333.8813</v>
      </c>
    </row>
    <row r="119" spans="3:24" x14ac:dyDescent="0.3">
      <c r="C119" s="77"/>
      <c r="D119" s="77"/>
      <c r="E119" s="77"/>
      <c r="F119" s="77"/>
      <c r="G119" s="77"/>
      <c r="H119" s="77"/>
      <c r="I119" s="78"/>
      <c r="J119" s="77"/>
      <c r="K119" s="77"/>
      <c r="L119" s="77"/>
      <c r="M119" s="77"/>
      <c r="N119" s="78"/>
      <c r="O119" s="77"/>
      <c r="P119" s="77"/>
      <c r="V119" s="68">
        <v>44994</v>
      </c>
      <c r="W119" s="61">
        <v>7315.8798828125</v>
      </c>
      <c r="X119" s="61">
        <v>7324.3010000000004</v>
      </c>
    </row>
    <row r="120" spans="3:24" x14ac:dyDescent="0.3">
      <c r="C120" s="77"/>
      <c r="D120" s="77"/>
      <c r="E120" s="77"/>
      <c r="F120" s="77"/>
      <c r="G120" s="77"/>
      <c r="H120" s="77"/>
      <c r="I120" s="78"/>
      <c r="J120" s="77"/>
      <c r="K120" s="77"/>
      <c r="L120" s="77"/>
      <c r="M120" s="77"/>
      <c r="N120" s="78"/>
      <c r="O120" s="77"/>
      <c r="P120" s="77"/>
      <c r="V120" s="68">
        <v>44995</v>
      </c>
      <c r="W120" s="61">
        <v>7220.669921875</v>
      </c>
      <c r="X120" s="61">
        <v>7315.3469999999998</v>
      </c>
    </row>
    <row r="121" spans="3:24" x14ac:dyDescent="0.3">
      <c r="C121" s="77"/>
      <c r="D121" s="77"/>
      <c r="E121" s="77"/>
      <c r="F121" s="77"/>
      <c r="G121" s="77"/>
      <c r="H121" s="77"/>
      <c r="I121" s="78"/>
      <c r="J121" s="77"/>
      <c r="K121" s="77"/>
      <c r="L121" s="77"/>
      <c r="M121" s="77"/>
      <c r="N121" s="78"/>
      <c r="O121" s="77"/>
      <c r="P121" s="77"/>
      <c r="V121" s="68">
        <v>44998</v>
      </c>
      <c r="W121" s="61">
        <v>7011.5</v>
      </c>
      <c r="X121" s="61">
        <v>7237.7255999999998</v>
      </c>
    </row>
    <row r="122" spans="3:24" x14ac:dyDescent="0.3">
      <c r="C122" s="77"/>
      <c r="D122" s="77"/>
      <c r="E122" s="77"/>
      <c r="F122" s="77"/>
      <c r="G122" s="77"/>
      <c r="H122" s="77"/>
      <c r="I122" s="78"/>
      <c r="J122" s="77"/>
      <c r="K122" s="77"/>
      <c r="L122" s="77"/>
      <c r="M122" s="77"/>
      <c r="N122" s="78"/>
      <c r="O122" s="77"/>
      <c r="P122" s="77"/>
      <c r="V122" s="68">
        <v>44999</v>
      </c>
      <c r="W122" s="61">
        <v>7141.5698242188</v>
      </c>
      <c r="X122" s="61">
        <v>7065.5879999999997</v>
      </c>
    </row>
    <row r="123" spans="3:24" x14ac:dyDescent="0.3">
      <c r="C123" s="77"/>
      <c r="D123" s="77"/>
      <c r="E123" s="77"/>
      <c r="F123" s="77"/>
      <c r="G123" s="77"/>
      <c r="H123" s="77"/>
      <c r="I123" s="78"/>
      <c r="J123" s="77"/>
      <c r="K123" s="77"/>
      <c r="L123" s="77"/>
      <c r="M123" s="77"/>
      <c r="N123" s="78"/>
      <c r="O123" s="77"/>
      <c r="P123" s="77"/>
      <c r="V123" s="68">
        <v>45000</v>
      </c>
      <c r="W123" s="61">
        <v>6885.7099609375</v>
      </c>
      <c r="X123" s="61">
        <v>7152.6796999999997</v>
      </c>
    </row>
    <row r="124" spans="3:24" x14ac:dyDescent="0.3">
      <c r="C124" s="77"/>
      <c r="D124" s="77"/>
      <c r="E124" s="77"/>
      <c r="F124" s="77"/>
      <c r="G124" s="77"/>
      <c r="H124" s="77"/>
      <c r="I124" s="78"/>
      <c r="J124" s="77"/>
      <c r="K124" s="77"/>
      <c r="L124" s="77"/>
      <c r="M124" s="77"/>
      <c r="N124" s="78"/>
      <c r="O124" s="77"/>
      <c r="P124" s="77"/>
      <c r="V124" s="68">
        <v>45001</v>
      </c>
      <c r="W124" s="61">
        <v>7025.7202148438</v>
      </c>
      <c r="X124" s="61">
        <v>6941.2550000000001</v>
      </c>
    </row>
    <row r="125" spans="3:24" x14ac:dyDescent="0.3">
      <c r="C125" s="77"/>
      <c r="D125" s="77"/>
      <c r="E125" s="77"/>
      <c r="F125" s="77"/>
      <c r="G125" s="77"/>
      <c r="H125" s="77"/>
      <c r="I125" s="78"/>
      <c r="J125" s="77"/>
      <c r="K125" s="77"/>
      <c r="L125" s="77"/>
      <c r="M125" s="77"/>
      <c r="N125" s="78"/>
      <c r="O125" s="77"/>
      <c r="P125" s="77"/>
      <c r="V125" s="68">
        <v>45002</v>
      </c>
      <c r="W125" s="61">
        <v>6925.3999023438</v>
      </c>
      <c r="X125" s="61">
        <v>7038.4120000000003</v>
      </c>
    </row>
    <row r="126" spans="3:24" x14ac:dyDescent="0.3">
      <c r="C126" s="77"/>
      <c r="D126" s="77"/>
      <c r="E126" s="77"/>
      <c r="F126" s="77"/>
      <c r="G126" s="77"/>
      <c r="H126" s="77"/>
      <c r="I126" s="78"/>
      <c r="J126" s="77"/>
      <c r="K126" s="77"/>
      <c r="L126" s="77"/>
      <c r="M126" s="77"/>
      <c r="N126" s="78"/>
      <c r="O126" s="77"/>
      <c r="P126" s="77"/>
      <c r="V126" s="68">
        <v>45005</v>
      </c>
      <c r="W126" s="61">
        <v>7013.1401367188</v>
      </c>
      <c r="X126" s="61">
        <v>6949.8275999999996</v>
      </c>
    </row>
    <row r="127" spans="3:24" x14ac:dyDescent="0.3">
      <c r="C127" s="77"/>
      <c r="D127" s="77"/>
      <c r="E127" s="77"/>
      <c r="F127" s="77"/>
      <c r="G127" s="77"/>
      <c r="H127" s="77"/>
      <c r="I127" s="78"/>
      <c r="J127" s="77"/>
      <c r="K127" s="77"/>
      <c r="L127" s="77"/>
      <c r="M127" s="77"/>
      <c r="N127" s="78"/>
      <c r="O127" s="77"/>
      <c r="P127" s="77"/>
      <c r="V127" s="68">
        <v>45006</v>
      </c>
      <c r="W127" s="61">
        <v>7112.91015625</v>
      </c>
      <c r="X127" s="61">
        <v>7015.6356999999998</v>
      </c>
    </row>
    <row r="128" spans="3:24" x14ac:dyDescent="0.3">
      <c r="C128" s="77"/>
      <c r="D128" s="77"/>
      <c r="E128" s="77"/>
      <c r="F128" s="77"/>
      <c r="G128" s="77"/>
      <c r="H128" s="77"/>
      <c r="I128" s="78"/>
      <c r="J128" s="77"/>
      <c r="K128" s="77"/>
      <c r="L128" s="77"/>
      <c r="M128" s="77"/>
      <c r="N128" s="78"/>
      <c r="O128" s="77"/>
      <c r="P128" s="77"/>
      <c r="V128" s="68">
        <v>45007</v>
      </c>
      <c r="W128" s="61">
        <v>7131.1201171875</v>
      </c>
      <c r="X128" s="61">
        <v>7094.2560000000003</v>
      </c>
    </row>
    <row r="129" spans="3:24" x14ac:dyDescent="0.3">
      <c r="C129" s="77"/>
      <c r="D129" s="77"/>
      <c r="E129" s="77"/>
      <c r="F129" s="77"/>
      <c r="G129" s="77"/>
      <c r="H129" s="77"/>
      <c r="I129" s="78"/>
      <c r="J129" s="77"/>
      <c r="K129" s="77"/>
      <c r="L129" s="77"/>
      <c r="M129" s="77"/>
      <c r="N129" s="78"/>
      <c r="O129" s="77"/>
      <c r="P129" s="77"/>
      <c r="V129" s="68">
        <v>45008</v>
      </c>
      <c r="W129" s="61">
        <v>7139.25</v>
      </c>
      <c r="X129" s="61">
        <v>7117.9032999999999</v>
      </c>
    </row>
    <row r="130" spans="3:24" x14ac:dyDescent="0.3">
      <c r="C130" s="77"/>
      <c r="D130" s="77"/>
      <c r="E130" s="77"/>
      <c r="F130" s="77"/>
      <c r="G130" s="77"/>
      <c r="H130" s="77"/>
      <c r="I130" s="78"/>
      <c r="J130" s="77"/>
      <c r="K130" s="77"/>
      <c r="L130" s="77"/>
      <c r="M130" s="77"/>
      <c r="N130" s="78"/>
      <c r="O130" s="77"/>
      <c r="P130" s="77"/>
      <c r="V130" s="68">
        <v>45009</v>
      </c>
      <c r="W130" s="61">
        <v>7015.1000976562</v>
      </c>
      <c r="X130" s="61">
        <v>7131.7173000000003</v>
      </c>
    </row>
    <row r="131" spans="3:24" x14ac:dyDescent="0.3">
      <c r="C131" s="77"/>
      <c r="D131" s="77"/>
      <c r="E131" s="77"/>
      <c r="F131" s="77"/>
      <c r="G131" s="77"/>
      <c r="H131" s="77"/>
      <c r="I131" s="78"/>
      <c r="J131" s="77"/>
      <c r="K131" s="77"/>
      <c r="L131" s="77"/>
      <c r="M131" s="77"/>
      <c r="N131" s="78"/>
      <c r="O131" s="77"/>
      <c r="P131" s="77"/>
      <c r="V131" s="68">
        <v>45012</v>
      </c>
      <c r="W131" s="61">
        <v>7078.2700195312</v>
      </c>
      <c r="X131" s="61">
        <v>7035.8227999999999</v>
      </c>
    </row>
    <row r="132" spans="3:24" x14ac:dyDescent="0.3">
      <c r="C132" s="77"/>
      <c r="D132" s="77"/>
      <c r="E132" s="77"/>
      <c r="F132" s="77"/>
      <c r="G132" s="77"/>
      <c r="H132" s="77"/>
      <c r="I132" s="78"/>
      <c r="J132" s="77"/>
      <c r="K132" s="77"/>
      <c r="L132" s="77"/>
      <c r="M132" s="77"/>
      <c r="N132" s="78"/>
      <c r="O132" s="77"/>
      <c r="P132" s="77"/>
      <c r="V132" s="68">
        <v>45013</v>
      </c>
      <c r="W132" s="61">
        <v>7088.33984375</v>
      </c>
      <c r="X132" s="61">
        <v>7079.8140000000003</v>
      </c>
    </row>
    <row r="133" spans="3:24" x14ac:dyDescent="0.3">
      <c r="C133" s="77"/>
      <c r="D133" s="77"/>
      <c r="E133" s="77"/>
      <c r="F133" s="77"/>
      <c r="G133" s="77"/>
      <c r="H133" s="77"/>
      <c r="I133" s="78"/>
      <c r="J133" s="77"/>
      <c r="K133" s="77"/>
      <c r="L133" s="77"/>
      <c r="M133" s="77"/>
      <c r="N133" s="78"/>
      <c r="O133" s="77"/>
      <c r="P133" s="77"/>
      <c r="V133" s="68">
        <v>45014</v>
      </c>
      <c r="W133" s="61">
        <v>7186.990234375</v>
      </c>
      <c r="X133" s="61">
        <v>7083.7039999999997</v>
      </c>
    </row>
    <row r="134" spans="3:24" x14ac:dyDescent="0.3">
      <c r="C134" s="77"/>
      <c r="D134" s="77"/>
      <c r="E134" s="77"/>
      <c r="F134" s="77"/>
      <c r="G134" s="77"/>
      <c r="H134" s="77"/>
      <c r="I134" s="78"/>
      <c r="J134" s="77"/>
      <c r="K134" s="77"/>
      <c r="L134" s="77"/>
      <c r="M134" s="77"/>
      <c r="N134" s="78"/>
      <c r="O134" s="77"/>
      <c r="P134" s="77"/>
      <c r="V134" s="68">
        <v>45015</v>
      </c>
      <c r="W134" s="61">
        <v>7263.3701171875</v>
      </c>
      <c r="X134" s="61">
        <v>7165.5569999999998</v>
      </c>
    </row>
    <row r="135" spans="3:24" x14ac:dyDescent="0.3">
      <c r="C135" s="77"/>
      <c r="D135" s="77"/>
      <c r="E135" s="77"/>
      <c r="F135" s="77"/>
      <c r="G135" s="77"/>
      <c r="H135" s="77"/>
      <c r="I135" s="78"/>
      <c r="J135" s="77"/>
      <c r="K135" s="77"/>
      <c r="L135" s="77"/>
      <c r="M135" s="77"/>
      <c r="N135" s="78"/>
      <c r="O135" s="77"/>
      <c r="P135" s="77"/>
      <c r="V135" s="68">
        <v>45016</v>
      </c>
      <c r="W135" s="61">
        <v>7322.3901367188</v>
      </c>
      <c r="X135" s="61">
        <v>7233.058</v>
      </c>
    </row>
    <row r="136" spans="3:24" x14ac:dyDescent="0.3">
      <c r="C136" s="77"/>
      <c r="D136" s="77"/>
      <c r="E136" s="77"/>
      <c r="F136" s="77"/>
      <c r="G136" s="77"/>
      <c r="H136" s="77"/>
      <c r="I136" s="78"/>
      <c r="J136" s="77"/>
      <c r="K136" s="77"/>
      <c r="L136" s="77"/>
      <c r="M136" s="77"/>
      <c r="N136" s="78"/>
      <c r="O136" s="77"/>
      <c r="P136" s="77"/>
      <c r="V136" s="68">
        <v>45019</v>
      </c>
      <c r="W136" s="61">
        <v>7345.9599609375</v>
      </c>
      <c r="X136" s="61">
        <v>7291.366</v>
      </c>
    </row>
    <row r="137" spans="3:24" x14ac:dyDescent="0.3">
      <c r="C137" s="77"/>
      <c r="D137" s="77"/>
      <c r="E137" s="77"/>
      <c r="F137" s="77"/>
      <c r="G137" s="77"/>
      <c r="H137" s="77"/>
      <c r="I137" s="78"/>
      <c r="J137" s="77"/>
      <c r="K137" s="77"/>
      <c r="L137" s="77"/>
      <c r="M137" s="77"/>
      <c r="N137" s="78"/>
      <c r="O137" s="77"/>
      <c r="P137" s="77"/>
      <c r="V137" s="68">
        <v>45020</v>
      </c>
      <c r="W137" s="61">
        <v>7344.9599609375</v>
      </c>
      <c r="X137" s="61">
        <v>7320.4040000000005</v>
      </c>
    </row>
    <row r="138" spans="3:24" x14ac:dyDescent="0.3">
      <c r="C138" s="77"/>
      <c r="D138" s="77"/>
      <c r="E138" s="77"/>
      <c r="F138" s="77"/>
      <c r="G138" s="77"/>
      <c r="H138" s="77"/>
      <c r="I138" s="78"/>
      <c r="J138" s="77"/>
      <c r="K138" s="77"/>
      <c r="L138" s="77"/>
      <c r="M138" s="77"/>
      <c r="N138" s="78"/>
      <c r="O138" s="77"/>
      <c r="P138" s="77"/>
      <c r="V138" s="68">
        <v>45021</v>
      </c>
      <c r="W138" s="61">
        <v>7316.2998046875</v>
      </c>
      <c r="X138" s="61">
        <v>7327.4926999999998</v>
      </c>
    </row>
    <row r="139" spans="3:24" x14ac:dyDescent="0.3">
      <c r="C139" s="77"/>
      <c r="D139" s="77"/>
      <c r="E139" s="77"/>
      <c r="F139" s="77"/>
      <c r="G139" s="77"/>
      <c r="H139" s="77"/>
      <c r="I139" s="78"/>
      <c r="J139" s="77"/>
      <c r="K139" s="77"/>
      <c r="L139" s="77"/>
      <c r="M139" s="77"/>
      <c r="N139" s="78"/>
      <c r="O139" s="77"/>
      <c r="P139" s="77"/>
      <c r="V139" s="68">
        <v>45022</v>
      </c>
      <c r="W139" s="61">
        <v>7324.75</v>
      </c>
      <c r="X139" s="61">
        <v>7308.8649999999998</v>
      </c>
    </row>
    <row r="140" spans="3:24" x14ac:dyDescent="0.3">
      <c r="C140" s="77"/>
      <c r="D140" s="77"/>
      <c r="E140" s="77"/>
      <c r="F140" s="77"/>
      <c r="G140" s="77"/>
      <c r="H140" s="77"/>
      <c r="I140" s="78"/>
      <c r="J140" s="77"/>
      <c r="K140" s="77"/>
      <c r="L140" s="77"/>
      <c r="M140" s="77"/>
      <c r="N140" s="78"/>
      <c r="O140" s="77"/>
      <c r="P140" s="77"/>
      <c r="V140" s="68">
        <v>45027</v>
      </c>
      <c r="W140" s="61">
        <v>7390.2797851562</v>
      </c>
      <c r="X140" s="61">
        <v>7316.6216000000004</v>
      </c>
    </row>
    <row r="141" spans="3:24" x14ac:dyDescent="0.3">
      <c r="C141" s="77"/>
      <c r="D141" s="77"/>
      <c r="E141" s="77"/>
      <c r="F141" s="77"/>
      <c r="G141" s="77"/>
      <c r="H141" s="77"/>
      <c r="I141" s="78"/>
      <c r="J141" s="77"/>
      <c r="K141" s="77"/>
      <c r="L141" s="77"/>
      <c r="M141" s="77"/>
      <c r="N141" s="78"/>
      <c r="O141" s="77"/>
      <c r="P141" s="77"/>
      <c r="V141" s="68">
        <v>45028</v>
      </c>
      <c r="W141" s="61">
        <v>7396.9399414062</v>
      </c>
      <c r="X141" s="61">
        <v>7369.0033999999996</v>
      </c>
    </row>
    <row r="142" spans="3:24" x14ac:dyDescent="0.3">
      <c r="C142" s="77"/>
      <c r="D142" s="77"/>
      <c r="E142" s="77"/>
      <c r="F142" s="77"/>
      <c r="G142" s="77"/>
      <c r="H142" s="77"/>
      <c r="I142" s="78"/>
      <c r="J142" s="77"/>
      <c r="K142" s="77"/>
      <c r="L142" s="77"/>
      <c r="M142" s="77"/>
      <c r="N142" s="78"/>
      <c r="O142" s="77"/>
      <c r="P142" s="77"/>
      <c r="V142" s="68">
        <v>45029</v>
      </c>
      <c r="W142" s="61">
        <v>7480.830078125</v>
      </c>
      <c r="X142" s="61">
        <v>7377.8945000000003</v>
      </c>
    </row>
    <row r="143" spans="3:24" x14ac:dyDescent="0.3">
      <c r="C143" s="77"/>
      <c r="D143" s="77"/>
      <c r="E143" s="77"/>
      <c r="F143" s="77"/>
      <c r="G143" s="77"/>
      <c r="H143" s="77"/>
      <c r="I143" s="78"/>
      <c r="J143" s="77"/>
      <c r="K143" s="77"/>
      <c r="L143" s="77"/>
      <c r="M143" s="77"/>
      <c r="N143" s="78"/>
      <c r="O143" s="77"/>
      <c r="P143" s="77"/>
      <c r="V143" s="68">
        <v>45030</v>
      </c>
      <c r="W143" s="61">
        <v>7519.6098632812</v>
      </c>
      <c r="X143" s="61">
        <v>7451.3469999999998</v>
      </c>
    </row>
    <row r="144" spans="3:24" x14ac:dyDescent="0.3">
      <c r="C144" s="77"/>
      <c r="D144" s="77"/>
      <c r="E144" s="77"/>
      <c r="F144" s="77"/>
      <c r="G144" s="77"/>
      <c r="H144" s="77"/>
      <c r="I144" s="78"/>
      <c r="J144" s="77"/>
      <c r="K144" s="77"/>
      <c r="L144" s="77"/>
      <c r="M144" s="77"/>
      <c r="N144" s="78"/>
      <c r="O144" s="77"/>
      <c r="P144" s="77"/>
      <c r="V144" s="68">
        <v>45033</v>
      </c>
      <c r="W144" s="61">
        <v>7498.1801757812</v>
      </c>
      <c r="X144" s="61">
        <v>7487.2295000000004</v>
      </c>
    </row>
    <row r="145" spans="3:24" x14ac:dyDescent="0.3">
      <c r="C145" s="77"/>
      <c r="D145" s="77"/>
      <c r="E145" s="77"/>
      <c r="F145" s="77"/>
      <c r="G145" s="77"/>
      <c r="H145" s="77"/>
      <c r="I145" s="78"/>
      <c r="J145" s="77"/>
      <c r="K145" s="77"/>
      <c r="L145" s="77"/>
      <c r="M145" s="77"/>
      <c r="N145" s="78"/>
      <c r="O145" s="77"/>
      <c r="P145" s="77"/>
      <c r="V145" s="68">
        <v>45034</v>
      </c>
      <c r="W145" s="61">
        <v>7533.6298828125</v>
      </c>
      <c r="X145" s="61">
        <v>7479.4260000000004</v>
      </c>
    </row>
    <row r="146" spans="3:24" x14ac:dyDescent="0.3">
      <c r="C146" s="77"/>
      <c r="D146" s="77"/>
      <c r="E146" s="77"/>
      <c r="F146" s="77"/>
      <c r="G146" s="77"/>
      <c r="H146" s="77"/>
      <c r="I146" s="78"/>
      <c r="J146" s="77"/>
      <c r="K146" s="77"/>
      <c r="L146" s="77"/>
      <c r="M146" s="77"/>
      <c r="N146" s="78"/>
      <c r="O146" s="77"/>
      <c r="P146" s="77"/>
      <c r="V146" s="68">
        <v>45035</v>
      </c>
      <c r="W146" s="61">
        <v>7549.4399414062</v>
      </c>
      <c r="X146" s="61">
        <v>7512.9486999999999</v>
      </c>
    </row>
    <row r="147" spans="3:24" x14ac:dyDescent="0.3">
      <c r="C147" s="77"/>
      <c r="D147" s="77"/>
      <c r="E147" s="77"/>
      <c r="F147" s="77"/>
      <c r="G147" s="77"/>
      <c r="H147" s="77"/>
      <c r="I147" s="78"/>
      <c r="J147" s="77"/>
      <c r="K147" s="77"/>
      <c r="L147" s="77"/>
      <c r="M147" s="77"/>
      <c r="N147" s="78"/>
      <c r="O147" s="77"/>
      <c r="P147" s="77"/>
      <c r="V147" s="68">
        <v>45036</v>
      </c>
      <c r="W147" s="61">
        <v>7538.7099609375</v>
      </c>
      <c r="X147" s="61">
        <v>7527.0923000000003</v>
      </c>
    </row>
    <row r="148" spans="3:24" x14ac:dyDescent="0.3">
      <c r="C148" s="77"/>
      <c r="D148" s="77"/>
      <c r="E148" s="77"/>
      <c r="F148" s="77"/>
      <c r="G148" s="77"/>
      <c r="H148" s="77"/>
      <c r="I148" s="78"/>
      <c r="J148" s="77"/>
      <c r="K148" s="77"/>
      <c r="L148" s="77"/>
      <c r="M148" s="77"/>
      <c r="N148" s="78"/>
      <c r="O148" s="77"/>
      <c r="P148" s="77"/>
      <c r="V148" s="68">
        <v>45037</v>
      </c>
      <c r="W148" s="61">
        <v>7577</v>
      </c>
      <c r="X148" s="61">
        <v>7523.1112999999996</v>
      </c>
    </row>
    <row r="149" spans="3:24" x14ac:dyDescent="0.3">
      <c r="C149" s="77"/>
      <c r="D149" s="77"/>
      <c r="E149" s="77"/>
      <c r="F149" s="77"/>
      <c r="G149" s="77"/>
      <c r="H149" s="77"/>
      <c r="I149" s="78"/>
      <c r="J149" s="77"/>
      <c r="K149" s="77"/>
      <c r="L149" s="77"/>
      <c r="M149" s="77"/>
      <c r="N149" s="78"/>
      <c r="O149" s="77"/>
      <c r="P149" s="77"/>
      <c r="V149" s="68">
        <v>45040</v>
      </c>
      <c r="W149" s="61">
        <v>7573.8598632812</v>
      </c>
      <c r="X149" s="61">
        <v>7556.3706000000002</v>
      </c>
    </row>
    <row r="150" spans="3:24" x14ac:dyDescent="0.3">
      <c r="C150" s="77"/>
      <c r="D150" s="77"/>
      <c r="E150" s="77"/>
      <c r="F150" s="77"/>
      <c r="G150" s="77"/>
      <c r="H150" s="77"/>
      <c r="I150" s="78"/>
      <c r="J150" s="77"/>
      <c r="K150" s="77"/>
      <c r="L150" s="77"/>
      <c r="M150" s="77"/>
      <c r="N150" s="78"/>
      <c r="O150" s="77"/>
      <c r="P150" s="77"/>
      <c r="V150" s="68">
        <v>45041</v>
      </c>
      <c r="W150" s="61">
        <v>7531.6098632812</v>
      </c>
      <c r="X150" s="61">
        <v>7555.1543000000001</v>
      </c>
    </row>
    <row r="151" spans="3:24" x14ac:dyDescent="0.3">
      <c r="C151" s="77"/>
      <c r="D151" s="77"/>
      <c r="E151" s="77"/>
      <c r="F151" s="77"/>
      <c r="G151" s="77"/>
      <c r="H151" s="77"/>
      <c r="I151" s="78"/>
      <c r="J151" s="77"/>
      <c r="K151" s="77"/>
      <c r="L151" s="77"/>
      <c r="M151" s="77"/>
      <c r="N151" s="78"/>
      <c r="O151" s="77"/>
      <c r="P151" s="77"/>
      <c r="V151" s="68">
        <v>45042</v>
      </c>
      <c r="W151" s="61">
        <v>7466.66015625</v>
      </c>
      <c r="X151" s="61">
        <v>7525.5460000000003</v>
      </c>
    </row>
    <row r="152" spans="3:24" x14ac:dyDescent="0.3">
      <c r="C152" s="77"/>
      <c r="D152" s="77"/>
      <c r="E152" s="77"/>
      <c r="F152" s="77"/>
      <c r="G152" s="77"/>
      <c r="H152" s="77"/>
      <c r="I152" s="78"/>
      <c r="J152" s="77"/>
      <c r="K152" s="77"/>
      <c r="L152" s="77"/>
      <c r="M152" s="77"/>
      <c r="N152" s="78"/>
      <c r="O152" s="77"/>
      <c r="P152" s="77"/>
      <c r="V152" s="68">
        <v>45043</v>
      </c>
      <c r="W152" s="61">
        <v>7483.83984375</v>
      </c>
      <c r="X152" s="61">
        <v>7473.8734999999997</v>
      </c>
    </row>
    <row r="153" spans="3:24" x14ac:dyDescent="0.3">
      <c r="C153" s="77"/>
      <c r="D153" s="77"/>
      <c r="E153" s="77"/>
      <c r="F153" s="77"/>
      <c r="G153" s="77"/>
      <c r="H153" s="77"/>
      <c r="I153" s="78"/>
      <c r="J153" s="77"/>
      <c r="K153" s="77"/>
      <c r="L153" s="77"/>
      <c r="M153" s="77"/>
      <c r="N153" s="78"/>
      <c r="O153" s="77"/>
      <c r="P153" s="77"/>
      <c r="V153" s="68">
        <v>45044</v>
      </c>
      <c r="W153" s="61">
        <v>7491.5</v>
      </c>
      <c r="X153" s="61">
        <v>7483.7669999999998</v>
      </c>
    </row>
    <row r="154" spans="3:24" x14ac:dyDescent="0.3">
      <c r="C154" s="77"/>
      <c r="D154" s="77"/>
      <c r="E154" s="77"/>
      <c r="F154" s="77"/>
      <c r="G154" s="77"/>
      <c r="H154" s="77"/>
      <c r="I154" s="78"/>
      <c r="J154" s="77"/>
      <c r="K154" s="77"/>
      <c r="L154" s="77"/>
      <c r="M154" s="77"/>
      <c r="N154" s="78"/>
      <c r="O154" s="77"/>
      <c r="P154" s="77"/>
      <c r="V154" s="68">
        <v>45048</v>
      </c>
      <c r="W154" s="61">
        <v>7383.2001953125</v>
      </c>
      <c r="X154" s="61">
        <v>7484.7075000000004</v>
      </c>
    </row>
    <row r="155" spans="3:24" x14ac:dyDescent="0.3">
      <c r="C155" s="77"/>
      <c r="D155" s="77"/>
      <c r="E155" s="77"/>
      <c r="F155" s="77"/>
      <c r="G155" s="77"/>
      <c r="H155" s="77"/>
      <c r="I155" s="78"/>
      <c r="J155" s="77"/>
      <c r="K155" s="77"/>
      <c r="L155" s="77"/>
      <c r="M155" s="77"/>
      <c r="N155" s="78"/>
      <c r="O155" s="77"/>
      <c r="P155" s="77"/>
      <c r="V155" s="68">
        <v>45049</v>
      </c>
      <c r="W155" s="61">
        <v>7403.830078125</v>
      </c>
      <c r="X155" s="61">
        <v>7398.6819999999998</v>
      </c>
    </row>
    <row r="156" spans="3:24" x14ac:dyDescent="0.3">
      <c r="C156" s="77"/>
      <c r="D156" s="77"/>
      <c r="E156" s="77"/>
      <c r="F156" s="77"/>
      <c r="G156" s="77"/>
      <c r="H156" s="77"/>
      <c r="I156" s="78"/>
      <c r="J156" s="77"/>
      <c r="K156" s="77"/>
      <c r="L156" s="77"/>
      <c r="M156" s="77"/>
      <c r="N156" s="78"/>
      <c r="O156" s="77"/>
      <c r="P156" s="77"/>
      <c r="V156" s="68">
        <v>45050</v>
      </c>
      <c r="W156" s="61">
        <v>7340.7700195312</v>
      </c>
      <c r="X156" s="61">
        <v>7412.5</v>
      </c>
    </row>
    <row r="157" spans="3:24" x14ac:dyDescent="0.3">
      <c r="C157" s="77"/>
      <c r="D157" s="77"/>
      <c r="E157" s="77"/>
      <c r="F157" s="77"/>
      <c r="G157" s="77"/>
      <c r="H157" s="77"/>
      <c r="I157" s="78"/>
      <c r="J157" s="77"/>
      <c r="K157" s="77"/>
      <c r="L157" s="77"/>
      <c r="M157" s="77"/>
      <c r="N157" s="78"/>
      <c r="O157" s="77"/>
      <c r="P157" s="77"/>
      <c r="V157" s="68">
        <v>45051</v>
      </c>
      <c r="W157" s="61">
        <v>7432.9301757812</v>
      </c>
      <c r="X157" s="61">
        <v>7353.7627000000002</v>
      </c>
    </row>
    <row r="158" spans="3:24" x14ac:dyDescent="0.3">
      <c r="C158" s="77"/>
      <c r="D158" s="77"/>
      <c r="E158" s="77"/>
      <c r="F158" s="77"/>
      <c r="G158" s="77"/>
      <c r="H158" s="77"/>
      <c r="I158" s="78"/>
      <c r="J158" s="77"/>
      <c r="K158" s="77"/>
      <c r="L158" s="77"/>
      <c r="M158" s="77"/>
      <c r="N158" s="78"/>
      <c r="O158" s="77"/>
      <c r="P158" s="77"/>
      <c r="V158" s="68">
        <v>45054</v>
      </c>
      <c r="W158" s="61">
        <v>7440.91015625</v>
      </c>
      <c r="X158" s="61">
        <v>7425.4706999999999</v>
      </c>
    </row>
    <row r="159" spans="3:24" x14ac:dyDescent="0.3">
      <c r="C159" s="77"/>
      <c r="D159" s="77"/>
      <c r="E159" s="77"/>
      <c r="F159" s="77"/>
      <c r="G159" s="77"/>
      <c r="H159" s="77"/>
      <c r="I159" s="78"/>
      <c r="J159" s="77"/>
      <c r="K159" s="77"/>
      <c r="L159" s="77"/>
      <c r="M159" s="77"/>
      <c r="N159" s="78"/>
      <c r="O159" s="77"/>
      <c r="P159" s="77"/>
      <c r="V159" s="68">
        <v>45055</v>
      </c>
      <c r="W159" s="61">
        <v>7397.169921875</v>
      </c>
      <c r="X159" s="61">
        <v>7428.2340000000004</v>
      </c>
    </row>
    <row r="160" spans="3:24" x14ac:dyDescent="0.3">
      <c r="C160" s="77"/>
      <c r="D160" s="77"/>
      <c r="E160" s="77"/>
      <c r="F160" s="77"/>
      <c r="G160" s="77"/>
      <c r="H160" s="77"/>
      <c r="I160" s="78"/>
      <c r="J160" s="77"/>
      <c r="K160" s="77"/>
      <c r="L160" s="77"/>
      <c r="M160" s="77"/>
      <c r="N160" s="78"/>
      <c r="O160" s="77"/>
      <c r="P160" s="77"/>
      <c r="V160" s="68">
        <v>45056</v>
      </c>
      <c r="W160" s="61">
        <v>7361.2001953125</v>
      </c>
      <c r="X160" s="61">
        <v>7398.9326000000001</v>
      </c>
    </row>
    <row r="161" spans="3:24" x14ac:dyDescent="0.3">
      <c r="C161" s="77"/>
      <c r="D161" s="77"/>
      <c r="E161" s="77"/>
      <c r="F161" s="77"/>
      <c r="G161" s="77"/>
      <c r="H161" s="77"/>
      <c r="I161" s="78"/>
      <c r="J161" s="77"/>
      <c r="K161" s="77"/>
      <c r="L161" s="77"/>
      <c r="M161" s="77"/>
      <c r="N161" s="78"/>
      <c r="O161" s="77"/>
      <c r="P161" s="77"/>
      <c r="V161" s="68">
        <v>45057</v>
      </c>
      <c r="W161" s="61">
        <v>7381.7797851562</v>
      </c>
      <c r="X161" s="61">
        <v>7369.7187999999996</v>
      </c>
    </row>
    <row r="162" spans="3:24" x14ac:dyDescent="0.3">
      <c r="C162" s="77"/>
      <c r="D162" s="77"/>
      <c r="E162" s="77"/>
      <c r="F162" s="77"/>
      <c r="G162" s="77"/>
      <c r="H162" s="77"/>
      <c r="I162" s="78"/>
      <c r="J162" s="77"/>
      <c r="K162" s="77"/>
      <c r="L162" s="77"/>
      <c r="M162" s="77"/>
      <c r="N162" s="78"/>
      <c r="O162" s="77"/>
      <c r="P162" s="77"/>
      <c r="V162" s="68">
        <v>45058</v>
      </c>
      <c r="W162" s="61">
        <v>7414.8500976562</v>
      </c>
      <c r="X162" s="61">
        <v>7382.0254000000004</v>
      </c>
    </row>
    <row r="163" spans="3:24" x14ac:dyDescent="0.3">
      <c r="C163" s="77"/>
      <c r="D163" s="77"/>
      <c r="E163" s="77"/>
      <c r="F163" s="77"/>
      <c r="G163" s="77"/>
      <c r="H163" s="77"/>
      <c r="I163" s="78"/>
      <c r="J163" s="77"/>
      <c r="K163" s="77"/>
      <c r="L163" s="77"/>
      <c r="M163" s="77"/>
      <c r="N163" s="78"/>
      <c r="O163" s="77"/>
      <c r="P163" s="77"/>
      <c r="V163" s="68">
        <v>45061</v>
      </c>
      <c r="W163" s="61">
        <v>7418.2099609375</v>
      </c>
      <c r="X163" s="61">
        <v>7405.4785000000002</v>
      </c>
    </row>
    <row r="164" spans="3:24" x14ac:dyDescent="0.3">
      <c r="C164" s="77"/>
      <c r="D164" s="77"/>
      <c r="E164" s="77"/>
      <c r="F164" s="77"/>
      <c r="G164" s="77"/>
      <c r="H164" s="77"/>
      <c r="I164" s="78"/>
      <c r="J164" s="77"/>
      <c r="K164" s="77"/>
      <c r="L164" s="77"/>
      <c r="M164" s="77"/>
      <c r="N164" s="78"/>
      <c r="O164" s="77"/>
      <c r="P164" s="77"/>
      <c r="V164" s="68">
        <v>45062</v>
      </c>
      <c r="W164" s="61">
        <v>7406.009765625</v>
      </c>
      <c r="X164" s="61">
        <v>7409.4669999999996</v>
      </c>
    </row>
    <row r="165" spans="3:24" x14ac:dyDescent="0.3">
      <c r="C165" s="77"/>
      <c r="D165" s="77"/>
      <c r="E165" s="77"/>
      <c r="F165" s="77"/>
      <c r="G165" s="77"/>
      <c r="H165" s="77"/>
      <c r="I165" s="78"/>
      <c r="J165" s="77"/>
      <c r="K165" s="77"/>
      <c r="L165" s="77"/>
      <c r="M165" s="77"/>
      <c r="N165" s="78"/>
      <c r="O165" s="77"/>
      <c r="P165" s="77"/>
      <c r="V165" s="68">
        <v>45063</v>
      </c>
      <c r="W165" s="61">
        <v>7399.4399414062</v>
      </c>
      <c r="X165" s="61">
        <v>7401.9233000000004</v>
      </c>
    </row>
    <row r="166" spans="3:24" x14ac:dyDescent="0.3">
      <c r="C166" s="77"/>
      <c r="D166" s="77"/>
      <c r="E166" s="77"/>
      <c r="F166" s="77"/>
      <c r="G166" s="77"/>
      <c r="H166" s="77"/>
      <c r="I166" s="78"/>
      <c r="J166" s="77"/>
      <c r="K166" s="77"/>
      <c r="L166" s="77"/>
      <c r="M166" s="77"/>
      <c r="N166" s="78"/>
      <c r="O166" s="77"/>
      <c r="P166" s="77"/>
      <c r="V166" s="68">
        <v>45064</v>
      </c>
      <c r="W166" s="61">
        <v>7446.8901367188</v>
      </c>
      <c r="X166" s="61">
        <v>7396.8429999999998</v>
      </c>
    </row>
    <row r="167" spans="3:24" x14ac:dyDescent="0.3">
      <c r="C167" s="77"/>
      <c r="D167" s="77"/>
      <c r="E167" s="77"/>
      <c r="F167" s="77"/>
      <c r="G167" s="77"/>
      <c r="H167" s="77"/>
      <c r="I167" s="78"/>
      <c r="J167" s="77"/>
      <c r="K167" s="77"/>
      <c r="L167" s="77"/>
      <c r="M167" s="77"/>
      <c r="N167" s="78"/>
      <c r="O167" s="77"/>
      <c r="P167" s="77"/>
      <c r="V167" s="68">
        <v>45065</v>
      </c>
      <c r="W167" s="61">
        <v>7491.9599609375</v>
      </c>
      <c r="X167" s="61">
        <v>7433.9497000000001</v>
      </c>
    </row>
    <row r="168" spans="3:24" x14ac:dyDescent="0.3">
      <c r="C168" s="77"/>
      <c r="D168" s="77"/>
      <c r="E168" s="77"/>
      <c r="F168" s="77"/>
      <c r="G168" s="77"/>
      <c r="H168" s="77"/>
      <c r="I168" s="78"/>
      <c r="J168" s="77"/>
      <c r="K168" s="77"/>
      <c r="L168" s="77"/>
      <c r="M168" s="77"/>
      <c r="N168" s="78"/>
      <c r="O168" s="77"/>
      <c r="P168" s="77"/>
      <c r="V168" s="68">
        <v>45068</v>
      </c>
      <c r="W168" s="61">
        <v>7478.16015625</v>
      </c>
      <c r="X168" s="61">
        <v>7470.6255000000001</v>
      </c>
    </row>
    <row r="169" spans="3:24" x14ac:dyDescent="0.3">
      <c r="C169" s="77"/>
      <c r="D169" s="77"/>
      <c r="E169" s="77"/>
      <c r="F169" s="77"/>
      <c r="G169" s="77"/>
      <c r="H169" s="77"/>
      <c r="I169" s="78"/>
      <c r="J169" s="77"/>
      <c r="K169" s="77"/>
      <c r="L169" s="77"/>
      <c r="M169" s="77"/>
      <c r="N169" s="78"/>
      <c r="O169" s="77"/>
      <c r="P169" s="77"/>
      <c r="V169" s="68">
        <v>45069</v>
      </c>
      <c r="W169" s="61">
        <v>7378.7099609375</v>
      </c>
      <c r="X169" s="61">
        <v>7464.36</v>
      </c>
    </row>
    <row r="170" spans="3:24" x14ac:dyDescent="0.3">
      <c r="C170" s="77"/>
      <c r="D170" s="77"/>
      <c r="E170" s="77"/>
      <c r="F170" s="77"/>
      <c r="G170" s="77"/>
      <c r="H170" s="77"/>
      <c r="I170" s="78"/>
      <c r="J170" s="77"/>
      <c r="K170" s="77"/>
      <c r="L170" s="77"/>
      <c r="M170" s="77"/>
      <c r="N170" s="78"/>
      <c r="O170" s="77"/>
      <c r="P170" s="77"/>
      <c r="V170" s="68">
        <v>45070</v>
      </c>
      <c r="W170" s="61">
        <v>7253.4599609375</v>
      </c>
      <c r="X170" s="61">
        <v>7388.87</v>
      </c>
    </row>
    <row r="171" spans="3:24" x14ac:dyDescent="0.3">
      <c r="C171" s="77"/>
      <c r="D171" s="77"/>
      <c r="E171" s="77"/>
      <c r="F171" s="77"/>
      <c r="G171" s="77"/>
      <c r="H171" s="77"/>
      <c r="I171" s="78"/>
      <c r="J171" s="77"/>
      <c r="K171" s="77"/>
      <c r="L171" s="77"/>
      <c r="M171" s="77"/>
      <c r="N171" s="78"/>
      <c r="O171" s="77"/>
      <c r="P171" s="77"/>
      <c r="V171" s="68">
        <v>45071</v>
      </c>
      <c r="W171" s="61">
        <v>7229.2700195312</v>
      </c>
      <c r="X171" s="61">
        <v>7285.5479999999998</v>
      </c>
    </row>
    <row r="172" spans="3:24" x14ac:dyDescent="0.3">
      <c r="C172" s="77"/>
      <c r="D172" s="77"/>
      <c r="E172" s="77"/>
      <c r="F172" s="77"/>
      <c r="G172" s="77"/>
      <c r="H172" s="77"/>
      <c r="I172" s="78"/>
      <c r="J172" s="77"/>
      <c r="K172" s="77"/>
      <c r="L172" s="77"/>
      <c r="M172" s="77"/>
      <c r="N172" s="78"/>
      <c r="O172" s="77"/>
      <c r="P172" s="77"/>
      <c r="V172" s="68">
        <v>45072</v>
      </c>
      <c r="W172" s="61">
        <v>7319.1801757812</v>
      </c>
      <c r="X172" s="61">
        <v>7254.3687</v>
      </c>
    </row>
    <row r="173" spans="3:24" x14ac:dyDescent="0.3">
      <c r="C173" s="77"/>
      <c r="D173" s="77"/>
      <c r="E173" s="77"/>
      <c r="F173" s="77"/>
      <c r="G173" s="77"/>
      <c r="H173" s="77"/>
      <c r="I173" s="78"/>
      <c r="J173" s="77"/>
      <c r="K173" s="77"/>
      <c r="L173" s="77"/>
      <c r="M173" s="77"/>
      <c r="N173" s="78"/>
      <c r="O173" s="77"/>
      <c r="P173" s="77"/>
      <c r="V173" s="68">
        <v>45075</v>
      </c>
      <c r="W173" s="61">
        <v>7303.8100585938</v>
      </c>
      <c r="X173" s="61">
        <v>7314.7539999999999</v>
      </c>
    </row>
    <row r="174" spans="3:24" x14ac:dyDescent="0.3">
      <c r="C174" s="77"/>
      <c r="D174" s="77"/>
      <c r="E174" s="77"/>
      <c r="F174" s="77"/>
      <c r="G174" s="77"/>
      <c r="H174" s="77"/>
      <c r="I174" s="78"/>
      <c r="J174" s="77"/>
      <c r="K174" s="77"/>
      <c r="L174" s="77"/>
      <c r="M174" s="77"/>
      <c r="N174" s="78"/>
      <c r="O174" s="77"/>
      <c r="P174" s="77"/>
      <c r="V174" s="68">
        <v>45076</v>
      </c>
      <c r="W174" s="61">
        <v>7209.75</v>
      </c>
      <c r="X174" s="61">
        <v>7300.491</v>
      </c>
    </row>
    <row r="175" spans="3:24" x14ac:dyDescent="0.3">
      <c r="C175" s="77"/>
      <c r="D175" s="77"/>
      <c r="E175" s="77"/>
      <c r="F175" s="77"/>
      <c r="G175" s="77"/>
      <c r="H175" s="77"/>
      <c r="I175" s="78"/>
      <c r="J175" s="77"/>
      <c r="K175" s="77"/>
      <c r="L175" s="77"/>
      <c r="M175" s="77"/>
      <c r="N175" s="78"/>
      <c r="O175" s="77"/>
      <c r="P175" s="77"/>
      <c r="V175" s="68">
        <v>45077</v>
      </c>
      <c r="W175" s="61">
        <v>7098.7001953125</v>
      </c>
      <c r="X175" s="61">
        <v>7228.8059999999996</v>
      </c>
    </row>
    <row r="176" spans="3:24" x14ac:dyDescent="0.3">
      <c r="C176" s="77"/>
      <c r="D176" s="77"/>
      <c r="E176" s="77"/>
      <c r="F176" s="77"/>
      <c r="G176" s="77"/>
      <c r="H176" s="77"/>
      <c r="I176" s="78"/>
      <c r="J176" s="77"/>
      <c r="K176" s="77"/>
      <c r="L176" s="77"/>
      <c r="M176" s="77"/>
      <c r="N176" s="78"/>
      <c r="O176" s="77"/>
      <c r="P176" s="77"/>
      <c r="V176" s="68">
        <v>45078</v>
      </c>
      <c r="W176" s="61">
        <v>7137.4301757812</v>
      </c>
      <c r="X176" s="61">
        <v>7134.63</v>
      </c>
    </row>
    <row r="177" spans="3:24" x14ac:dyDescent="0.3">
      <c r="C177" s="77"/>
      <c r="D177" s="77"/>
      <c r="E177" s="77"/>
      <c r="F177" s="77"/>
      <c r="G177" s="77"/>
      <c r="H177" s="77"/>
      <c r="I177" s="78"/>
      <c r="J177" s="77"/>
      <c r="K177" s="77"/>
      <c r="L177" s="77"/>
      <c r="M177" s="77"/>
      <c r="N177" s="78"/>
      <c r="O177" s="77"/>
      <c r="P177" s="77"/>
      <c r="V177" s="68">
        <v>45079</v>
      </c>
      <c r="W177" s="61">
        <v>7270.6899414062</v>
      </c>
      <c r="X177" s="61">
        <v>7153.2563</v>
      </c>
    </row>
    <row r="178" spans="3:24" x14ac:dyDescent="0.3">
      <c r="C178" s="77"/>
      <c r="D178" s="77"/>
      <c r="E178" s="77"/>
      <c r="F178" s="77"/>
      <c r="G178" s="77"/>
      <c r="H178" s="77"/>
      <c r="I178" s="78"/>
      <c r="J178" s="77"/>
      <c r="K178" s="77"/>
      <c r="L178" s="77"/>
      <c r="M178" s="77"/>
      <c r="N178" s="78"/>
      <c r="O178" s="77"/>
      <c r="P178" s="77"/>
      <c r="V178" s="68">
        <v>45082</v>
      </c>
      <c r="W178" s="61">
        <v>7200.91015625</v>
      </c>
      <c r="X178" s="61">
        <v>7252.1959999999999</v>
      </c>
    </row>
    <row r="179" spans="3:24" x14ac:dyDescent="0.3">
      <c r="C179" s="77"/>
      <c r="D179" s="77"/>
      <c r="E179" s="77"/>
      <c r="F179" s="77"/>
      <c r="G179" s="77"/>
      <c r="H179" s="77"/>
      <c r="I179" s="78"/>
      <c r="J179" s="77"/>
      <c r="K179" s="77"/>
      <c r="L179" s="77"/>
      <c r="M179" s="77"/>
      <c r="N179" s="78"/>
      <c r="O179" s="77"/>
      <c r="P179" s="77"/>
      <c r="V179" s="68">
        <v>45083</v>
      </c>
      <c r="W179" s="61">
        <v>7209</v>
      </c>
      <c r="X179" s="61">
        <v>7201.9326000000001</v>
      </c>
    </row>
    <row r="180" spans="3:24" x14ac:dyDescent="0.3">
      <c r="C180" s="77"/>
      <c r="D180" s="77"/>
      <c r="E180" s="77"/>
      <c r="F180" s="77"/>
      <c r="G180" s="77"/>
      <c r="H180" s="77"/>
      <c r="I180" s="78"/>
      <c r="J180" s="77"/>
      <c r="K180" s="77"/>
      <c r="L180" s="77"/>
      <c r="M180" s="77"/>
      <c r="N180" s="78"/>
      <c r="O180" s="77"/>
      <c r="P180" s="77"/>
      <c r="V180" s="68">
        <v>45084</v>
      </c>
      <c r="W180" s="61">
        <v>7202.7900390625</v>
      </c>
      <c r="X180" s="61">
        <v>7212.6063999999997</v>
      </c>
    </row>
    <row r="181" spans="3:24" x14ac:dyDescent="0.3">
      <c r="C181" s="77"/>
      <c r="D181" s="77"/>
      <c r="E181" s="77"/>
      <c r="F181" s="77"/>
      <c r="G181" s="77"/>
      <c r="H181" s="77"/>
      <c r="I181" s="78"/>
      <c r="J181" s="77"/>
      <c r="K181" s="77"/>
      <c r="L181" s="77"/>
      <c r="M181" s="77"/>
      <c r="N181" s="78"/>
      <c r="O181" s="77"/>
      <c r="P181" s="77"/>
      <c r="V181" s="68">
        <v>45085</v>
      </c>
      <c r="W181" s="61">
        <v>7222.1499023438</v>
      </c>
      <c r="X181" s="61">
        <v>7204.5290000000005</v>
      </c>
    </row>
    <row r="182" spans="3:24" x14ac:dyDescent="0.3">
      <c r="C182" s="77"/>
      <c r="D182" s="77"/>
      <c r="E182" s="77"/>
      <c r="F182" s="77"/>
      <c r="G182" s="77"/>
      <c r="H182" s="77"/>
      <c r="I182" s="78"/>
      <c r="J182" s="77"/>
      <c r="K182" s="77"/>
      <c r="L182" s="77"/>
      <c r="M182" s="77"/>
      <c r="N182" s="78"/>
      <c r="O182" s="77"/>
      <c r="P182" s="77"/>
      <c r="V182" s="68">
        <v>45086</v>
      </c>
      <c r="W182" s="61">
        <v>7213.1401367188</v>
      </c>
      <c r="X182" s="61">
        <v>7219.4696999999996</v>
      </c>
    </row>
    <row r="183" spans="3:24" x14ac:dyDescent="0.3">
      <c r="C183" s="77"/>
      <c r="D183" s="77"/>
      <c r="E183" s="77"/>
      <c r="F183" s="77"/>
      <c r="G183" s="77"/>
      <c r="H183" s="77"/>
      <c r="I183" s="78"/>
      <c r="J183" s="77"/>
      <c r="K183" s="77"/>
      <c r="L183" s="77"/>
      <c r="M183" s="77"/>
      <c r="N183" s="78"/>
      <c r="O183" s="77"/>
      <c r="P183" s="77"/>
      <c r="V183" s="68">
        <v>45089</v>
      </c>
      <c r="W183" s="61">
        <v>7250.3500976562</v>
      </c>
      <c r="X183" s="61">
        <v>7212.1710000000003</v>
      </c>
    </row>
    <row r="184" spans="3:24" x14ac:dyDescent="0.3">
      <c r="C184" s="77"/>
      <c r="D184" s="77"/>
      <c r="E184" s="77"/>
      <c r="F184" s="77"/>
      <c r="G184" s="77"/>
      <c r="H184" s="77"/>
      <c r="I184" s="78"/>
      <c r="J184" s="77"/>
      <c r="K184" s="77"/>
      <c r="L184" s="77"/>
      <c r="M184" s="77"/>
      <c r="N184" s="78"/>
      <c r="O184" s="77"/>
      <c r="P184" s="77"/>
      <c r="V184" s="68">
        <v>45090</v>
      </c>
      <c r="W184" s="61">
        <v>7290.7998046875</v>
      </c>
      <c r="X184" s="61">
        <v>7242.5424999999996</v>
      </c>
    </row>
    <row r="185" spans="3:24" x14ac:dyDescent="0.3">
      <c r="C185" s="77"/>
      <c r="D185" s="77"/>
      <c r="E185" s="77"/>
      <c r="F185" s="77"/>
      <c r="G185" s="77"/>
      <c r="H185" s="77"/>
      <c r="I185" s="78"/>
      <c r="J185" s="77"/>
      <c r="K185" s="77"/>
      <c r="L185" s="77"/>
      <c r="M185" s="77"/>
      <c r="N185" s="78"/>
      <c r="O185" s="77"/>
      <c r="P185" s="77"/>
      <c r="V185" s="68">
        <v>45091</v>
      </c>
      <c r="W185" s="61">
        <v>7328.5297851562</v>
      </c>
      <c r="X185" s="61">
        <v>7276.1049999999996</v>
      </c>
    </row>
    <row r="186" spans="3:24" x14ac:dyDescent="0.3">
      <c r="C186" s="77"/>
      <c r="D186" s="77"/>
      <c r="E186" s="77"/>
      <c r="F186" s="77"/>
      <c r="G186" s="77"/>
      <c r="H186" s="77"/>
      <c r="I186" s="78"/>
      <c r="J186" s="77"/>
      <c r="K186" s="77"/>
      <c r="L186" s="77"/>
      <c r="M186" s="77"/>
      <c r="N186" s="78"/>
      <c r="O186" s="77"/>
      <c r="P186" s="77"/>
      <c r="V186" s="68">
        <v>45092</v>
      </c>
      <c r="W186" s="61">
        <v>7290.91015625</v>
      </c>
      <c r="X186" s="61">
        <v>7310.6530000000002</v>
      </c>
    </row>
    <row r="187" spans="3:24" x14ac:dyDescent="0.3">
      <c r="C187" s="77"/>
      <c r="D187" s="77"/>
      <c r="E187" s="77"/>
      <c r="F187" s="77"/>
      <c r="G187" s="77"/>
      <c r="H187" s="77"/>
      <c r="I187" s="78"/>
      <c r="J187" s="77"/>
      <c r="K187" s="77"/>
      <c r="L187" s="77"/>
      <c r="M187" s="77"/>
      <c r="N187" s="78"/>
      <c r="O187" s="77"/>
      <c r="P187" s="77"/>
      <c r="V187" s="68">
        <v>45093</v>
      </c>
      <c r="W187" s="61">
        <v>7388.6499023438</v>
      </c>
      <c r="X187" s="61">
        <v>7285.6367</v>
      </c>
    </row>
    <row r="188" spans="3:24" x14ac:dyDescent="0.3">
      <c r="C188" s="77"/>
      <c r="D188" s="77"/>
      <c r="E188" s="77"/>
      <c r="F188" s="77"/>
      <c r="G188" s="77"/>
      <c r="H188" s="77"/>
      <c r="I188" s="78"/>
      <c r="J188" s="77"/>
      <c r="K188" s="77"/>
      <c r="L188" s="77"/>
      <c r="M188" s="77"/>
      <c r="N188" s="78"/>
      <c r="O188" s="77"/>
      <c r="P188" s="77"/>
      <c r="V188" s="68">
        <v>45096</v>
      </c>
      <c r="W188" s="61">
        <v>7314.0498046875</v>
      </c>
      <c r="X188" s="61">
        <v>7366.7120000000004</v>
      </c>
    </row>
    <row r="189" spans="3:24" x14ac:dyDescent="0.3">
      <c r="C189" s="77"/>
      <c r="D189" s="77"/>
      <c r="E189" s="77"/>
      <c r="F189" s="77"/>
      <c r="G189" s="77"/>
      <c r="H189" s="77"/>
      <c r="I189" s="78"/>
      <c r="J189" s="77"/>
      <c r="K189" s="77"/>
      <c r="L189" s="77"/>
      <c r="M189" s="77"/>
      <c r="N189" s="78"/>
      <c r="O189" s="77"/>
      <c r="P189" s="77"/>
      <c r="V189" s="68">
        <v>45097</v>
      </c>
      <c r="W189" s="61">
        <v>7294.169921875</v>
      </c>
      <c r="X189" s="61">
        <v>7309.3209999999999</v>
      </c>
    </row>
    <row r="190" spans="3:24" x14ac:dyDescent="0.3">
      <c r="C190" s="77"/>
      <c r="D190" s="77"/>
      <c r="E190" s="77"/>
      <c r="F190" s="77"/>
      <c r="G190" s="77"/>
      <c r="H190" s="77"/>
      <c r="I190" s="78"/>
      <c r="J190" s="77"/>
      <c r="K190" s="77"/>
      <c r="L190" s="77"/>
      <c r="M190" s="77"/>
      <c r="N190" s="78"/>
      <c r="O190" s="77"/>
      <c r="P190" s="77"/>
      <c r="V190" s="68">
        <v>45098</v>
      </c>
      <c r="W190" s="61">
        <v>7260.9702148438</v>
      </c>
      <c r="X190" s="61">
        <v>7297.6674999999996</v>
      </c>
    </row>
    <row r="191" spans="3:24" x14ac:dyDescent="0.3">
      <c r="C191" s="77"/>
      <c r="D191" s="77"/>
      <c r="E191" s="77"/>
      <c r="F191" s="77"/>
      <c r="G191" s="77"/>
      <c r="H191" s="77"/>
      <c r="I191" s="78"/>
      <c r="J191" s="77"/>
      <c r="K191" s="77"/>
      <c r="L191" s="77"/>
      <c r="M191" s="77"/>
      <c r="N191" s="78"/>
      <c r="O191" s="77"/>
      <c r="P191" s="77"/>
      <c r="V191" s="68">
        <v>45099</v>
      </c>
      <c r="W191" s="61">
        <v>7203.2797851562</v>
      </c>
      <c r="X191" s="61">
        <v>7266.6170000000002</v>
      </c>
    </row>
    <row r="192" spans="3:24" x14ac:dyDescent="0.3">
      <c r="C192" s="77"/>
      <c r="D192" s="77"/>
      <c r="E192" s="77"/>
      <c r="F192" s="77"/>
      <c r="G192" s="77"/>
      <c r="H192" s="77"/>
      <c r="I192" s="78"/>
      <c r="J192" s="77"/>
      <c r="K192" s="77"/>
      <c r="L192" s="77"/>
      <c r="M192" s="77"/>
      <c r="N192" s="78"/>
      <c r="O192" s="77"/>
      <c r="P192" s="77"/>
      <c r="V192" s="68">
        <v>45100</v>
      </c>
      <c r="W192" s="61">
        <v>7163.419921875</v>
      </c>
      <c r="X192" s="61">
        <v>7217.2889999999998</v>
      </c>
    </row>
    <row r="193" spans="3:24" x14ac:dyDescent="0.3">
      <c r="C193" s="77"/>
      <c r="D193" s="77"/>
      <c r="E193" s="77"/>
      <c r="F193" s="77"/>
      <c r="G193" s="77"/>
      <c r="H193" s="77"/>
      <c r="I193" s="78"/>
      <c r="J193" s="77"/>
      <c r="K193" s="77"/>
      <c r="L193" s="77"/>
      <c r="M193" s="77"/>
      <c r="N193" s="78"/>
      <c r="O193" s="77"/>
      <c r="P193" s="77"/>
      <c r="V193" s="68">
        <v>45103</v>
      </c>
      <c r="W193" s="61">
        <v>7184.3500976562</v>
      </c>
      <c r="X193" s="61">
        <v>7179.8249999999998</v>
      </c>
    </row>
    <row r="194" spans="3:24" x14ac:dyDescent="0.3">
      <c r="C194" s="77"/>
      <c r="D194" s="77"/>
      <c r="E194" s="77"/>
      <c r="F194" s="77"/>
      <c r="G194" s="77"/>
      <c r="H194" s="77"/>
      <c r="I194" s="78"/>
      <c r="J194" s="77"/>
      <c r="K194" s="77"/>
      <c r="L194" s="77"/>
      <c r="M194" s="77"/>
      <c r="N194" s="78"/>
      <c r="O194" s="77"/>
      <c r="P194" s="77"/>
      <c r="V194" s="68">
        <v>45104</v>
      </c>
      <c r="W194" s="61">
        <v>7215.580078125</v>
      </c>
      <c r="X194" s="61">
        <v>7189.9480000000003</v>
      </c>
    </row>
    <row r="195" spans="3:24" x14ac:dyDescent="0.3">
      <c r="C195" s="77"/>
      <c r="D195" s="77"/>
      <c r="E195" s="77"/>
      <c r="F195" s="77"/>
      <c r="G195" s="77"/>
      <c r="H195" s="77"/>
      <c r="I195" s="78"/>
      <c r="J195" s="77"/>
      <c r="K195" s="77"/>
      <c r="L195" s="77"/>
      <c r="M195" s="77"/>
      <c r="N195" s="78"/>
      <c r="O195" s="77"/>
      <c r="P195" s="77"/>
      <c r="V195" s="68">
        <v>45105</v>
      </c>
      <c r="W195" s="61">
        <v>7286.3198242188</v>
      </c>
      <c r="X195" s="61">
        <v>7211.7290000000003</v>
      </c>
    </row>
    <row r="196" spans="3:24" x14ac:dyDescent="0.3">
      <c r="C196" s="77"/>
      <c r="D196" s="77"/>
      <c r="E196" s="77"/>
      <c r="F196" s="77"/>
      <c r="G196" s="77"/>
      <c r="H196" s="77"/>
      <c r="I196" s="78"/>
      <c r="J196" s="77"/>
      <c r="K196" s="77"/>
      <c r="L196" s="77"/>
      <c r="M196" s="77"/>
      <c r="N196" s="78"/>
      <c r="O196" s="77"/>
      <c r="P196" s="77"/>
      <c r="V196" s="68">
        <v>45106</v>
      </c>
      <c r="W196" s="61">
        <v>7312.7299804688</v>
      </c>
      <c r="X196" s="61">
        <v>7270.0119999999997</v>
      </c>
    </row>
    <row r="197" spans="3:24" x14ac:dyDescent="0.3">
      <c r="C197" s="77"/>
      <c r="D197" s="77"/>
      <c r="E197" s="77"/>
      <c r="F197" s="77"/>
      <c r="G197" s="77"/>
      <c r="H197" s="77"/>
      <c r="I197" s="78"/>
      <c r="J197" s="77"/>
      <c r="K197" s="77"/>
      <c r="L197" s="77"/>
      <c r="M197" s="77"/>
      <c r="N197" s="78"/>
      <c r="O197" s="77"/>
      <c r="P197" s="77"/>
      <c r="V197" s="68">
        <v>45107</v>
      </c>
      <c r="W197" s="61">
        <v>7400.0600585938</v>
      </c>
      <c r="X197" s="61">
        <v>7296.076</v>
      </c>
    </row>
    <row r="198" spans="3:24" x14ac:dyDescent="0.3">
      <c r="C198" s="77"/>
      <c r="D198" s="77"/>
      <c r="E198" s="77"/>
      <c r="F198" s="77"/>
      <c r="G198" s="77"/>
      <c r="H198" s="77"/>
      <c r="I198" s="78"/>
      <c r="J198" s="77"/>
      <c r="K198" s="77"/>
      <c r="L198" s="77"/>
      <c r="M198" s="77"/>
      <c r="N198" s="78"/>
      <c r="O198" s="77"/>
      <c r="P198" s="77"/>
      <c r="V198" s="68">
        <v>45110</v>
      </c>
      <c r="W198" s="61">
        <v>7386.7001953125</v>
      </c>
      <c r="X198" s="61">
        <v>7372.7039999999997</v>
      </c>
    </row>
    <row r="199" spans="3:24" x14ac:dyDescent="0.3">
      <c r="C199" s="77"/>
      <c r="D199" s="77"/>
      <c r="E199" s="77"/>
      <c r="F199" s="77"/>
      <c r="G199" s="77"/>
      <c r="H199" s="77"/>
      <c r="I199" s="78"/>
      <c r="J199" s="77"/>
      <c r="K199" s="77"/>
      <c r="L199" s="77"/>
      <c r="M199" s="77"/>
      <c r="N199" s="78"/>
      <c r="O199" s="77"/>
      <c r="P199" s="77"/>
      <c r="V199" s="68">
        <v>45111</v>
      </c>
      <c r="W199" s="61">
        <v>7369.9301757812</v>
      </c>
      <c r="X199" s="61">
        <v>7368.616</v>
      </c>
    </row>
    <row r="200" spans="3:24" x14ac:dyDescent="0.3">
      <c r="C200" s="77"/>
      <c r="D200" s="77"/>
      <c r="E200" s="77"/>
      <c r="F200" s="77"/>
      <c r="G200" s="77"/>
      <c r="H200" s="77"/>
      <c r="I200" s="78"/>
      <c r="J200" s="77"/>
      <c r="K200" s="77"/>
      <c r="L200" s="77"/>
      <c r="M200" s="77"/>
      <c r="N200" s="78"/>
      <c r="O200" s="77"/>
      <c r="P200" s="77"/>
      <c r="V200" s="68">
        <v>45112</v>
      </c>
      <c r="W200" s="61">
        <v>7310.8100585938</v>
      </c>
      <c r="X200" s="61">
        <v>7362.4087</v>
      </c>
    </row>
    <row r="201" spans="3:24" x14ac:dyDescent="0.3">
      <c r="C201" s="77"/>
      <c r="D201" s="77"/>
      <c r="E201" s="77"/>
      <c r="F201" s="77"/>
      <c r="G201" s="77"/>
      <c r="H201" s="77"/>
      <c r="I201" s="78"/>
      <c r="J201" s="77"/>
      <c r="K201" s="77"/>
      <c r="L201" s="77"/>
      <c r="M201" s="77"/>
      <c r="N201" s="78"/>
      <c r="O201" s="77"/>
      <c r="P201" s="77"/>
      <c r="V201" s="68">
        <v>45113</v>
      </c>
      <c r="W201" s="61">
        <v>7082.2900390625</v>
      </c>
      <c r="X201" s="61">
        <v>7315.6323000000002</v>
      </c>
    </row>
    <row r="202" spans="3:24" x14ac:dyDescent="0.3">
      <c r="C202" s="77"/>
      <c r="D202" s="77"/>
      <c r="E202" s="77"/>
      <c r="F202" s="77"/>
      <c r="G202" s="77"/>
      <c r="H202" s="77"/>
      <c r="I202" s="78"/>
      <c r="J202" s="77"/>
      <c r="K202" s="77"/>
      <c r="L202" s="77"/>
      <c r="M202" s="77"/>
      <c r="N202" s="78"/>
      <c r="O202" s="77"/>
      <c r="P202" s="77"/>
      <c r="V202" s="68">
        <v>45114</v>
      </c>
      <c r="W202" s="61">
        <v>7111.8798828125</v>
      </c>
      <c r="X202" s="61">
        <v>7131.0443999999998</v>
      </c>
    </row>
    <row r="203" spans="3:24" x14ac:dyDescent="0.3">
      <c r="C203" s="77"/>
      <c r="D203" s="77"/>
      <c r="E203" s="77"/>
      <c r="F203" s="77"/>
      <c r="G203" s="77"/>
      <c r="H203" s="77"/>
      <c r="I203" s="78"/>
      <c r="J203" s="77"/>
      <c r="K203" s="77"/>
      <c r="L203" s="77"/>
      <c r="M203" s="77"/>
      <c r="N203" s="78"/>
      <c r="O203" s="77"/>
      <c r="P203" s="77"/>
      <c r="V203" s="68">
        <v>45117</v>
      </c>
      <c r="W203" s="61">
        <v>7143.6899414062</v>
      </c>
      <c r="X203" s="61">
        <v>7139.4960000000001</v>
      </c>
    </row>
    <row r="204" spans="3:24" x14ac:dyDescent="0.3">
      <c r="C204" s="77"/>
      <c r="D204" s="77"/>
      <c r="E204" s="77"/>
      <c r="F204" s="77"/>
      <c r="G204" s="77"/>
      <c r="H204" s="77"/>
      <c r="I204" s="78"/>
      <c r="J204" s="77"/>
      <c r="K204" s="77"/>
      <c r="L204" s="77"/>
      <c r="M204" s="77"/>
      <c r="N204" s="78"/>
      <c r="O204" s="77"/>
      <c r="P204" s="77"/>
      <c r="V204" s="68">
        <v>45118</v>
      </c>
      <c r="W204" s="61">
        <v>7220.009765625</v>
      </c>
      <c r="X204" s="61">
        <v>7148.9652999999998</v>
      </c>
    </row>
    <row r="205" spans="3:24" x14ac:dyDescent="0.3">
      <c r="C205" s="77"/>
      <c r="D205" s="77"/>
      <c r="E205" s="77"/>
      <c r="F205" s="77"/>
      <c r="G205" s="77"/>
      <c r="H205" s="77"/>
      <c r="I205" s="78"/>
      <c r="J205" s="77"/>
      <c r="K205" s="77"/>
      <c r="L205" s="77"/>
      <c r="M205" s="77"/>
      <c r="N205" s="78"/>
      <c r="O205" s="77"/>
      <c r="P205" s="77"/>
      <c r="V205" s="68">
        <v>45119</v>
      </c>
      <c r="W205" s="61">
        <v>7333.009765625</v>
      </c>
      <c r="X205" s="61">
        <v>7208.9897000000001</v>
      </c>
    </row>
    <row r="206" spans="3:24" x14ac:dyDescent="0.3">
      <c r="C206" s="77"/>
      <c r="D206" s="77"/>
      <c r="E206" s="77"/>
      <c r="F206" s="77"/>
      <c r="G206" s="77"/>
      <c r="H206" s="77"/>
      <c r="I206" s="78"/>
      <c r="J206" s="77"/>
      <c r="K206" s="77"/>
      <c r="L206" s="77"/>
      <c r="M206" s="77"/>
      <c r="N206" s="78"/>
      <c r="O206" s="77"/>
      <c r="P206" s="77"/>
      <c r="V206" s="68">
        <v>45120</v>
      </c>
      <c r="W206" s="61">
        <v>7369.7998046875</v>
      </c>
      <c r="X206" s="61">
        <v>7303.6016</v>
      </c>
    </row>
    <row r="207" spans="3:24" x14ac:dyDescent="0.3">
      <c r="C207" s="77"/>
      <c r="D207" s="77"/>
      <c r="E207" s="77"/>
      <c r="F207" s="77"/>
      <c r="G207" s="77"/>
      <c r="H207" s="77"/>
      <c r="I207" s="78"/>
      <c r="J207" s="77"/>
      <c r="K207" s="77"/>
      <c r="L207" s="77"/>
      <c r="M207" s="77"/>
      <c r="N207" s="78"/>
      <c r="O207" s="77"/>
      <c r="P207" s="77"/>
      <c r="V207" s="68">
        <v>45121</v>
      </c>
      <c r="W207" s="61">
        <v>7374.5400390625</v>
      </c>
      <c r="X207" s="61">
        <v>7342.8919999999998</v>
      </c>
    </row>
    <row r="208" spans="3:24" x14ac:dyDescent="0.3">
      <c r="C208" s="77"/>
      <c r="D208" s="77"/>
      <c r="E208" s="77"/>
      <c r="F208" s="77"/>
      <c r="G208" s="77"/>
      <c r="H208" s="77"/>
      <c r="I208" s="78"/>
      <c r="J208" s="77"/>
      <c r="K208" s="77"/>
      <c r="L208" s="77"/>
      <c r="M208" s="77"/>
      <c r="N208" s="78"/>
      <c r="O208" s="77"/>
      <c r="P208" s="77"/>
      <c r="V208" s="68">
        <v>45124</v>
      </c>
      <c r="W208" s="61">
        <v>7291.66015625</v>
      </c>
      <c r="X208" s="61">
        <v>7357.3285999999998</v>
      </c>
    </row>
    <row r="209" spans="3:24" x14ac:dyDescent="0.3">
      <c r="C209" s="77"/>
      <c r="D209" s="77"/>
      <c r="E209" s="77"/>
      <c r="F209" s="77"/>
      <c r="G209" s="77"/>
      <c r="H209" s="77"/>
      <c r="I209" s="78"/>
      <c r="J209" s="77"/>
      <c r="K209" s="77"/>
      <c r="L209" s="77"/>
      <c r="M209" s="77"/>
      <c r="N209" s="78"/>
      <c r="O209" s="77"/>
      <c r="P209" s="77"/>
      <c r="V209" s="68">
        <v>45125</v>
      </c>
      <c r="W209" s="61">
        <v>7319.1801757812</v>
      </c>
      <c r="X209" s="61">
        <v>7296.3657000000003</v>
      </c>
    </row>
    <row r="210" spans="3:24" x14ac:dyDescent="0.3">
      <c r="C210" s="77"/>
      <c r="D210" s="77"/>
      <c r="E210" s="77"/>
      <c r="F210" s="77"/>
      <c r="G210" s="77"/>
      <c r="H210" s="77"/>
      <c r="I210" s="78"/>
      <c r="J210" s="77"/>
      <c r="K210" s="77"/>
      <c r="L210" s="77"/>
      <c r="M210" s="77"/>
      <c r="N210" s="78"/>
      <c r="O210" s="77"/>
      <c r="P210" s="77"/>
      <c r="V210" s="68">
        <v>45126</v>
      </c>
      <c r="W210" s="61">
        <v>7326.9399414062</v>
      </c>
      <c r="X210" s="61">
        <v>7317.4920000000002</v>
      </c>
    </row>
    <row r="211" spans="3:24" x14ac:dyDescent="0.3">
      <c r="C211" s="77"/>
      <c r="D211" s="77"/>
      <c r="E211" s="77"/>
      <c r="F211" s="77"/>
      <c r="G211" s="77"/>
      <c r="H211" s="77"/>
      <c r="I211" s="78"/>
      <c r="J211" s="77"/>
      <c r="K211" s="77"/>
      <c r="L211" s="77"/>
      <c r="M211" s="77"/>
      <c r="N211" s="78"/>
      <c r="O211" s="77"/>
      <c r="P211" s="77"/>
      <c r="V211" s="68">
        <v>45127</v>
      </c>
      <c r="W211" s="61">
        <v>7384.91015625</v>
      </c>
      <c r="X211" s="61">
        <v>7319.5893999999998</v>
      </c>
    </row>
    <row r="212" spans="3:24" x14ac:dyDescent="0.3">
      <c r="C212" s="77"/>
      <c r="D212" s="77"/>
      <c r="E212" s="77"/>
      <c r="F212" s="77"/>
      <c r="G212" s="77"/>
      <c r="H212" s="77"/>
      <c r="I212" s="78"/>
      <c r="J212" s="77"/>
      <c r="K212" s="77"/>
      <c r="L212" s="77"/>
      <c r="M212" s="77"/>
      <c r="N212" s="78"/>
      <c r="O212" s="77"/>
      <c r="P212" s="77"/>
      <c r="V212" s="68">
        <v>45128</v>
      </c>
      <c r="W212" s="61">
        <v>7432.7700195312</v>
      </c>
      <c r="X212" s="61">
        <v>7367.7169999999996</v>
      </c>
    </row>
    <row r="213" spans="3:24" x14ac:dyDescent="0.3">
      <c r="C213" s="77"/>
      <c r="D213" s="77"/>
      <c r="E213" s="77"/>
      <c r="F213" s="77"/>
      <c r="G213" s="77"/>
      <c r="H213" s="77"/>
      <c r="I213" s="78"/>
      <c r="J213" s="77"/>
      <c r="K213" s="77"/>
      <c r="L213" s="77"/>
      <c r="M213" s="77"/>
      <c r="N213" s="78"/>
      <c r="O213" s="77"/>
      <c r="P213" s="77"/>
      <c r="V213" s="68">
        <v>45131</v>
      </c>
      <c r="W213" s="61">
        <v>7427.3100585938</v>
      </c>
      <c r="X213" s="61">
        <v>7408.8109999999997</v>
      </c>
    </row>
    <row r="214" spans="3:24" x14ac:dyDescent="0.3">
      <c r="C214" s="77"/>
      <c r="D214" s="77"/>
      <c r="E214" s="77"/>
      <c r="F214" s="77"/>
      <c r="G214" s="77"/>
      <c r="H214" s="77"/>
      <c r="I214" s="78"/>
      <c r="J214" s="77"/>
      <c r="K214" s="77"/>
      <c r="L214" s="77"/>
      <c r="M214" s="77"/>
      <c r="N214" s="78"/>
      <c r="O214" s="77"/>
      <c r="P214" s="77"/>
      <c r="V214" s="68">
        <v>45132</v>
      </c>
      <c r="W214" s="61">
        <v>7415.4501953125</v>
      </c>
      <c r="X214" s="61">
        <v>7410.915</v>
      </c>
    </row>
    <row r="215" spans="3:24" x14ac:dyDescent="0.3">
      <c r="C215" s="77"/>
      <c r="D215" s="77"/>
      <c r="E215" s="77"/>
      <c r="F215" s="77"/>
      <c r="G215" s="77"/>
      <c r="H215" s="77"/>
      <c r="I215" s="78"/>
      <c r="J215" s="77"/>
      <c r="K215" s="77"/>
      <c r="L215" s="77"/>
      <c r="M215" s="77"/>
      <c r="N215" s="78"/>
      <c r="O215" s="77"/>
      <c r="P215" s="77"/>
      <c r="V215" s="68">
        <v>45133</v>
      </c>
      <c r="W215" s="61">
        <v>7315.0698242188</v>
      </c>
      <c r="X215" s="61">
        <v>7406.3469999999998</v>
      </c>
    </row>
    <row r="216" spans="3:24" x14ac:dyDescent="0.3">
      <c r="C216" s="77"/>
      <c r="D216" s="77"/>
      <c r="E216" s="77"/>
      <c r="F216" s="77"/>
      <c r="G216" s="77"/>
      <c r="H216" s="77"/>
      <c r="I216" s="78"/>
      <c r="J216" s="77"/>
      <c r="K216" s="77"/>
      <c r="L216" s="77"/>
      <c r="M216" s="77"/>
      <c r="N216" s="78"/>
      <c r="O216" s="77"/>
      <c r="P216" s="77"/>
      <c r="V216" s="68">
        <v>45134</v>
      </c>
      <c r="W216" s="61">
        <v>7465.240234375</v>
      </c>
      <c r="X216" s="61">
        <v>7327.0630000000001</v>
      </c>
    </row>
    <row r="217" spans="3:24" x14ac:dyDescent="0.3">
      <c r="C217" s="77"/>
      <c r="D217" s="77"/>
      <c r="E217" s="77"/>
      <c r="F217" s="77"/>
      <c r="G217" s="77"/>
      <c r="H217" s="77"/>
      <c r="I217" s="78"/>
      <c r="J217" s="77"/>
      <c r="K217" s="77"/>
      <c r="L217" s="77"/>
      <c r="M217" s="77"/>
      <c r="N217" s="78"/>
      <c r="O217" s="77"/>
      <c r="P217" s="77"/>
      <c r="V217" s="68">
        <v>45135</v>
      </c>
      <c r="W217" s="61">
        <v>7476.4702148438</v>
      </c>
      <c r="X217" s="61">
        <v>7445.0303000000004</v>
      </c>
    </row>
    <row r="218" spans="3:24" x14ac:dyDescent="0.3">
      <c r="C218" s="77"/>
      <c r="D218" s="77"/>
      <c r="E218" s="77"/>
      <c r="F218" s="77"/>
      <c r="G218" s="77"/>
      <c r="H218" s="77"/>
      <c r="I218" s="78"/>
      <c r="J218" s="77"/>
      <c r="K218" s="77"/>
      <c r="L218" s="77"/>
      <c r="M218" s="77"/>
      <c r="N218" s="78"/>
      <c r="O218" s="77"/>
      <c r="P218" s="77"/>
      <c r="V218" s="68">
        <v>45138</v>
      </c>
      <c r="W218" s="61">
        <v>7497.7797851562</v>
      </c>
      <c r="X218" s="61">
        <v>7450.5844999999999</v>
      </c>
    </row>
    <row r="219" spans="3:24" x14ac:dyDescent="0.3">
      <c r="C219" s="77"/>
      <c r="D219" s="77"/>
      <c r="E219" s="77"/>
      <c r="F219" s="77"/>
      <c r="G219" s="77"/>
      <c r="H219" s="77"/>
      <c r="I219" s="78"/>
      <c r="J219" s="77"/>
      <c r="K219" s="77"/>
      <c r="L219" s="77"/>
      <c r="M219" s="77"/>
      <c r="N219" s="78"/>
      <c r="O219" s="77"/>
      <c r="P219" s="77"/>
      <c r="V219" s="68">
        <v>45139</v>
      </c>
      <c r="W219" s="61">
        <v>7406.080078125</v>
      </c>
      <c r="X219" s="61">
        <v>7478.4520000000002</v>
      </c>
    </row>
    <row r="220" spans="3:24" x14ac:dyDescent="0.3">
      <c r="C220" s="77"/>
      <c r="D220" s="77"/>
      <c r="E220" s="77"/>
      <c r="F220" s="77"/>
      <c r="G220" s="77"/>
      <c r="H220" s="77"/>
      <c r="I220" s="78"/>
      <c r="J220" s="77"/>
      <c r="K220" s="77"/>
      <c r="L220" s="77"/>
      <c r="M220" s="77"/>
      <c r="N220" s="78"/>
      <c r="O220" s="77"/>
      <c r="P220" s="77"/>
      <c r="V220" s="68">
        <v>45140</v>
      </c>
      <c r="W220" s="61">
        <v>7312.83984375</v>
      </c>
      <c r="X220" s="61">
        <v>7408.6255000000001</v>
      </c>
    </row>
    <row r="221" spans="3:24" x14ac:dyDescent="0.3">
      <c r="C221" s="77"/>
      <c r="D221" s="77"/>
      <c r="E221" s="77"/>
      <c r="F221" s="77"/>
      <c r="G221" s="77"/>
      <c r="H221" s="77"/>
      <c r="I221" s="78"/>
      <c r="J221" s="77"/>
      <c r="K221" s="77"/>
      <c r="L221" s="77"/>
      <c r="M221" s="77"/>
      <c r="N221" s="78"/>
      <c r="O221" s="77"/>
      <c r="P221" s="77"/>
      <c r="V221" s="68">
        <v>45141</v>
      </c>
      <c r="W221" s="61">
        <v>7260.5297851562</v>
      </c>
      <c r="X221" s="61">
        <v>7334.3896000000004</v>
      </c>
    </row>
    <row r="222" spans="3:24" x14ac:dyDescent="0.3">
      <c r="C222" s="77"/>
      <c r="D222" s="77"/>
      <c r="E222" s="77"/>
      <c r="F222" s="77"/>
      <c r="G222" s="77"/>
      <c r="H222" s="77"/>
      <c r="I222" s="78"/>
      <c r="J222" s="77"/>
      <c r="K222" s="77"/>
      <c r="L222" s="77"/>
      <c r="M222" s="77"/>
      <c r="N222" s="78"/>
      <c r="O222" s="77"/>
      <c r="P222" s="77"/>
      <c r="V222" s="68">
        <v>45142</v>
      </c>
      <c r="W222" s="61">
        <v>7315.0698242188</v>
      </c>
      <c r="X222" s="61">
        <v>7283.3266999999996</v>
      </c>
    </row>
    <row r="223" spans="3:24" x14ac:dyDescent="0.3">
      <c r="C223" s="77"/>
      <c r="D223" s="77"/>
      <c r="E223" s="77"/>
      <c r="F223" s="77"/>
      <c r="G223" s="77"/>
      <c r="H223" s="77"/>
      <c r="I223" s="78"/>
      <c r="J223" s="77"/>
      <c r="K223" s="77"/>
      <c r="L223" s="77"/>
      <c r="M223" s="77"/>
      <c r="N223" s="78"/>
      <c r="O223" s="77"/>
      <c r="P223" s="77"/>
      <c r="V223" s="68">
        <v>45145</v>
      </c>
      <c r="W223" s="61">
        <v>7319.759765625</v>
      </c>
      <c r="X223" s="61">
        <v>7317.3540000000003</v>
      </c>
    </row>
    <row r="224" spans="3:24" x14ac:dyDescent="0.3">
      <c r="C224" s="77"/>
      <c r="D224" s="77"/>
      <c r="E224" s="77"/>
      <c r="F224" s="77"/>
      <c r="G224" s="77"/>
      <c r="H224" s="77"/>
      <c r="I224" s="78"/>
      <c r="J224" s="77"/>
      <c r="K224" s="77"/>
      <c r="L224" s="77"/>
      <c r="M224" s="77"/>
      <c r="N224" s="78"/>
      <c r="O224" s="77"/>
      <c r="P224" s="77"/>
      <c r="V224" s="68">
        <v>45146</v>
      </c>
      <c r="W224" s="61">
        <v>7269.4702148438</v>
      </c>
      <c r="X224" s="61">
        <v>7316.6819999999998</v>
      </c>
    </row>
    <row r="225" spans="3:24" x14ac:dyDescent="0.3">
      <c r="C225" s="77"/>
      <c r="D225" s="77"/>
      <c r="E225" s="77"/>
      <c r="F225" s="77"/>
      <c r="G225" s="77"/>
      <c r="H225" s="77"/>
      <c r="I225" s="78"/>
      <c r="J225" s="77"/>
      <c r="K225" s="77"/>
      <c r="L225" s="77"/>
      <c r="M225" s="77"/>
      <c r="N225" s="78"/>
      <c r="O225" s="77"/>
      <c r="P225" s="77"/>
      <c r="V225" s="68">
        <v>45147</v>
      </c>
      <c r="W225" s="61">
        <v>7322.0400390625</v>
      </c>
      <c r="X225" s="61">
        <v>7278.3729999999996</v>
      </c>
    </row>
    <row r="226" spans="3:24" x14ac:dyDescent="0.3">
      <c r="C226" s="77"/>
      <c r="D226" s="77"/>
      <c r="E226" s="77"/>
      <c r="F226" s="77"/>
      <c r="G226" s="77"/>
      <c r="H226" s="77"/>
      <c r="I226" s="78"/>
      <c r="J226" s="77"/>
      <c r="K226" s="77"/>
      <c r="L226" s="77"/>
      <c r="M226" s="77"/>
      <c r="N226" s="78"/>
      <c r="O226" s="77"/>
      <c r="P226" s="77"/>
      <c r="V226" s="68">
        <v>45148</v>
      </c>
      <c r="W226" s="61">
        <v>7433.6201171875</v>
      </c>
      <c r="X226" s="61">
        <v>7318.7763999999997</v>
      </c>
    </row>
    <row r="227" spans="3:24" x14ac:dyDescent="0.3">
      <c r="C227" s="77"/>
      <c r="D227" s="77"/>
      <c r="E227" s="77"/>
      <c r="F227" s="77"/>
      <c r="G227" s="77"/>
      <c r="H227" s="77"/>
      <c r="I227" s="78"/>
      <c r="J227" s="77"/>
      <c r="K227" s="77"/>
      <c r="L227" s="77"/>
      <c r="M227" s="77"/>
      <c r="N227" s="78"/>
      <c r="O227" s="77"/>
      <c r="P227" s="77"/>
      <c r="V227" s="68">
        <v>45149</v>
      </c>
      <c r="W227" s="61">
        <v>7340.1899414062</v>
      </c>
      <c r="X227" s="61">
        <v>7406.335</v>
      </c>
    </row>
    <row r="228" spans="3:24" x14ac:dyDescent="0.3">
      <c r="C228" s="77"/>
      <c r="D228" s="77"/>
      <c r="E228" s="77"/>
      <c r="F228" s="77"/>
      <c r="G228" s="77"/>
      <c r="H228" s="77"/>
      <c r="I228" s="78"/>
      <c r="J228" s="77"/>
      <c r="K228" s="77"/>
      <c r="L228" s="77"/>
      <c r="M228" s="77"/>
      <c r="N228" s="78"/>
      <c r="O228" s="77"/>
      <c r="P228" s="77"/>
      <c r="V228" s="68">
        <v>45152</v>
      </c>
      <c r="W228" s="61">
        <v>7348.83984375</v>
      </c>
      <c r="X228" s="61">
        <v>7338.6543000000001</v>
      </c>
    </row>
    <row r="229" spans="3:24" x14ac:dyDescent="0.3">
      <c r="C229" s="77"/>
      <c r="D229" s="77"/>
      <c r="E229" s="77"/>
      <c r="F229" s="77"/>
      <c r="G229" s="77"/>
      <c r="H229" s="77"/>
      <c r="I229" s="78"/>
      <c r="J229" s="77"/>
      <c r="K229" s="77"/>
      <c r="L229" s="77"/>
      <c r="M229" s="77"/>
      <c r="N229" s="78"/>
      <c r="O229" s="77"/>
      <c r="P229" s="77"/>
      <c r="V229" s="68">
        <v>45153</v>
      </c>
      <c r="W229" s="61">
        <v>7267.7001953125</v>
      </c>
      <c r="X229" s="61">
        <v>7350.509</v>
      </c>
    </row>
    <row r="230" spans="3:24" x14ac:dyDescent="0.3">
      <c r="C230" s="77"/>
      <c r="D230" s="77"/>
      <c r="E230" s="77"/>
      <c r="F230" s="77"/>
      <c r="G230" s="77"/>
      <c r="H230" s="77"/>
      <c r="I230" s="78"/>
      <c r="J230" s="77"/>
      <c r="K230" s="77"/>
      <c r="L230" s="77"/>
      <c r="M230" s="77"/>
      <c r="N230" s="78"/>
      <c r="O230" s="77"/>
      <c r="P230" s="77"/>
      <c r="V230" s="68">
        <v>45154</v>
      </c>
      <c r="W230" s="61">
        <v>7260.25</v>
      </c>
      <c r="X230" s="61">
        <v>7280.7340000000004</v>
      </c>
    </row>
    <row r="231" spans="3:24" x14ac:dyDescent="0.3">
      <c r="C231" s="77"/>
      <c r="D231" s="77"/>
      <c r="E231" s="77"/>
      <c r="F231" s="77"/>
      <c r="G231" s="77"/>
      <c r="H231" s="77"/>
      <c r="I231" s="78"/>
      <c r="J231" s="77"/>
      <c r="K231" s="77"/>
      <c r="L231" s="77"/>
      <c r="M231" s="77"/>
      <c r="N231" s="78"/>
      <c r="O231" s="77"/>
      <c r="P231" s="77"/>
      <c r="V231" s="68">
        <v>45155</v>
      </c>
      <c r="W231" s="61">
        <v>7191.740234375</v>
      </c>
      <c r="X231" s="61">
        <v>7271.4174999999996</v>
      </c>
    </row>
    <row r="232" spans="3:24" x14ac:dyDescent="0.3">
      <c r="C232" s="77"/>
      <c r="D232" s="77"/>
      <c r="E232" s="77"/>
      <c r="F232" s="77"/>
      <c r="G232" s="77"/>
      <c r="H232" s="77"/>
      <c r="I232" s="78"/>
      <c r="J232" s="77"/>
      <c r="K232" s="77"/>
      <c r="L232" s="77"/>
      <c r="M232" s="77"/>
      <c r="N232" s="78"/>
      <c r="O232" s="77"/>
      <c r="P232" s="77"/>
      <c r="V232" s="68">
        <v>45156</v>
      </c>
      <c r="W232" s="61">
        <v>7164.1098632812</v>
      </c>
      <c r="X232" s="61">
        <v>7209.6836000000003</v>
      </c>
    </row>
    <row r="233" spans="3:24" x14ac:dyDescent="0.3">
      <c r="C233" s="77"/>
      <c r="D233" s="77"/>
      <c r="E233" s="77"/>
      <c r="F233" s="77"/>
      <c r="G233" s="77"/>
      <c r="H233" s="77"/>
      <c r="I233" s="78"/>
      <c r="J233" s="77"/>
      <c r="K233" s="77"/>
      <c r="L233" s="77"/>
      <c r="M233" s="77"/>
      <c r="N233" s="78"/>
      <c r="O233" s="77"/>
      <c r="P233" s="77"/>
      <c r="V233" s="68">
        <v>45159</v>
      </c>
      <c r="W233" s="61">
        <v>7198.0600585938</v>
      </c>
      <c r="X233" s="61">
        <v>7181.9889999999996</v>
      </c>
    </row>
    <row r="234" spans="3:24" x14ac:dyDescent="0.3">
      <c r="C234" s="77"/>
      <c r="D234" s="77"/>
      <c r="E234" s="77"/>
      <c r="F234" s="77"/>
      <c r="G234" s="77"/>
      <c r="H234" s="77"/>
      <c r="I234" s="78"/>
      <c r="J234" s="77"/>
      <c r="K234" s="77"/>
      <c r="L234" s="77"/>
      <c r="M234" s="77"/>
      <c r="N234" s="78"/>
      <c r="O234" s="77"/>
      <c r="P234" s="77"/>
      <c r="V234" s="68">
        <v>45160</v>
      </c>
      <c r="W234" s="61">
        <v>7240.8798828125</v>
      </c>
      <c r="X234" s="61">
        <v>7201.8969999999999</v>
      </c>
    </row>
    <row r="235" spans="3:24" x14ac:dyDescent="0.3">
      <c r="C235" s="77"/>
      <c r="D235" s="77"/>
      <c r="E235" s="77"/>
      <c r="F235" s="77"/>
      <c r="G235" s="77"/>
      <c r="H235" s="77"/>
      <c r="I235" s="78"/>
      <c r="J235" s="77"/>
      <c r="K235" s="77"/>
      <c r="L235" s="77"/>
      <c r="M235" s="77"/>
      <c r="N235" s="78"/>
      <c r="O235" s="77"/>
      <c r="P235" s="77"/>
      <c r="V235" s="68">
        <v>45161</v>
      </c>
      <c r="W235" s="61">
        <v>7246.6201171875</v>
      </c>
      <c r="X235" s="61">
        <v>7233.8296</v>
      </c>
    </row>
    <row r="236" spans="3:24" x14ac:dyDescent="0.3">
      <c r="C236" s="77"/>
      <c r="D236" s="77"/>
      <c r="E236" s="77"/>
      <c r="F236" s="77"/>
      <c r="G236" s="77"/>
      <c r="H236" s="77"/>
      <c r="I236" s="78"/>
      <c r="J236" s="77"/>
      <c r="K236" s="77"/>
      <c r="L236" s="77"/>
      <c r="M236" s="77"/>
      <c r="N236" s="78"/>
      <c r="O236" s="77"/>
      <c r="P236" s="77"/>
      <c r="V236" s="68">
        <v>45162</v>
      </c>
      <c r="W236" s="61">
        <v>7214.4599609375</v>
      </c>
      <c r="X236" s="61">
        <v>7241.0337</v>
      </c>
    </row>
    <row r="237" spans="3:24" x14ac:dyDescent="0.3">
      <c r="C237" s="77"/>
      <c r="D237" s="77"/>
      <c r="E237" s="77"/>
      <c r="F237" s="77"/>
      <c r="G237" s="77"/>
      <c r="H237" s="77"/>
      <c r="I237" s="78"/>
      <c r="J237" s="77"/>
      <c r="K237" s="77"/>
      <c r="L237" s="77"/>
      <c r="M237" s="77"/>
      <c r="N237" s="78"/>
      <c r="O237" s="77"/>
      <c r="P237" s="77"/>
      <c r="V237" s="68">
        <v>45163</v>
      </c>
      <c r="W237" s="61">
        <v>7229.6000976562</v>
      </c>
      <c r="X237" s="61">
        <v>7218.0703000000003</v>
      </c>
    </row>
    <row r="238" spans="3:24" x14ac:dyDescent="0.3">
      <c r="C238" s="77"/>
      <c r="D238" s="77"/>
      <c r="E238" s="77"/>
      <c r="F238" s="77"/>
      <c r="G238" s="77"/>
      <c r="H238" s="77"/>
      <c r="I238" s="78"/>
      <c r="J238" s="77"/>
      <c r="K238" s="77"/>
      <c r="L238" s="77"/>
      <c r="M238" s="77"/>
      <c r="N238" s="78"/>
      <c r="O238" s="77"/>
      <c r="P238" s="77"/>
      <c r="V238" s="68">
        <v>45166</v>
      </c>
      <c r="W238" s="61">
        <v>7324.7099609375</v>
      </c>
      <c r="X238" s="61">
        <v>7229.4907000000003</v>
      </c>
    </row>
    <row r="239" spans="3:24" x14ac:dyDescent="0.3">
      <c r="C239" s="77"/>
      <c r="D239" s="77"/>
      <c r="E239" s="77"/>
      <c r="F239" s="77"/>
      <c r="G239" s="77"/>
      <c r="H239" s="77"/>
      <c r="I239" s="78"/>
      <c r="J239" s="77"/>
      <c r="K239" s="77"/>
      <c r="L239" s="77"/>
      <c r="M239" s="77"/>
      <c r="N239" s="78"/>
      <c r="O239" s="77"/>
      <c r="P239" s="77"/>
      <c r="V239" s="68">
        <v>45167</v>
      </c>
      <c r="W239" s="61">
        <v>7373.4301757812</v>
      </c>
      <c r="X239" s="61">
        <v>7304.5550000000003</v>
      </c>
    </row>
    <row r="240" spans="3:24" x14ac:dyDescent="0.3">
      <c r="C240" s="77"/>
      <c r="D240" s="77"/>
      <c r="E240" s="77"/>
      <c r="F240" s="77"/>
      <c r="G240" s="77"/>
      <c r="H240" s="77"/>
      <c r="I240" s="78"/>
      <c r="J240" s="77"/>
      <c r="K240" s="77"/>
      <c r="L240" s="77"/>
      <c r="M240" s="77"/>
      <c r="N240" s="78"/>
      <c r="O240" s="77"/>
      <c r="P240" s="77"/>
      <c r="V240" s="68">
        <v>45168</v>
      </c>
      <c r="W240" s="61">
        <v>7364.3999023438</v>
      </c>
      <c r="X240" s="61">
        <v>7347.9643999999998</v>
      </c>
    </row>
    <row r="241" spans="3:24" x14ac:dyDescent="0.3">
      <c r="C241" s="77"/>
      <c r="D241" s="77"/>
      <c r="E241" s="77"/>
      <c r="F241" s="77"/>
      <c r="G241" s="77"/>
      <c r="H241" s="77"/>
      <c r="I241" s="78"/>
      <c r="J241" s="77"/>
      <c r="K241" s="77"/>
      <c r="L241" s="77"/>
      <c r="M241" s="77"/>
      <c r="N241" s="78"/>
      <c r="O241" s="77"/>
      <c r="P241" s="77"/>
      <c r="V241" s="68">
        <v>45169</v>
      </c>
      <c r="W241" s="61">
        <v>7316.7001953125</v>
      </c>
      <c r="X241" s="61">
        <v>7349.5540000000001</v>
      </c>
    </row>
    <row r="242" spans="3:24" x14ac:dyDescent="0.3">
      <c r="C242" s="77"/>
      <c r="D242" s="77"/>
      <c r="E242" s="77"/>
      <c r="F242" s="77"/>
      <c r="G242" s="77"/>
      <c r="H242" s="77"/>
      <c r="I242" s="78"/>
      <c r="J242" s="77"/>
      <c r="K242" s="77"/>
      <c r="L242" s="77"/>
      <c r="M242" s="77"/>
      <c r="N242" s="78"/>
      <c r="O242" s="77"/>
      <c r="P242" s="77"/>
    </row>
    <row r="243" spans="3:24" x14ac:dyDescent="0.3">
      <c r="C243" s="77"/>
      <c r="D243" s="77"/>
      <c r="E243" s="77"/>
      <c r="F243" s="77"/>
      <c r="G243" s="77"/>
      <c r="H243" s="77"/>
      <c r="I243" s="78"/>
      <c r="J243" s="77"/>
      <c r="K243" s="77"/>
      <c r="L243" s="77"/>
      <c r="M243" s="77"/>
      <c r="N243" s="78"/>
      <c r="O243" s="77"/>
      <c r="P243" s="77"/>
    </row>
    <row r="244" spans="3:24" x14ac:dyDescent="0.3">
      <c r="C244" s="77"/>
      <c r="D244" s="77"/>
      <c r="E244" s="77"/>
      <c r="F244" s="77"/>
      <c r="G244" s="77"/>
      <c r="H244" s="77"/>
      <c r="I244" s="78"/>
      <c r="J244" s="77"/>
      <c r="K244" s="77"/>
      <c r="L244" s="77"/>
      <c r="M244" s="77"/>
      <c r="N244" s="78"/>
      <c r="O244" s="77"/>
      <c r="P244" s="77"/>
    </row>
    <row r="245" spans="3:24" x14ac:dyDescent="0.3">
      <c r="C245" s="77"/>
      <c r="D245" s="77"/>
      <c r="E245" s="77"/>
      <c r="F245" s="77"/>
      <c r="G245" s="77"/>
      <c r="H245" s="77"/>
      <c r="I245" s="78"/>
      <c r="J245" s="77"/>
      <c r="K245" s="77"/>
      <c r="L245" s="77"/>
      <c r="M245" s="77"/>
      <c r="N245" s="78"/>
      <c r="O245" s="77"/>
      <c r="P245" s="77"/>
    </row>
    <row r="246" spans="3:24" x14ac:dyDescent="0.3">
      <c r="C246" s="77"/>
      <c r="D246" s="77"/>
      <c r="E246" s="77"/>
      <c r="F246" s="77"/>
      <c r="G246" s="77"/>
      <c r="H246" s="77"/>
      <c r="I246" s="78"/>
      <c r="J246" s="77"/>
      <c r="K246" s="77"/>
      <c r="L246" s="77"/>
      <c r="M246" s="77"/>
      <c r="N246" s="78"/>
      <c r="O246" s="77"/>
      <c r="P246" s="77"/>
    </row>
    <row r="247" spans="3:24" x14ac:dyDescent="0.3">
      <c r="C247" s="77"/>
      <c r="D247" s="77"/>
      <c r="E247" s="77"/>
      <c r="F247" s="77"/>
      <c r="G247" s="77"/>
      <c r="H247" s="77"/>
      <c r="I247" s="78"/>
      <c r="J247" s="77"/>
      <c r="K247" s="77"/>
      <c r="L247" s="77"/>
      <c r="M247" s="77"/>
      <c r="N247" s="78"/>
      <c r="O247" s="77"/>
      <c r="P247" s="77"/>
    </row>
    <row r="248" spans="3:24" x14ac:dyDescent="0.3">
      <c r="C248" s="77"/>
      <c r="D248" s="77"/>
      <c r="E248" s="77"/>
      <c r="F248" s="77"/>
      <c r="G248" s="77"/>
      <c r="H248" s="77"/>
      <c r="I248" s="78"/>
      <c r="J248" s="77"/>
      <c r="K248" s="77"/>
      <c r="L248" s="77"/>
      <c r="M248" s="77"/>
      <c r="N248" s="78"/>
      <c r="O248" s="77"/>
      <c r="P248" s="77"/>
    </row>
    <row r="249" spans="3:24" x14ac:dyDescent="0.3">
      <c r="C249" s="77"/>
      <c r="D249" s="77"/>
      <c r="E249" s="77"/>
      <c r="F249" s="77"/>
      <c r="G249" s="77"/>
      <c r="H249" s="77"/>
      <c r="I249" s="78"/>
      <c r="J249" s="77"/>
      <c r="K249" s="77"/>
      <c r="L249" s="77"/>
      <c r="M249" s="77"/>
      <c r="N249" s="78"/>
      <c r="O249" s="77"/>
      <c r="P249" s="77"/>
    </row>
    <row r="250" spans="3:24" x14ac:dyDescent="0.3">
      <c r="C250" s="77"/>
      <c r="D250" s="77"/>
      <c r="E250" s="77"/>
      <c r="F250" s="77"/>
      <c r="G250" s="77"/>
      <c r="H250" s="77"/>
      <c r="I250" s="78"/>
      <c r="J250" s="77"/>
      <c r="K250" s="77"/>
      <c r="L250" s="77"/>
      <c r="M250" s="77"/>
      <c r="N250" s="78"/>
      <c r="O250" s="77"/>
      <c r="P250" s="77"/>
    </row>
    <row r="251" spans="3:24" x14ac:dyDescent="0.3">
      <c r="C251" s="77"/>
      <c r="D251" s="77"/>
      <c r="E251" s="77"/>
      <c r="F251" s="77"/>
      <c r="G251" s="77"/>
      <c r="H251" s="77"/>
      <c r="I251" s="78"/>
      <c r="J251" s="77"/>
      <c r="K251" s="77"/>
      <c r="L251" s="77"/>
      <c r="M251" s="77"/>
      <c r="N251" s="78"/>
      <c r="O251" s="77"/>
      <c r="P251" s="77"/>
    </row>
    <row r="252" spans="3:24" x14ac:dyDescent="0.3">
      <c r="C252" s="77"/>
      <c r="D252" s="77"/>
      <c r="E252" s="77"/>
      <c r="F252" s="77"/>
      <c r="G252" s="77"/>
      <c r="H252" s="77"/>
      <c r="I252" s="78"/>
      <c r="J252" s="77"/>
      <c r="K252" s="77"/>
      <c r="L252" s="77"/>
      <c r="M252" s="77"/>
      <c r="N252" s="78"/>
      <c r="O252" s="77"/>
      <c r="P252" s="77"/>
    </row>
    <row r="253" spans="3:24" x14ac:dyDescent="0.3">
      <c r="C253" s="77"/>
      <c r="D253" s="77"/>
      <c r="E253" s="77"/>
      <c r="F253" s="77"/>
      <c r="G253" s="77"/>
      <c r="H253" s="77"/>
      <c r="I253" s="78"/>
      <c r="J253" s="77"/>
      <c r="K253" s="77"/>
      <c r="L253" s="77"/>
      <c r="M253" s="77"/>
      <c r="N253" s="78"/>
      <c r="O253" s="77"/>
      <c r="P253" s="77"/>
    </row>
    <row r="254" spans="3:24" x14ac:dyDescent="0.3">
      <c r="C254" s="77"/>
      <c r="D254" s="77"/>
      <c r="E254" s="77"/>
      <c r="F254" s="77"/>
      <c r="G254" s="77"/>
      <c r="H254" s="77"/>
      <c r="I254" s="78"/>
      <c r="J254" s="77"/>
      <c r="K254" s="77"/>
      <c r="L254" s="77"/>
      <c r="M254" s="77"/>
      <c r="N254" s="78"/>
      <c r="O254" s="77"/>
      <c r="P254" s="77"/>
    </row>
    <row r="255" spans="3:24" x14ac:dyDescent="0.3">
      <c r="C255" s="77"/>
      <c r="D255" s="77"/>
      <c r="E255" s="77"/>
      <c r="F255" s="77"/>
      <c r="G255" s="77"/>
      <c r="H255" s="77"/>
      <c r="I255" s="78"/>
      <c r="J255" s="77"/>
      <c r="K255" s="77"/>
      <c r="L255" s="77"/>
      <c r="M255" s="77"/>
      <c r="N255" s="78"/>
      <c r="O255" s="77"/>
      <c r="P255" s="77"/>
    </row>
    <row r="256" spans="3:24" x14ac:dyDescent="0.3">
      <c r="C256" s="77"/>
      <c r="D256" s="77"/>
      <c r="E256" s="77"/>
      <c r="F256" s="77"/>
      <c r="G256" s="77"/>
      <c r="H256" s="77"/>
      <c r="I256" s="78"/>
      <c r="J256" s="77"/>
      <c r="K256" s="77"/>
      <c r="L256" s="77"/>
      <c r="M256" s="77"/>
      <c r="N256" s="78"/>
      <c r="O256" s="77"/>
      <c r="P256" s="77"/>
    </row>
    <row r="257" spans="3:16" x14ac:dyDescent="0.3">
      <c r="C257" s="77"/>
      <c r="D257" s="77"/>
      <c r="E257" s="77"/>
      <c r="F257" s="77"/>
      <c r="G257" s="77"/>
      <c r="H257" s="77"/>
      <c r="I257" s="78"/>
      <c r="J257" s="77"/>
      <c r="K257" s="77"/>
      <c r="L257" s="77"/>
      <c r="M257" s="77"/>
      <c r="N257" s="78"/>
      <c r="O257" s="77"/>
      <c r="P257" s="77"/>
    </row>
    <row r="258" spans="3:16" x14ac:dyDescent="0.3">
      <c r="C258" s="77"/>
      <c r="D258" s="77"/>
      <c r="E258" s="77"/>
      <c r="F258" s="77"/>
      <c r="G258" s="77"/>
      <c r="H258" s="77"/>
      <c r="I258" s="78"/>
      <c r="J258" s="77"/>
      <c r="K258" s="77"/>
      <c r="L258" s="77"/>
      <c r="M258" s="77"/>
      <c r="N258" s="78"/>
      <c r="O258" s="77"/>
      <c r="P258" s="77"/>
    </row>
    <row r="259" spans="3:16" x14ac:dyDescent="0.3">
      <c r="C259" s="77"/>
      <c r="D259" s="77"/>
      <c r="E259" s="77"/>
      <c r="F259" s="77"/>
      <c r="G259" s="77"/>
      <c r="H259" s="77"/>
      <c r="I259" s="78"/>
      <c r="J259" s="77"/>
      <c r="K259" s="77"/>
      <c r="L259" s="77"/>
      <c r="M259" s="77"/>
      <c r="N259" s="78"/>
      <c r="O259" s="77"/>
      <c r="P259" s="77"/>
    </row>
    <row r="260" spans="3:16" x14ac:dyDescent="0.3">
      <c r="C260" s="77"/>
      <c r="D260" s="77"/>
      <c r="E260" s="77"/>
      <c r="F260" s="77"/>
      <c r="G260" s="77"/>
      <c r="H260" s="77"/>
      <c r="I260" s="78"/>
      <c r="J260" s="77"/>
      <c r="K260" s="77"/>
      <c r="L260" s="77"/>
      <c r="M260" s="77"/>
      <c r="N260" s="78"/>
      <c r="O260" s="77"/>
      <c r="P260" s="77"/>
    </row>
    <row r="261" spans="3:16" x14ac:dyDescent="0.3">
      <c r="C261" s="77"/>
      <c r="D261" s="77"/>
      <c r="E261" s="77"/>
      <c r="F261" s="77"/>
      <c r="G261" s="77"/>
      <c r="H261" s="77"/>
      <c r="I261" s="78"/>
      <c r="J261" s="77"/>
      <c r="K261" s="77"/>
      <c r="L261" s="77"/>
      <c r="M261" s="77"/>
      <c r="N261" s="78"/>
      <c r="O261" s="77"/>
      <c r="P261" s="77"/>
    </row>
    <row r="262" spans="3:16" x14ac:dyDescent="0.3">
      <c r="C262" s="77"/>
      <c r="D262" s="77"/>
      <c r="E262" s="77"/>
      <c r="F262" s="77"/>
      <c r="G262" s="77"/>
      <c r="H262" s="77"/>
      <c r="I262" s="78"/>
      <c r="J262" s="77"/>
      <c r="K262" s="77"/>
      <c r="L262" s="77"/>
      <c r="M262" s="77"/>
      <c r="N262" s="78"/>
      <c r="O262" s="77"/>
      <c r="P262" s="77"/>
    </row>
    <row r="263" spans="3:16" x14ac:dyDescent="0.3">
      <c r="C263" s="77"/>
      <c r="D263" s="77"/>
      <c r="E263" s="77"/>
      <c r="F263" s="77"/>
      <c r="G263" s="77"/>
      <c r="H263" s="77"/>
      <c r="I263" s="78"/>
      <c r="J263" s="77"/>
      <c r="K263" s="77"/>
      <c r="L263" s="77"/>
      <c r="M263" s="77"/>
      <c r="N263" s="78"/>
      <c r="O263" s="77"/>
      <c r="P263" s="77"/>
    </row>
    <row r="264" spans="3:16" x14ac:dyDescent="0.3">
      <c r="C264" s="77"/>
      <c r="D264" s="77"/>
      <c r="E264" s="77"/>
      <c r="F264" s="77"/>
      <c r="G264" s="77"/>
      <c r="H264" s="77"/>
      <c r="I264" s="78"/>
      <c r="J264" s="77"/>
      <c r="K264" s="77"/>
      <c r="L264" s="77"/>
      <c r="M264" s="77"/>
      <c r="N264" s="78"/>
      <c r="O264" s="77"/>
      <c r="P264" s="77"/>
    </row>
    <row r="265" spans="3:16" x14ac:dyDescent="0.3">
      <c r="C265" s="77"/>
      <c r="D265" s="77"/>
      <c r="E265" s="77"/>
      <c r="F265" s="77"/>
      <c r="G265" s="77"/>
      <c r="H265" s="77"/>
      <c r="I265" s="78"/>
      <c r="J265" s="77"/>
      <c r="K265" s="77"/>
      <c r="L265" s="77"/>
      <c r="M265" s="77"/>
      <c r="N265" s="78"/>
      <c r="O265" s="77"/>
      <c r="P265" s="77"/>
    </row>
    <row r="266" spans="3:16" x14ac:dyDescent="0.3">
      <c r="C266" s="77"/>
      <c r="D266" s="77"/>
      <c r="E266" s="77"/>
      <c r="F266" s="77"/>
      <c r="G266" s="77"/>
      <c r="H266" s="77"/>
      <c r="I266" s="78"/>
      <c r="J266" s="77"/>
      <c r="K266" s="77"/>
      <c r="L266" s="77"/>
      <c r="M266" s="77"/>
      <c r="N266" s="78"/>
      <c r="O266" s="77"/>
      <c r="P266" s="77"/>
    </row>
    <row r="267" spans="3:16" x14ac:dyDescent="0.3">
      <c r="C267" s="77"/>
      <c r="D267" s="77"/>
      <c r="E267" s="77"/>
      <c r="F267" s="77"/>
      <c r="G267" s="77"/>
      <c r="H267" s="77"/>
      <c r="I267" s="78"/>
      <c r="J267" s="77"/>
      <c r="K267" s="77"/>
      <c r="L267" s="77"/>
      <c r="M267" s="77"/>
      <c r="N267" s="78"/>
      <c r="O267" s="77"/>
      <c r="P267" s="77"/>
    </row>
    <row r="268" spans="3:16" x14ac:dyDescent="0.3">
      <c r="C268" s="77"/>
      <c r="D268" s="77"/>
      <c r="E268" s="77"/>
      <c r="F268" s="77"/>
      <c r="G268" s="77"/>
      <c r="H268" s="77"/>
      <c r="I268" s="78"/>
      <c r="J268" s="77"/>
      <c r="K268" s="77"/>
      <c r="L268" s="77"/>
      <c r="M268" s="77"/>
      <c r="N268" s="78"/>
      <c r="O268" s="77"/>
      <c r="P268" s="77"/>
    </row>
    <row r="269" spans="3:16" x14ac:dyDescent="0.3">
      <c r="C269" s="77"/>
      <c r="D269" s="77"/>
      <c r="E269" s="77"/>
      <c r="F269" s="77"/>
      <c r="G269" s="77"/>
      <c r="H269" s="77"/>
      <c r="I269" s="78"/>
      <c r="J269" s="77"/>
      <c r="K269" s="77"/>
      <c r="L269" s="77"/>
      <c r="M269" s="77"/>
      <c r="N269" s="78"/>
      <c r="O269" s="77"/>
      <c r="P269" s="77"/>
    </row>
    <row r="270" spans="3:16" x14ac:dyDescent="0.3">
      <c r="C270" s="77"/>
      <c r="D270" s="77"/>
      <c r="E270" s="77"/>
      <c r="F270" s="77"/>
      <c r="G270" s="77"/>
      <c r="H270" s="77"/>
      <c r="I270" s="78"/>
      <c r="J270" s="77"/>
      <c r="K270" s="77"/>
      <c r="L270" s="77"/>
      <c r="M270" s="77"/>
      <c r="N270" s="78"/>
      <c r="O270" s="77"/>
      <c r="P270" s="77"/>
    </row>
    <row r="271" spans="3:16" x14ac:dyDescent="0.3">
      <c r="C271" s="77"/>
      <c r="D271" s="77"/>
      <c r="E271" s="77"/>
      <c r="F271" s="77"/>
      <c r="G271" s="77"/>
      <c r="H271" s="77"/>
      <c r="I271" s="78"/>
      <c r="J271" s="77"/>
      <c r="K271" s="77"/>
      <c r="L271" s="77"/>
      <c r="M271" s="77"/>
      <c r="N271" s="78"/>
      <c r="O271" s="77"/>
      <c r="P271" s="77"/>
    </row>
    <row r="272" spans="3:16" x14ac:dyDescent="0.3">
      <c r="C272" s="77"/>
      <c r="D272" s="77"/>
      <c r="E272" s="77"/>
      <c r="F272" s="77"/>
      <c r="G272" s="77"/>
      <c r="H272" s="77"/>
      <c r="I272" s="78"/>
      <c r="J272" s="77"/>
      <c r="K272" s="77"/>
      <c r="L272" s="77"/>
      <c r="M272" s="77"/>
      <c r="N272" s="78"/>
      <c r="O272" s="77"/>
      <c r="P272" s="77"/>
    </row>
    <row r="273" spans="3:16" x14ac:dyDescent="0.3">
      <c r="C273" s="77"/>
      <c r="D273" s="77"/>
      <c r="E273" s="77"/>
      <c r="F273" s="77"/>
      <c r="G273" s="77"/>
      <c r="H273" s="77"/>
      <c r="I273" s="78"/>
      <c r="J273" s="77"/>
      <c r="K273" s="77"/>
      <c r="L273" s="77"/>
      <c r="M273" s="77"/>
      <c r="N273" s="78"/>
      <c r="O273" s="77"/>
      <c r="P273" s="77"/>
    </row>
    <row r="274" spans="3:16" x14ac:dyDescent="0.3">
      <c r="C274" s="77"/>
      <c r="D274" s="77"/>
      <c r="E274" s="77"/>
      <c r="F274" s="77"/>
      <c r="G274" s="77"/>
      <c r="H274" s="77"/>
      <c r="I274" s="78"/>
      <c r="J274" s="77"/>
      <c r="K274" s="77"/>
      <c r="L274" s="77"/>
      <c r="M274" s="77"/>
      <c r="N274" s="78"/>
      <c r="O274" s="77"/>
      <c r="P274" s="77"/>
    </row>
    <row r="275" spans="3:16" x14ac:dyDescent="0.3">
      <c r="C275" s="77"/>
      <c r="D275" s="77"/>
      <c r="E275" s="77"/>
      <c r="F275" s="77"/>
      <c r="G275" s="77"/>
      <c r="H275" s="77"/>
      <c r="I275" s="78"/>
      <c r="J275" s="77"/>
      <c r="K275" s="77"/>
      <c r="L275" s="77"/>
      <c r="M275" s="77"/>
      <c r="N275" s="78"/>
      <c r="O275" s="77"/>
      <c r="P275" s="77"/>
    </row>
    <row r="276" spans="3:16" x14ac:dyDescent="0.3">
      <c r="C276" s="77"/>
      <c r="D276" s="77"/>
      <c r="E276" s="77"/>
      <c r="F276" s="77"/>
      <c r="G276" s="77"/>
      <c r="H276" s="77"/>
      <c r="I276" s="78"/>
      <c r="J276" s="77"/>
      <c r="K276" s="77"/>
      <c r="L276" s="77"/>
      <c r="M276" s="77"/>
      <c r="N276" s="78"/>
      <c r="O276" s="77"/>
      <c r="P276" s="77"/>
    </row>
    <row r="277" spans="3:16" x14ac:dyDescent="0.3">
      <c r="C277" s="77"/>
      <c r="D277" s="77"/>
      <c r="E277" s="77"/>
      <c r="F277" s="77"/>
      <c r="G277" s="77"/>
      <c r="H277" s="77"/>
      <c r="I277" s="78"/>
      <c r="J277" s="77"/>
      <c r="K277" s="77"/>
      <c r="L277" s="77"/>
      <c r="M277" s="77"/>
      <c r="N277" s="78"/>
      <c r="O277" s="77"/>
      <c r="P277" s="77"/>
    </row>
    <row r="278" spans="3:16" x14ac:dyDescent="0.3">
      <c r="C278" s="77"/>
      <c r="D278" s="77"/>
      <c r="E278" s="77"/>
      <c r="F278" s="77"/>
      <c r="G278" s="77"/>
      <c r="H278" s="77"/>
      <c r="I278" s="78"/>
      <c r="J278" s="77"/>
      <c r="K278" s="77"/>
      <c r="L278" s="77"/>
      <c r="M278" s="77"/>
      <c r="N278" s="78"/>
      <c r="O278" s="77"/>
      <c r="P278" s="77"/>
    </row>
    <row r="279" spans="3:16" x14ac:dyDescent="0.3">
      <c r="C279" s="77"/>
      <c r="D279" s="77"/>
      <c r="E279" s="77"/>
      <c r="F279" s="77"/>
      <c r="G279" s="77"/>
      <c r="H279" s="77"/>
      <c r="I279" s="78"/>
      <c r="J279" s="77"/>
      <c r="K279" s="77"/>
      <c r="L279" s="77"/>
      <c r="M279" s="77"/>
      <c r="N279" s="78"/>
      <c r="O279" s="77"/>
      <c r="P279" s="77"/>
    </row>
    <row r="280" spans="3:16" x14ac:dyDescent="0.3">
      <c r="C280" s="77"/>
      <c r="D280" s="77"/>
      <c r="E280" s="77"/>
      <c r="F280" s="77"/>
      <c r="G280" s="77"/>
      <c r="H280" s="77"/>
      <c r="I280" s="78"/>
      <c r="J280" s="77"/>
      <c r="K280" s="77"/>
      <c r="L280" s="77"/>
      <c r="M280" s="77"/>
      <c r="N280" s="78"/>
      <c r="O280" s="77"/>
      <c r="P280" s="77"/>
    </row>
    <row r="281" spans="3:16" x14ac:dyDescent="0.3">
      <c r="C281" s="77"/>
      <c r="D281" s="77"/>
      <c r="E281" s="77"/>
      <c r="F281" s="77"/>
      <c r="G281" s="77"/>
      <c r="H281" s="77"/>
      <c r="I281" s="78"/>
      <c r="J281" s="77"/>
      <c r="K281" s="77"/>
      <c r="L281" s="77"/>
      <c r="M281" s="77"/>
      <c r="N281" s="78"/>
      <c r="O281" s="77"/>
      <c r="P281" s="77"/>
    </row>
    <row r="282" spans="3:16" x14ac:dyDescent="0.3">
      <c r="C282" s="77"/>
      <c r="D282" s="77"/>
      <c r="E282" s="77"/>
      <c r="F282" s="77"/>
      <c r="G282" s="77"/>
      <c r="H282" s="77"/>
      <c r="I282" s="78"/>
      <c r="J282" s="77"/>
      <c r="K282" s="77"/>
      <c r="L282" s="77"/>
      <c r="M282" s="77"/>
      <c r="N282" s="78"/>
      <c r="O282" s="77"/>
      <c r="P282" s="77"/>
    </row>
    <row r="283" spans="3:16" x14ac:dyDescent="0.3">
      <c r="C283" s="77"/>
      <c r="D283" s="77"/>
      <c r="E283" s="77"/>
      <c r="F283" s="77"/>
      <c r="G283" s="77"/>
      <c r="H283" s="77"/>
      <c r="I283" s="78"/>
      <c r="J283" s="77"/>
      <c r="K283" s="77"/>
      <c r="L283" s="77"/>
      <c r="M283" s="77"/>
      <c r="N283" s="78"/>
      <c r="O283" s="77"/>
      <c r="P283" s="77"/>
    </row>
    <row r="284" spans="3:16" x14ac:dyDescent="0.3">
      <c r="C284" s="77"/>
      <c r="D284" s="77"/>
      <c r="E284" s="77"/>
      <c r="F284" s="77"/>
      <c r="G284" s="77"/>
      <c r="H284" s="77"/>
      <c r="I284" s="78"/>
      <c r="J284" s="77"/>
      <c r="K284" s="77"/>
      <c r="L284" s="77"/>
      <c r="M284" s="77"/>
      <c r="N284" s="78"/>
      <c r="O284" s="77"/>
      <c r="P284" s="77"/>
    </row>
    <row r="285" spans="3:16" x14ac:dyDescent="0.3">
      <c r="C285" s="77"/>
      <c r="D285" s="77"/>
      <c r="E285" s="77"/>
      <c r="F285" s="77"/>
      <c r="G285" s="77"/>
      <c r="H285" s="77"/>
      <c r="I285" s="78"/>
      <c r="J285" s="77"/>
      <c r="K285" s="77"/>
      <c r="L285" s="77"/>
      <c r="M285" s="77"/>
      <c r="N285" s="78"/>
      <c r="O285" s="77"/>
      <c r="P285" s="77"/>
    </row>
    <row r="286" spans="3:16" x14ac:dyDescent="0.3">
      <c r="C286" s="77"/>
      <c r="D286" s="77"/>
      <c r="E286" s="77"/>
      <c r="F286" s="77"/>
      <c r="G286" s="77"/>
      <c r="H286" s="77"/>
      <c r="I286" s="78"/>
      <c r="J286" s="77"/>
      <c r="K286" s="77"/>
      <c r="L286" s="77"/>
      <c r="M286" s="77"/>
      <c r="N286" s="78"/>
      <c r="O286" s="77"/>
      <c r="P286" s="77"/>
    </row>
    <row r="287" spans="3:16" x14ac:dyDescent="0.3">
      <c r="C287" s="77"/>
      <c r="D287" s="77"/>
      <c r="E287" s="77"/>
      <c r="F287" s="77"/>
      <c r="G287" s="77"/>
      <c r="H287" s="77"/>
      <c r="I287" s="78"/>
      <c r="J287" s="77"/>
      <c r="K287" s="77"/>
      <c r="L287" s="77"/>
      <c r="M287" s="77"/>
      <c r="N287" s="78"/>
      <c r="O287" s="77"/>
      <c r="P287" s="77"/>
    </row>
    <row r="288" spans="3:16" x14ac:dyDescent="0.3">
      <c r="C288" s="77"/>
      <c r="D288" s="77"/>
      <c r="E288" s="77"/>
      <c r="F288" s="77"/>
      <c r="G288" s="77"/>
      <c r="H288" s="77"/>
      <c r="I288" s="78"/>
      <c r="J288" s="77"/>
      <c r="K288" s="77"/>
      <c r="L288" s="77"/>
      <c r="M288" s="77"/>
      <c r="N288" s="78"/>
      <c r="O288" s="77"/>
      <c r="P288" s="77"/>
    </row>
    <row r="289" spans="3:16" x14ac:dyDescent="0.3">
      <c r="C289" s="77"/>
      <c r="D289" s="77"/>
      <c r="E289" s="77"/>
      <c r="F289" s="77"/>
      <c r="G289" s="77"/>
      <c r="H289" s="77"/>
      <c r="I289" s="78"/>
      <c r="J289" s="77"/>
      <c r="K289" s="77"/>
      <c r="L289" s="77"/>
      <c r="M289" s="77"/>
      <c r="N289" s="78"/>
      <c r="O289" s="77"/>
      <c r="P289" s="77"/>
    </row>
    <row r="290" spans="3:16" x14ac:dyDescent="0.3">
      <c r="C290" s="77"/>
      <c r="D290" s="77"/>
      <c r="E290" s="77"/>
      <c r="F290" s="77"/>
      <c r="G290" s="77"/>
      <c r="H290" s="77"/>
      <c r="I290" s="78"/>
      <c r="J290" s="77"/>
      <c r="K290" s="77"/>
      <c r="L290" s="77"/>
      <c r="M290" s="77"/>
      <c r="N290" s="78"/>
      <c r="O290" s="77"/>
      <c r="P290" s="77"/>
    </row>
    <row r="291" spans="3:16" x14ac:dyDescent="0.3">
      <c r="C291" s="77"/>
      <c r="D291" s="77"/>
      <c r="E291" s="77"/>
      <c r="F291" s="77"/>
      <c r="G291" s="77"/>
      <c r="H291" s="77"/>
      <c r="I291" s="78"/>
      <c r="J291" s="77"/>
      <c r="K291" s="77"/>
      <c r="L291" s="77"/>
      <c r="M291" s="77"/>
      <c r="N291" s="78"/>
      <c r="O291" s="77"/>
      <c r="P291" s="77"/>
    </row>
    <row r="292" spans="3:16" x14ac:dyDescent="0.3">
      <c r="C292" s="77"/>
      <c r="D292" s="77"/>
      <c r="E292" s="77"/>
      <c r="F292" s="77"/>
      <c r="G292" s="77"/>
      <c r="H292" s="77"/>
      <c r="I292" s="78"/>
      <c r="J292" s="77"/>
      <c r="K292" s="77"/>
      <c r="L292" s="77"/>
      <c r="M292" s="77"/>
      <c r="N292" s="78"/>
      <c r="O292" s="77"/>
      <c r="P292" s="77"/>
    </row>
    <row r="293" spans="3:16" x14ac:dyDescent="0.3">
      <c r="C293" s="77"/>
      <c r="D293" s="77"/>
      <c r="E293" s="77"/>
      <c r="F293" s="77"/>
      <c r="G293" s="77"/>
      <c r="H293" s="77"/>
      <c r="I293" s="78"/>
      <c r="J293" s="77"/>
      <c r="K293" s="77"/>
      <c r="L293" s="77"/>
      <c r="M293" s="77"/>
      <c r="N293" s="78"/>
      <c r="O293" s="77"/>
      <c r="P293" s="77"/>
    </row>
    <row r="294" spans="3:16" x14ac:dyDescent="0.3">
      <c r="C294" s="77"/>
      <c r="D294" s="77"/>
      <c r="E294" s="77"/>
      <c r="F294" s="77"/>
      <c r="G294" s="77"/>
      <c r="H294" s="77"/>
      <c r="I294" s="78"/>
      <c r="J294" s="77"/>
      <c r="K294" s="77"/>
      <c r="L294" s="77"/>
      <c r="M294" s="77"/>
      <c r="N294" s="78"/>
      <c r="O294" s="77"/>
      <c r="P294" s="77"/>
    </row>
    <row r="295" spans="3:16" x14ac:dyDescent="0.3">
      <c r="C295" s="77"/>
      <c r="D295" s="77"/>
      <c r="E295" s="77"/>
      <c r="F295" s="77"/>
      <c r="G295" s="77"/>
      <c r="H295" s="77"/>
      <c r="I295" s="78"/>
      <c r="J295" s="77"/>
      <c r="K295" s="77"/>
      <c r="L295" s="77"/>
      <c r="M295" s="77"/>
      <c r="N295" s="78"/>
      <c r="O295" s="77"/>
      <c r="P295" s="77"/>
    </row>
    <row r="296" spans="3:16" x14ac:dyDescent="0.3">
      <c r="C296" s="77"/>
      <c r="D296" s="77"/>
      <c r="E296" s="77"/>
      <c r="F296" s="77"/>
      <c r="G296" s="77"/>
      <c r="H296" s="77"/>
      <c r="I296" s="78"/>
      <c r="J296" s="77"/>
      <c r="K296" s="77"/>
      <c r="L296" s="77"/>
      <c r="M296" s="77"/>
      <c r="N296" s="78"/>
      <c r="O296" s="77"/>
      <c r="P296" s="77"/>
    </row>
    <row r="297" spans="3:16" x14ac:dyDescent="0.3">
      <c r="C297" s="77"/>
      <c r="D297" s="77"/>
      <c r="E297" s="77"/>
      <c r="F297" s="77"/>
      <c r="G297" s="77"/>
      <c r="H297" s="77"/>
      <c r="I297" s="78"/>
      <c r="J297" s="77"/>
      <c r="K297" s="77"/>
      <c r="L297" s="77"/>
      <c r="M297" s="77"/>
      <c r="N297" s="78"/>
      <c r="O297" s="77"/>
      <c r="P297" s="77"/>
    </row>
    <row r="298" spans="3:16" x14ac:dyDescent="0.3">
      <c r="C298" s="77"/>
      <c r="D298" s="77"/>
      <c r="E298" s="77"/>
      <c r="F298" s="77"/>
      <c r="G298" s="77"/>
      <c r="H298" s="77"/>
      <c r="I298" s="78"/>
      <c r="J298" s="77"/>
      <c r="K298" s="77"/>
      <c r="L298" s="77"/>
      <c r="M298" s="77"/>
      <c r="N298" s="78"/>
      <c r="O298" s="77"/>
      <c r="P298" s="77"/>
    </row>
    <row r="299" spans="3:16" x14ac:dyDescent="0.3">
      <c r="C299" s="77"/>
      <c r="D299" s="77"/>
      <c r="E299" s="77"/>
      <c r="F299" s="77"/>
      <c r="G299" s="77"/>
      <c r="H299" s="77"/>
      <c r="I299" s="78"/>
      <c r="J299" s="77"/>
      <c r="K299" s="77"/>
      <c r="L299" s="77"/>
      <c r="M299" s="77"/>
      <c r="N299" s="78"/>
      <c r="O299" s="77"/>
      <c r="P299" s="77"/>
    </row>
    <row r="300" spans="3:16" x14ac:dyDescent="0.3">
      <c r="C300" s="77"/>
      <c r="D300" s="77"/>
      <c r="E300" s="77"/>
      <c r="F300" s="77"/>
      <c r="G300" s="77"/>
      <c r="H300" s="77"/>
      <c r="I300" s="78"/>
      <c r="J300" s="77"/>
      <c r="K300" s="77"/>
      <c r="L300" s="77"/>
      <c r="M300" s="77"/>
      <c r="N300" s="78"/>
      <c r="O300" s="77"/>
      <c r="P300" s="77"/>
    </row>
    <row r="301" spans="3:16" x14ac:dyDescent="0.3">
      <c r="C301" s="77"/>
      <c r="D301" s="77"/>
      <c r="E301" s="77"/>
      <c r="F301" s="77"/>
      <c r="G301" s="77"/>
      <c r="H301" s="77"/>
      <c r="I301" s="78"/>
      <c r="J301" s="77"/>
      <c r="K301" s="77"/>
      <c r="L301" s="77"/>
      <c r="M301" s="77"/>
      <c r="N301" s="78"/>
      <c r="O301" s="77"/>
      <c r="P301" s="77"/>
    </row>
    <row r="302" spans="3:16" x14ac:dyDescent="0.3">
      <c r="C302" s="77"/>
      <c r="D302" s="77"/>
      <c r="E302" s="77"/>
      <c r="F302" s="77"/>
      <c r="G302" s="77"/>
      <c r="H302" s="77"/>
      <c r="I302" s="78"/>
      <c r="J302" s="77"/>
      <c r="K302" s="77"/>
      <c r="L302" s="77"/>
      <c r="M302" s="77"/>
      <c r="N302" s="78"/>
      <c r="O302" s="77"/>
      <c r="P302" s="77"/>
    </row>
    <row r="303" spans="3:16" x14ac:dyDescent="0.3">
      <c r="C303" s="77"/>
      <c r="D303" s="77"/>
      <c r="E303" s="77"/>
      <c r="F303" s="77"/>
      <c r="G303" s="77"/>
      <c r="H303" s="77"/>
      <c r="I303" s="78"/>
      <c r="J303" s="77"/>
      <c r="K303" s="77"/>
      <c r="L303" s="77"/>
      <c r="M303" s="77"/>
      <c r="N303" s="78"/>
      <c r="O303" s="77"/>
      <c r="P303" s="77"/>
    </row>
    <row r="304" spans="3:16" x14ac:dyDescent="0.3">
      <c r="C304" s="77"/>
      <c r="D304" s="77"/>
      <c r="E304" s="77"/>
      <c r="F304" s="77"/>
      <c r="G304" s="77"/>
      <c r="H304" s="77"/>
      <c r="I304" s="78"/>
      <c r="J304" s="77"/>
      <c r="K304" s="77"/>
      <c r="L304" s="77"/>
      <c r="M304" s="77"/>
      <c r="N304" s="78"/>
      <c r="O304" s="77"/>
      <c r="P304" s="77"/>
    </row>
    <row r="305" spans="3:16" x14ac:dyDescent="0.3">
      <c r="C305" s="77"/>
      <c r="D305" s="77"/>
      <c r="E305" s="77"/>
      <c r="F305" s="77"/>
      <c r="G305" s="77"/>
      <c r="H305" s="77"/>
      <c r="I305" s="78"/>
      <c r="J305" s="77"/>
      <c r="K305" s="77"/>
      <c r="L305" s="77"/>
      <c r="M305" s="77"/>
      <c r="N305" s="78"/>
      <c r="O305" s="77"/>
      <c r="P305" s="77"/>
    </row>
    <row r="306" spans="3:16" x14ac:dyDescent="0.3">
      <c r="C306" s="77"/>
      <c r="D306" s="77"/>
      <c r="E306" s="77"/>
      <c r="F306" s="77"/>
      <c r="G306" s="77"/>
      <c r="H306" s="77"/>
      <c r="I306" s="78"/>
      <c r="J306" s="77"/>
      <c r="K306" s="77"/>
      <c r="L306" s="77"/>
      <c r="M306" s="77"/>
      <c r="N306" s="78"/>
      <c r="O306" s="77"/>
      <c r="P306" s="77"/>
    </row>
    <row r="307" spans="3:16" x14ac:dyDescent="0.3">
      <c r="C307" s="77"/>
      <c r="D307" s="77"/>
      <c r="E307" s="77"/>
      <c r="F307" s="77"/>
      <c r="G307" s="77"/>
      <c r="H307" s="77"/>
      <c r="I307" s="78"/>
      <c r="J307" s="77"/>
      <c r="K307" s="77"/>
      <c r="L307" s="77"/>
      <c r="M307" s="77"/>
      <c r="N307" s="78"/>
      <c r="O307" s="77"/>
      <c r="P307" s="77"/>
    </row>
    <row r="308" spans="3:16" x14ac:dyDescent="0.3">
      <c r="C308" s="77"/>
      <c r="D308" s="77"/>
      <c r="E308" s="77"/>
      <c r="F308" s="77"/>
      <c r="G308" s="77"/>
      <c r="H308" s="77"/>
      <c r="I308" s="78"/>
      <c r="J308" s="77"/>
      <c r="K308" s="77"/>
      <c r="L308" s="77"/>
      <c r="M308" s="77"/>
      <c r="N308" s="78"/>
      <c r="O308" s="77"/>
      <c r="P308" s="77"/>
    </row>
    <row r="309" spans="3:16" x14ac:dyDescent="0.3">
      <c r="C309" s="77"/>
      <c r="D309" s="77"/>
      <c r="E309" s="77"/>
      <c r="F309" s="77"/>
      <c r="G309" s="77"/>
      <c r="H309" s="77"/>
      <c r="I309" s="78"/>
      <c r="J309" s="77"/>
      <c r="K309" s="77"/>
      <c r="L309" s="77"/>
      <c r="M309" s="77"/>
      <c r="N309" s="78"/>
      <c r="O309" s="77"/>
      <c r="P309" s="77"/>
    </row>
    <row r="310" spans="3:16" x14ac:dyDescent="0.3">
      <c r="C310" s="77"/>
      <c r="D310" s="77"/>
      <c r="E310" s="77"/>
      <c r="F310" s="77"/>
      <c r="G310" s="77"/>
      <c r="H310" s="77"/>
      <c r="I310" s="78"/>
      <c r="J310" s="77"/>
      <c r="K310" s="77"/>
      <c r="L310" s="77"/>
      <c r="M310" s="77"/>
      <c r="N310" s="78"/>
      <c r="O310" s="77"/>
      <c r="P310" s="77"/>
    </row>
    <row r="311" spans="3:16" x14ac:dyDescent="0.3">
      <c r="C311" s="77"/>
      <c r="D311" s="77"/>
      <c r="E311" s="77"/>
      <c r="F311" s="77"/>
      <c r="G311" s="77"/>
      <c r="H311" s="77"/>
      <c r="I311" s="78"/>
      <c r="J311" s="77"/>
      <c r="K311" s="77"/>
      <c r="L311" s="77"/>
      <c r="M311" s="77"/>
      <c r="N311" s="78"/>
      <c r="O311" s="77"/>
      <c r="P311" s="77"/>
    </row>
    <row r="312" spans="3:16" x14ac:dyDescent="0.3">
      <c r="C312" s="77"/>
      <c r="D312" s="77"/>
      <c r="E312" s="77"/>
      <c r="F312" s="77"/>
      <c r="G312" s="77"/>
      <c r="H312" s="77"/>
      <c r="I312" s="78"/>
      <c r="J312" s="77"/>
      <c r="K312" s="77"/>
      <c r="L312" s="77"/>
      <c r="M312" s="77"/>
      <c r="N312" s="78"/>
      <c r="O312" s="77"/>
      <c r="P312" s="77"/>
    </row>
    <row r="313" spans="3:16" x14ac:dyDescent="0.3">
      <c r="C313" s="77"/>
      <c r="D313" s="77"/>
      <c r="E313" s="77"/>
      <c r="F313" s="77"/>
      <c r="G313" s="77"/>
      <c r="H313" s="77"/>
      <c r="I313" s="78"/>
      <c r="J313" s="77"/>
      <c r="K313" s="77"/>
      <c r="L313" s="77"/>
      <c r="M313" s="77"/>
      <c r="N313" s="78"/>
      <c r="O313" s="77"/>
      <c r="P313" s="77"/>
    </row>
    <row r="314" spans="3:16" x14ac:dyDescent="0.3">
      <c r="C314" s="77"/>
      <c r="D314" s="77"/>
      <c r="E314" s="77"/>
      <c r="F314" s="77"/>
      <c r="G314" s="77"/>
      <c r="H314" s="77"/>
      <c r="I314" s="78"/>
      <c r="J314" s="77"/>
      <c r="K314" s="77"/>
      <c r="L314" s="77"/>
      <c r="M314" s="77"/>
      <c r="N314" s="78"/>
      <c r="O314" s="77"/>
      <c r="P314" s="77"/>
    </row>
    <row r="315" spans="3:16" x14ac:dyDescent="0.3">
      <c r="C315" s="77"/>
      <c r="D315" s="77"/>
      <c r="E315" s="77"/>
      <c r="F315" s="77"/>
      <c r="G315" s="77"/>
      <c r="H315" s="77"/>
      <c r="I315" s="78"/>
      <c r="J315" s="77"/>
      <c r="K315" s="77"/>
      <c r="L315" s="77"/>
      <c r="M315" s="77"/>
      <c r="N315" s="78"/>
      <c r="O315" s="77"/>
      <c r="P315" s="77"/>
    </row>
    <row r="316" spans="3:16" x14ac:dyDescent="0.3">
      <c r="C316" s="77"/>
      <c r="D316" s="77"/>
      <c r="E316" s="77"/>
      <c r="F316" s="77"/>
      <c r="G316" s="77"/>
      <c r="H316" s="77"/>
      <c r="I316" s="78"/>
      <c r="J316" s="77"/>
      <c r="K316" s="77"/>
      <c r="L316" s="77"/>
      <c r="M316" s="77"/>
      <c r="N316" s="78"/>
      <c r="O316" s="77"/>
      <c r="P316" s="77"/>
    </row>
    <row r="317" spans="3:16" x14ac:dyDescent="0.3">
      <c r="C317" s="77"/>
      <c r="D317" s="77"/>
      <c r="E317" s="77"/>
      <c r="F317" s="77"/>
      <c r="G317" s="77"/>
      <c r="H317" s="77"/>
      <c r="I317" s="78"/>
      <c r="J317" s="77"/>
      <c r="K317" s="77"/>
      <c r="L317" s="77"/>
      <c r="M317" s="77"/>
      <c r="N317" s="78"/>
      <c r="O317" s="77"/>
      <c r="P317" s="77"/>
    </row>
    <row r="318" spans="3:16" x14ac:dyDescent="0.3">
      <c r="C318" s="77"/>
      <c r="D318" s="77"/>
      <c r="E318" s="77"/>
      <c r="F318" s="77"/>
      <c r="G318" s="77"/>
      <c r="H318" s="77"/>
      <c r="I318" s="78"/>
      <c r="J318" s="77"/>
      <c r="K318" s="77"/>
      <c r="L318" s="77"/>
      <c r="M318" s="77"/>
      <c r="N318" s="78"/>
      <c r="O318" s="77"/>
      <c r="P318" s="77"/>
    </row>
    <row r="319" spans="3:16" x14ac:dyDescent="0.3">
      <c r="C319" s="77"/>
      <c r="D319" s="77"/>
      <c r="E319" s="77"/>
      <c r="F319" s="77"/>
      <c r="G319" s="77"/>
      <c r="H319" s="77"/>
      <c r="I319" s="78"/>
      <c r="J319" s="77"/>
      <c r="K319" s="77"/>
      <c r="L319" s="77"/>
      <c r="M319" s="77"/>
      <c r="N319" s="78"/>
      <c r="O319" s="77"/>
      <c r="P319" s="77"/>
    </row>
    <row r="320" spans="3:16" x14ac:dyDescent="0.3">
      <c r="C320" s="77"/>
      <c r="D320" s="77"/>
      <c r="E320" s="77"/>
      <c r="F320" s="77"/>
      <c r="G320" s="77"/>
      <c r="H320" s="77"/>
      <c r="I320" s="78"/>
      <c r="J320" s="77"/>
      <c r="K320" s="77"/>
      <c r="L320" s="77"/>
      <c r="M320" s="77"/>
      <c r="N320" s="78"/>
      <c r="O320" s="77"/>
      <c r="P320" s="77"/>
    </row>
    <row r="321" spans="3:16" x14ac:dyDescent="0.3">
      <c r="C321" s="77"/>
      <c r="D321" s="77"/>
      <c r="E321" s="77"/>
      <c r="F321" s="77"/>
      <c r="G321" s="77"/>
      <c r="H321" s="77"/>
      <c r="I321" s="78"/>
      <c r="J321" s="77"/>
      <c r="K321" s="77"/>
      <c r="L321" s="77"/>
      <c r="M321" s="77"/>
      <c r="N321" s="78"/>
      <c r="O321" s="77"/>
      <c r="P321" s="77"/>
    </row>
    <row r="322" spans="3:16" x14ac:dyDescent="0.3">
      <c r="C322" s="77"/>
      <c r="D322" s="77"/>
      <c r="E322" s="77"/>
      <c r="F322" s="77"/>
      <c r="G322" s="77"/>
      <c r="H322" s="77"/>
      <c r="I322" s="78"/>
      <c r="J322" s="77"/>
      <c r="K322" s="77"/>
      <c r="L322" s="77"/>
      <c r="M322" s="77"/>
      <c r="N322" s="78"/>
      <c r="O322" s="77"/>
      <c r="P322" s="77"/>
    </row>
    <row r="323" spans="3:16" x14ac:dyDescent="0.3">
      <c r="C323" s="77"/>
      <c r="D323" s="77"/>
      <c r="E323" s="77"/>
      <c r="F323" s="77"/>
      <c r="G323" s="77"/>
      <c r="H323" s="77"/>
      <c r="I323" s="78"/>
      <c r="J323" s="77"/>
      <c r="K323" s="77"/>
      <c r="L323" s="77"/>
      <c r="M323" s="77"/>
      <c r="N323" s="78"/>
      <c r="O323" s="77"/>
      <c r="P323" s="77"/>
    </row>
    <row r="324" spans="3:16" x14ac:dyDescent="0.3">
      <c r="C324" s="77"/>
      <c r="D324" s="77"/>
      <c r="E324" s="77"/>
      <c r="F324" s="77"/>
      <c r="G324" s="77"/>
      <c r="H324" s="77"/>
      <c r="I324" s="78"/>
      <c r="J324" s="77"/>
      <c r="K324" s="77"/>
      <c r="L324" s="77"/>
      <c r="M324" s="77"/>
      <c r="N324" s="78"/>
      <c r="O324" s="77"/>
      <c r="P324" s="77"/>
    </row>
    <row r="325" spans="3:16" x14ac:dyDescent="0.3">
      <c r="C325" s="77"/>
      <c r="D325" s="77"/>
      <c r="E325" s="77"/>
      <c r="F325" s="77"/>
      <c r="G325" s="77"/>
      <c r="H325" s="77"/>
      <c r="I325" s="78"/>
      <c r="J325" s="77"/>
      <c r="K325" s="77"/>
      <c r="L325" s="77"/>
      <c r="M325" s="77"/>
      <c r="N325" s="78"/>
      <c r="O325" s="77"/>
      <c r="P325" s="77"/>
    </row>
    <row r="326" spans="3:16" x14ac:dyDescent="0.3">
      <c r="C326" s="77"/>
      <c r="D326" s="77"/>
      <c r="E326" s="77"/>
      <c r="F326" s="77"/>
      <c r="G326" s="77"/>
      <c r="H326" s="77"/>
      <c r="I326" s="78"/>
      <c r="J326" s="77"/>
      <c r="K326" s="77"/>
      <c r="L326" s="77"/>
      <c r="M326" s="77"/>
      <c r="N326" s="78"/>
      <c r="O326" s="77"/>
      <c r="P326" s="77"/>
    </row>
    <row r="327" spans="3:16" x14ac:dyDescent="0.3">
      <c r="C327" s="77"/>
      <c r="D327" s="77"/>
      <c r="E327" s="77"/>
      <c r="F327" s="77"/>
      <c r="G327" s="77"/>
      <c r="H327" s="77"/>
      <c r="I327" s="78"/>
      <c r="J327" s="77"/>
      <c r="K327" s="77"/>
      <c r="L327" s="77"/>
      <c r="M327" s="77"/>
      <c r="N327" s="78"/>
      <c r="O327" s="77"/>
      <c r="P327" s="77"/>
    </row>
    <row r="328" spans="3:16" x14ac:dyDescent="0.3">
      <c r="C328" s="77"/>
      <c r="D328" s="77"/>
      <c r="E328" s="77"/>
      <c r="F328" s="77"/>
      <c r="G328" s="77"/>
      <c r="H328" s="77"/>
      <c r="I328" s="78"/>
      <c r="J328" s="77"/>
      <c r="K328" s="77"/>
      <c r="L328" s="77"/>
      <c r="M328" s="77"/>
      <c r="N328" s="78"/>
      <c r="O328" s="77"/>
      <c r="P328" s="77"/>
    </row>
    <row r="329" spans="3:16" x14ac:dyDescent="0.3">
      <c r="C329" s="77"/>
      <c r="D329" s="77"/>
      <c r="E329" s="77"/>
      <c r="F329" s="77"/>
      <c r="G329" s="77"/>
      <c r="H329" s="77"/>
      <c r="I329" s="78"/>
      <c r="J329" s="77"/>
      <c r="K329" s="77"/>
      <c r="L329" s="77"/>
      <c r="M329" s="77"/>
      <c r="N329" s="78"/>
      <c r="O329" s="77"/>
      <c r="P329" s="77"/>
    </row>
    <row r="330" spans="3:16" x14ac:dyDescent="0.3">
      <c r="C330" s="77"/>
      <c r="D330" s="77"/>
      <c r="E330" s="77"/>
      <c r="F330" s="77"/>
      <c r="G330" s="77"/>
      <c r="H330" s="77"/>
      <c r="I330" s="78"/>
      <c r="J330" s="77"/>
      <c r="K330" s="77"/>
      <c r="L330" s="77"/>
      <c r="M330" s="77"/>
      <c r="N330" s="78"/>
      <c r="O330" s="77"/>
      <c r="P330" s="77"/>
    </row>
    <row r="331" spans="3:16" x14ac:dyDescent="0.3">
      <c r="C331" s="77"/>
      <c r="D331" s="77"/>
      <c r="E331" s="77"/>
      <c r="F331" s="77"/>
      <c r="G331" s="77"/>
      <c r="H331" s="77"/>
      <c r="I331" s="78"/>
      <c r="J331" s="77"/>
      <c r="K331" s="77"/>
      <c r="L331" s="77"/>
      <c r="M331" s="77"/>
      <c r="N331" s="78"/>
      <c r="O331" s="77"/>
      <c r="P331" s="77"/>
    </row>
    <row r="332" spans="3:16" x14ac:dyDescent="0.3">
      <c r="C332" s="77"/>
      <c r="D332" s="77"/>
      <c r="E332" s="77"/>
      <c r="F332" s="77"/>
      <c r="G332" s="77"/>
      <c r="H332" s="77"/>
      <c r="I332" s="78"/>
      <c r="J332" s="77"/>
      <c r="K332" s="77"/>
      <c r="L332" s="77"/>
      <c r="M332" s="77"/>
      <c r="N332" s="78"/>
      <c r="O332" s="77"/>
      <c r="P332" s="77"/>
    </row>
    <row r="333" spans="3:16" x14ac:dyDescent="0.3">
      <c r="C333" s="77"/>
      <c r="D333" s="77"/>
      <c r="E333" s="77"/>
      <c r="F333" s="77"/>
      <c r="G333" s="77"/>
      <c r="H333" s="77"/>
      <c r="I333" s="78"/>
      <c r="J333" s="77"/>
      <c r="K333" s="77"/>
      <c r="L333" s="77"/>
      <c r="M333" s="77"/>
      <c r="N333" s="78"/>
      <c r="O333" s="77"/>
      <c r="P333" s="77"/>
    </row>
    <row r="334" spans="3:16" x14ac:dyDescent="0.3">
      <c r="C334" s="77"/>
      <c r="D334" s="77"/>
      <c r="E334" s="77"/>
      <c r="F334" s="77"/>
      <c r="G334" s="77"/>
      <c r="H334" s="77"/>
      <c r="I334" s="78"/>
      <c r="J334" s="77"/>
      <c r="K334" s="77"/>
      <c r="L334" s="77"/>
      <c r="M334" s="77"/>
      <c r="N334" s="78"/>
      <c r="O334" s="77"/>
      <c r="P334" s="77"/>
    </row>
    <row r="335" spans="3:16" x14ac:dyDescent="0.3">
      <c r="C335" s="77"/>
      <c r="D335" s="77"/>
      <c r="E335" s="77"/>
      <c r="F335" s="77"/>
      <c r="G335" s="77"/>
      <c r="H335" s="77"/>
      <c r="I335" s="78"/>
      <c r="J335" s="77"/>
      <c r="K335" s="77"/>
      <c r="L335" s="77"/>
      <c r="M335" s="77"/>
      <c r="N335" s="78"/>
      <c r="O335" s="77"/>
      <c r="P335" s="77"/>
    </row>
    <row r="336" spans="3:16" x14ac:dyDescent="0.3">
      <c r="C336" s="77"/>
      <c r="D336" s="77"/>
      <c r="E336" s="77"/>
      <c r="F336" s="77"/>
      <c r="G336" s="77"/>
      <c r="H336" s="77"/>
      <c r="I336" s="78"/>
      <c r="J336" s="77"/>
      <c r="K336" s="77"/>
      <c r="L336" s="77"/>
      <c r="M336" s="77"/>
      <c r="N336" s="78"/>
      <c r="O336" s="77"/>
      <c r="P336" s="77"/>
    </row>
    <row r="337" spans="3:16" x14ac:dyDescent="0.3">
      <c r="C337" s="77"/>
      <c r="D337" s="77"/>
      <c r="E337" s="77"/>
      <c r="F337" s="77"/>
      <c r="G337" s="77"/>
      <c r="H337" s="77"/>
      <c r="I337" s="78"/>
      <c r="J337" s="77"/>
      <c r="K337" s="77"/>
      <c r="L337" s="77"/>
      <c r="M337" s="77"/>
      <c r="N337" s="78"/>
      <c r="O337" s="77"/>
      <c r="P337" s="77"/>
    </row>
    <row r="338" spans="3:16" x14ac:dyDescent="0.3">
      <c r="C338" s="77"/>
      <c r="D338" s="77"/>
      <c r="E338" s="77"/>
      <c r="F338" s="77"/>
      <c r="G338" s="77"/>
      <c r="H338" s="77"/>
      <c r="I338" s="78"/>
      <c r="J338" s="77"/>
      <c r="K338" s="77"/>
      <c r="L338" s="77"/>
      <c r="M338" s="77"/>
      <c r="N338" s="78"/>
      <c r="O338" s="77"/>
      <c r="P338" s="77"/>
    </row>
    <row r="339" spans="3:16" x14ac:dyDescent="0.3">
      <c r="C339" s="77"/>
      <c r="D339" s="77"/>
      <c r="E339" s="77"/>
      <c r="F339" s="77"/>
      <c r="G339" s="77"/>
      <c r="H339" s="77"/>
      <c r="I339" s="78"/>
      <c r="J339" s="77"/>
      <c r="K339" s="77"/>
      <c r="L339" s="77"/>
      <c r="M339" s="77"/>
      <c r="N339" s="78"/>
      <c r="O339" s="77"/>
      <c r="P339" s="77"/>
    </row>
    <row r="340" spans="3:16" x14ac:dyDescent="0.3">
      <c r="C340" s="77"/>
      <c r="D340" s="77"/>
      <c r="E340" s="77"/>
      <c r="F340" s="77"/>
      <c r="G340" s="77"/>
      <c r="H340" s="77"/>
      <c r="I340" s="78"/>
      <c r="J340" s="77"/>
      <c r="K340" s="77"/>
      <c r="L340" s="77"/>
      <c r="M340" s="77"/>
      <c r="N340" s="78"/>
      <c r="O340" s="77"/>
      <c r="P340" s="77"/>
    </row>
    <row r="341" spans="3:16" x14ac:dyDescent="0.3">
      <c r="C341" s="77"/>
      <c r="D341" s="77"/>
      <c r="E341" s="77"/>
      <c r="F341" s="77"/>
      <c r="G341" s="77"/>
      <c r="H341" s="77"/>
      <c r="I341" s="78"/>
      <c r="J341" s="77"/>
      <c r="K341" s="77"/>
      <c r="L341" s="77"/>
      <c r="M341" s="77"/>
      <c r="N341" s="78"/>
      <c r="O341" s="77"/>
      <c r="P341" s="77"/>
    </row>
    <row r="342" spans="3:16" x14ac:dyDescent="0.3">
      <c r="C342" s="77"/>
      <c r="D342" s="77"/>
      <c r="E342" s="77"/>
      <c r="F342" s="77"/>
      <c r="G342" s="77"/>
      <c r="H342" s="77"/>
      <c r="I342" s="78"/>
      <c r="J342" s="77"/>
      <c r="K342" s="77"/>
      <c r="L342" s="77"/>
      <c r="M342" s="77"/>
      <c r="N342" s="78"/>
      <c r="O342" s="77"/>
      <c r="P342" s="77"/>
    </row>
    <row r="343" spans="3:16" x14ac:dyDescent="0.3">
      <c r="C343" s="77"/>
      <c r="D343" s="77"/>
      <c r="E343" s="77"/>
      <c r="F343" s="77"/>
      <c r="G343" s="77"/>
      <c r="H343" s="77"/>
      <c r="I343" s="78"/>
      <c r="J343" s="77"/>
      <c r="K343" s="77"/>
      <c r="L343" s="77"/>
      <c r="M343" s="77"/>
      <c r="N343" s="78"/>
      <c r="O343" s="77"/>
      <c r="P343" s="77"/>
    </row>
    <row r="344" spans="3:16" x14ac:dyDescent="0.3">
      <c r="C344" s="77"/>
      <c r="D344" s="77"/>
      <c r="E344" s="77"/>
      <c r="F344" s="77"/>
      <c r="G344" s="77"/>
      <c r="H344" s="77"/>
      <c r="I344" s="78"/>
      <c r="J344" s="77"/>
      <c r="K344" s="77"/>
      <c r="L344" s="77"/>
      <c r="M344" s="77"/>
      <c r="N344" s="78"/>
      <c r="O344" s="77"/>
      <c r="P344" s="77"/>
    </row>
    <row r="345" spans="3:16" x14ac:dyDescent="0.3">
      <c r="C345" s="77"/>
      <c r="D345" s="77"/>
      <c r="E345" s="77"/>
      <c r="F345" s="77"/>
      <c r="G345" s="77"/>
      <c r="H345" s="77"/>
      <c r="I345" s="78"/>
      <c r="J345" s="77"/>
      <c r="K345" s="77"/>
      <c r="L345" s="77"/>
      <c r="M345" s="77"/>
      <c r="N345" s="78"/>
      <c r="O345" s="77"/>
      <c r="P345" s="77"/>
    </row>
    <row r="346" spans="3:16" x14ac:dyDescent="0.3">
      <c r="C346" s="77"/>
      <c r="D346" s="77"/>
      <c r="E346" s="77"/>
      <c r="F346" s="77"/>
      <c r="G346" s="77"/>
      <c r="H346" s="77"/>
      <c r="I346" s="78"/>
      <c r="J346" s="77"/>
      <c r="K346" s="77"/>
      <c r="L346" s="77"/>
      <c r="M346" s="77"/>
      <c r="N346" s="78"/>
      <c r="O346" s="77"/>
      <c r="P346" s="77"/>
    </row>
    <row r="347" spans="3:16" x14ac:dyDescent="0.3">
      <c r="C347" s="77"/>
      <c r="D347" s="77"/>
      <c r="E347" s="77"/>
      <c r="F347" s="77"/>
      <c r="G347" s="77"/>
      <c r="H347" s="77"/>
      <c r="I347" s="78"/>
      <c r="J347" s="77"/>
      <c r="K347" s="77"/>
      <c r="L347" s="77"/>
      <c r="M347" s="77"/>
      <c r="N347" s="78"/>
      <c r="O347" s="77"/>
      <c r="P347" s="77"/>
    </row>
    <row r="348" spans="3:16" x14ac:dyDescent="0.3">
      <c r="C348" s="77"/>
      <c r="D348" s="77"/>
      <c r="E348" s="77"/>
      <c r="F348" s="77"/>
      <c r="G348" s="77"/>
      <c r="H348" s="77"/>
      <c r="I348" s="78"/>
      <c r="J348" s="77"/>
      <c r="K348" s="77"/>
      <c r="L348" s="77"/>
      <c r="M348" s="77"/>
      <c r="N348" s="78"/>
      <c r="O348" s="77"/>
      <c r="P348" s="77"/>
    </row>
    <row r="349" spans="3:16" x14ac:dyDescent="0.3">
      <c r="C349" s="77"/>
      <c r="D349" s="77"/>
      <c r="E349" s="77"/>
      <c r="F349" s="77"/>
      <c r="G349" s="77"/>
      <c r="H349" s="77"/>
      <c r="I349" s="78"/>
      <c r="J349" s="77"/>
      <c r="K349" s="77"/>
      <c r="L349" s="77"/>
      <c r="M349" s="77"/>
      <c r="N349" s="78"/>
      <c r="O349" s="77"/>
      <c r="P349" s="77"/>
    </row>
    <row r="350" spans="3:16" x14ac:dyDescent="0.3">
      <c r="C350" s="77"/>
      <c r="D350" s="77"/>
      <c r="E350" s="77"/>
      <c r="F350" s="77"/>
      <c r="G350" s="77"/>
      <c r="H350" s="77"/>
      <c r="I350" s="78"/>
      <c r="J350" s="77"/>
      <c r="K350" s="77"/>
      <c r="L350" s="77"/>
      <c r="M350" s="77"/>
      <c r="N350" s="78"/>
      <c r="O350" s="77"/>
      <c r="P350" s="77"/>
    </row>
    <row r="351" spans="3:16" x14ac:dyDescent="0.3">
      <c r="C351" s="77"/>
      <c r="D351" s="77"/>
      <c r="E351" s="77"/>
      <c r="F351" s="77"/>
      <c r="G351" s="77"/>
      <c r="H351" s="77"/>
      <c r="I351" s="78"/>
      <c r="J351" s="77"/>
      <c r="K351" s="77"/>
      <c r="L351" s="77"/>
      <c r="M351" s="77"/>
      <c r="N351" s="78"/>
      <c r="O351" s="77"/>
      <c r="P351" s="77"/>
    </row>
    <row r="352" spans="3:16" x14ac:dyDescent="0.3">
      <c r="C352" s="77"/>
      <c r="D352" s="77"/>
      <c r="E352" s="77"/>
      <c r="F352" s="77"/>
      <c r="G352" s="77"/>
      <c r="H352" s="77"/>
      <c r="I352" s="78"/>
      <c r="J352" s="77"/>
      <c r="K352" s="77"/>
      <c r="L352" s="77"/>
      <c r="M352" s="77"/>
      <c r="N352" s="78"/>
      <c r="O352" s="77"/>
      <c r="P352" s="77"/>
    </row>
    <row r="353" spans="3:16" x14ac:dyDescent="0.3">
      <c r="C353" s="77"/>
      <c r="D353" s="77"/>
      <c r="E353" s="77"/>
      <c r="F353" s="77"/>
      <c r="G353" s="77"/>
      <c r="H353" s="77"/>
      <c r="I353" s="78"/>
      <c r="J353" s="77"/>
      <c r="K353" s="77"/>
      <c r="L353" s="77"/>
      <c r="M353" s="77"/>
      <c r="N353" s="78"/>
      <c r="O353" s="77"/>
      <c r="P353" s="77"/>
    </row>
    <row r="354" spans="3:16" x14ac:dyDescent="0.3">
      <c r="C354" s="77"/>
      <c r="D354" s="77"/>
      <c r="E354" s="77"/>
      <c r="F354" s="77"/>
      <c r="G354" s="77"/>
      <c r="H354" s="77"/>
      <c r="I354" s="78"/>
      <c r="J354" s="77"/>
      <c r="K354" s="77"/>
      <c r="L354" s="77"/>
      <c r="M354" s="77"/>
      <c r="N354" s="78"/>
      <c r="O354" s="77"/>
      <c r="P354" s="77"/>
    </row>
    <row r="355" spans="3:16" x14ac:dyDescent="0.3">
      <c r="C355" s="77"/>
      <c r="D355" s="77"/>
      <c r="E355" s="77"/>
      <c r="F355" s="77"/>
      <c r="G355" s="77"/>
      <c r="H355" s="77"/>
      <c r="I355" s="78"/>
      <c r="J355" s="77"/>
      <c r="K355" s="77"/>
      <c r="L355" s="77"/>
      <c r="M355" s="77"/>
      <c r="N355" s="78"/>
      <c r="O355" s="77"/>
      <c r="P355" s="77"/>
    </row>
    <row r="356" spans="3:16" x14ac:dyDescent="0.3">
      <c r="C356" s="77"/>
      <c r="D356" s="77"/>
      <c r="E356" s="77"/>
      <c r="F356" s="77"/>
      <c r="G356" s="77"/>
      <c r="H356" s="77"/>
      <c r="I356" s="78"/>
      <c r="J356" s="77"/>
      <c r="K356" s="77"/>
      <c r="L356" s="77"/>
      <c r="M356" s="77"/>
      <c r="N356" s="78"/>
      <c r="O356" s="77"/>
      <c r="P356" s="77"/>
    </row>
    <row r="357" spans="3:16" x14ac:dyDescent="0.3">
      <c r="C357" s="77"/>
      <c r="D357" s="77"/>
      <c r="E357" s="77"/>
      <c r="F357" s="77"/>
      <c r="G357" s="77"/>
      <c r="H357" s="77"/>
      <c r="I357" s="78"/>
      <c r="J357" s="77"/>
      <c r="K357" s="77"/>
      <c r="L357" s="77"/>
      <c r="M357" s="77"/>
      <c r="N357" s="78"/>
      <c r="O357" s="77"/>
      <c r="P357" s="77"/>
    </row>
    <row r="358" spans="3:16" x14ac:dyDescent="0.3">
      <c r="C358" s="77"/>
      <c r="D358" s="77"/>
      <c r="E358" s="77"/>
      <c r="F358" s="77"/>
      <c r="G358" s="77"/>
      <c r="H358" s="77"/>
      <c r="I358" s="78"/>
      <c r="J358" s="77"/>
      <c r="K358" s="77"/>
      <c r="L358" s="77"/>
      <c r="M358" s="77"/>
      <c r="N358" s="78"/>
      <c r="O358" s="77"/>
      <c r="P358" s="77"/>
    </row>
    <row r="359" spans="3:16" x14ac:dyDescent="0.3">
      <c r="C359" s="77"/>
      <c r="D359" s="77"/>
      <c r="E359" s="77"/>
      <c r="F359" s="77"/>
      <c r="G359" s="77"/>
      <c r="H359" s="77"/>
      <c r="I359" s="78"/>
      <c r="J359" s="77"/>
      <c r="K359" s="77"/>
      <c r="L359" s="77"/>
      <c r="M359" s="77"/>
      <c r="N359" s="78"/>
      <c r="O359" s="77"/>
      <c r="P359" s="77"/>
    </row>
    <row r="360" spans="3:16" x14ac:dyDescent="0.3">
      <c r="C360" s="77"/>
      <c r="D360" s="77"/>
      <c r="E360" s="77"/>
      <c r="F360" s="77"/>
      <c r="G360" s="77"/>
      <c r="H360" s="77"/>
      <c r="I360" s="78"/>
      <c r="J360" s="77"/>
      <c r="K360" s="77"/>
      <c r="L360" s="77"/>
      <c r="M360" s="77"/>
      <c r="N360" s="78"/>
      <c r="O360" s="77"/>
      <c r="P360" s="77"/>
    </row>
    <row r="361" spans="3:16" x14ac:dyDescent="0.3">
      <c r="C361" s="77"/>
      <c r="D361" s="77"/>
      <c r="E361" s="77"/>
      <c r="F361" s="77"/>
      <c r="G361" s="77"/>
      <c r="H361" s="77"/>
      <c r="I361" s="78"/>
      <c r="J361" s="77"/>
      <c r="K361" s="77"/>
      <c r="L361" s="77"/>
      <c r="M361" s="77"/>
      <c r="N361" s="78"/>
      <c r="O361" s="77"/>
      <c r="P361" s="77"/>
    </row>
    <row r="362" spans="3:16" x14ac:dyDescent="0.3">
      <c r="C362" s="77"/>
      <c r="D362" s="77"/>
      <c r="E362" s="77"/>
      <c r="F362" s="77"/>
      <c r="G362" s="77"/>
      <c r="H362" s="77"/>
      <c r="I362" s="78"/>
      <c r="J362" s="77"/>
      <c r="K362" s="77"/>
      <c r="L362" s="77"/>
      <c r="M362" s="77"/>
      <c r="N362" s="78"/>
      <c r="O362" s="77"/>
      <c r="P362" s="77"/>
    </row>
    <row r="363" spans="3:16" x14ac:dyDescent="0.3">
      <c r="C363" s="77"/>
      <c r="D363" s="77"/>
      <c r="E363" s="77"/>
      <c r="F363" s="77"/>
      <c r="G363" s="77"/>
      <c r="H363" s="77"/>
      <c r="I363" s="78"/>
      <c r="J363" s="77"/>
      <c r="K363" s="77"/>
      <c r="L363" s="77"/>
      <c r="M363" s="77"/>
      <c r="N363" s="78"/>
      <c r="O363" s="77"/>
      <c r="P363" s="77"/>
    </row>
    <row r="364" spans="3:16" x14ac:dyDescent="0.3">
      <c r="C364" s="77"/>
      <c r="D364" s="77"/>
      <c r="E364" s="77"/>
      <c r="F364" s="77"/>
      <c r="G364" s="77"/>
      <c r="H364" s="77"/>
      <c r="I364" s="78"/>
      <c r="J364" s="77"/>
      <c r="K364" s="77"/>
      <c r="L364" s="77"/>
      <c r="M364" s="77"/>
      <c r="N364" s="78"/>
      <c r="O364" s="77"/>
      <c r="P364" s="77"/>
    </row>
    <row r="365" spans="3:16" x14ac:dyDescent="0.3">
      <c r="C365" s="77"/>
      <c r="D365" s="77"/>
      <c r="E365" s="77"/>
      <c r="F365" s="77"/>
      <c r="G365" s="77"/>
      <c r="H365" s="77"/>
      <c r="I365" s="78"/>
      <c r="J365" s="77"/>
      <c r="K365" s="77"/>
      <c r="L365" s="77"/>
      <c r="M365" s="77"/>
      <c r="N365" s="78"/>
      <c r="O365" s="77"/>
      <c r="P365" s="77"/>
    </row>
    <row r="366" spans="3:16" x14ac:dyDescent="0.3">
      <c r="C366" s="77"/>
      <c r="D366" s="77"/>
      <c r="E366" s="77"/>
      <c r="F366" s="77"/>
      <c r="G366" s="77"/>
      <c r="H366" s="77"/>
      <c r="I366" s="78"/>
      <c r="J366" s="77"/>
      <c r="K366" s="77"/>
      <c r="L366" s="77"/>
      <c r="M366" s="77"/>
      <c r="N366" s="78"/>
      <c r="O366" s="77"/>
      <c r="P366" s="77"/>
    </row>
    <row r="367" spans="3:16" x14ac:dyDescent="0.3">
      <c r="C367" s="77"/>
      <c r="D367" s="77"/>
      <c r="E367" s="77"/>
      <c r="F367" s="77"/>
      <c r="G367" s="77"/>
      <c r="H367" s="77"/>
      <c r="I367" s="78"/>
      <c r="J367" s="77"/>
      <c r="K367" s="77"/>
      <c r="L367" s="77"/>
      <c r="M367" s="77"/>
      <c r="N367" s="78"/>
      <c r="O367" s="77"/>
      <c r="P367" s="77"/>
    </row>
    <row r="368" spans="3:16" x14ac:dyDescent="0.3">
      <c r="C368" s="77"/>
      <c r="D368" s="77"/>
      <c r="E368" s="77"/>
      <c r="F368" s="77"/>
      <c r="G368" s="77"/>
      <c r="H368" s="77"/>
      <c r="I368" s="78"/>
      <c r="J368" s="77"/>
      <c r="K368" s="77"/>
      <c r="L368" s="77"/>
      <c r="M368" s="77"/>
      <c r="N368" s="78"/>
      <c r="O368" s="77"/>
      <c r="P368" s="77"/>
    </row>
    <row r="369" spans="3:16" x14ac:dyDescent="0.3">
      <c r="C369" s="77"/>
      <c r="D369" s="77"/>
      <c r="E369" s="77"/>
      <c r="F369" s="77"/>
      <c r="G369" s="77"/>
      <c r="H369" s="77"/>
      <c r="I369" s="78"/>
      <c r="J369" s="77"/>
      <c r="K369" s="77"/>
      <c r="L369" s="77"/>
      <c r="M369" s="77"/>
      <c r="N369" s="78"/>
      <c r="O369" s="77"/>
      <c r="P369" s="77"/>
    </row>
    <row r="370" spans="3:16" x14ac:dyDescent="0.3">
      <c r="C370" s="77"/>
      <c r="D370" s="77"/>
      <c r="E370" s="77"/>
      <c r="F370" s="77"/>
      <c r="G370" s="77"/>
      <c r="H370" s="77"/>
      <c r="I370" s="78"/>
      <c r="J370" s="77"/>
      <c r="K370" s="77"/>
      <c r="L370" s="77"/>
      <c r="M370" s="77"/>
      <c r="N370" s="78"/>
      <c r="O370" s="77"/>
      <c r="P370" s="77"/>
    </row>
    <row r="371" spans="3:16" x14ac:dyDescent="0.3">
      <c r="C371" s="77"/>
      <c r="D371" s="77"/>
      <c r="E371" s="77"/>
      <c r="F371" s="77"/>
      <c r="G371" s="77"/>
      <c r="H371" s="77"/>
      <c r="I371" s="78"/>
      <c r="J371" s="77"/>
      <c r="K371" s="77"/>
      <c r="L371" s="77"/>
      <c r="M371" s="77"/>
      <c r="N371" s="78"/>
      <c r="O371" s="77"/>
      <c r="P371" s="77"/>
    </row>
    <row r="372" spans="3:16" x14ac:dyDescent="0.3">
      <c r="C372" s="77"/>
      <c r="D372" s="77"/>
      <c r="E372" s="77"/>
      <c r="F372" s="77"/>
      <c r="G372" s="77"/>
      <c r="H372" s="77"/>
      <c r="I372" s="78"/>
      <c r="J372" s="77"/>
      <c r="K372" s="77"/>
      <c r="L372" s="77"/>
      <c r="M372" s="77"/>
      <c r="N372" s="78"/>
      <c r="O372" s="77"/>
      <c r="P372" s="77"/>
    </row>
    <row r="373" spans="3:16" x14ac:dyDescent="0.3">
      <c r="C373" s="77"/>
      <c r="D373" s="77"/>
      <c r="E373" s="77"/>
      <c r="F373" s="77"/>
      <c r="G373" s="77"/>
      <c r="H373" s="77"/>
      <c r="I373" s="78"/>
      <c r="J373" s="77"/>
      <c r="K373" s="77"/>
      <c r="L373" s="77"/>
      <c r="M373" s="77"/>
      <c r="N373" s="78"/>
      <c r="O373" s="77"/>
      <c r="P373" s="77"/>
    </row>
    <row r="374" spans="3:16" x14ac:dyDescent="0.3">
      <c r="C374" s="77"/>
      <c r="D374" s="77"/>
      <c r="E374" s="77"/>
      <c r="F374" s="77"/>
      <c r="G374" s="77"/>
      <c r="H374" s="77"/>
      <c r="I374" s="78"/>
      <c r="J374" s="77"/>
      <c r="K374" s="77"/>
      <c r="L374" s="77"/>
      <c r="M374" s="77"/>
      <c r="N374" s="78"/>
      <c r="O374" s="77"/>
      <c r="P374" s="77"/>
    </row>
    <row r="375" spans="3:16" x14ac:dyDescent="0.3">
      <c r="C375" s="77"/>
      <c r="D375" s="77"/>
      <c r="E375" s="77"/>
      <c r="F375" s="77"/>
      <c r="G375" s="77"/>
      <c r="H375" s="77"/>
      <c r="I375" s="78"/>
      <c r="J375" s="77"/>
      <c r="K375" s="77"/>
      <c r="L375" s="77"/>
      <c r="M375" s="77"/>
      <c r="N375" s="78"/>
      <c r="O375" s="77"/>
      <c r="P375" s="77"/>
    </row>
    <row r="376" spans="3:16" x14ac:dyDescent="0.3">
      <c r="C376" s="77"/>
      <c r="D376" s="77"/>
      <c r="E376" s="77"/>
      <c r="F376" s="77"/>
      <c r="G376" s="77"/>
      <c r="H376" s="77"/>
      <c r="I376" s="78"/>
      <c r="J376" s="77"/>
      <c r="K376" s="77"/>
      <c r="L376" s="77"/>
      <c r="M376" s="77"/>
      <c r="N376" s="78"/>
      <c r="O376" s="77"/>
      <c r="P376" s="77"/>
    </row>
    <row r="377" spans="3:16" x14ac:dyDescent="0.3">
      <c r="C377" s="77"/>
      <c r="D377" s="77"/>
      <c r="E377" s="77"/>
      <c r="F377" s="77"/>
      <c r="G377" s="77"/>
      <c r="H377" s="77"/>
      <c r="I377" s="78"/>
      <c r="J377" s="77"/>
      <c r="K377" s="77"/>
      <c r="L377" s="77"/>
      <c r="M377" s="77"/>
      <c r="N377" s="78"/>
      <c r="O377" s="77"/>
      <c r="P377" s="77"/>
    </row>
    <row r="378" spans="3:16" x14ac:dyDescent="0.3">
      <c r="C378" s="77"/>
      <c r="D378" s="77"/>
      <c r="E378" s="77"/>
      <c r="F378" s="77"/>
      <c r="G378" s="77"/>
      <c r="H378" s="77"/>
      <c r="I378" s="78"/>
      <c r="J378" s="77"/>
      <c r="K378" s="77"/>
      <c r="L378" s="77"/>
      <c r="M378" s="77"/>
      <c r="N378" s="78"/>
      <c r="O378" s="77"/>
      <c r="P378" s="77"/>
    </row>
    <row r="379" spans="3:16" x14ac:dyDescent="0.3">
      <c r="C379" s="77"/>
      <c r="D379" s="77"/>
      <c r="E379" s="77"/>
      <c r="F379" s="77"/>
      <c r="G379" s="77"/>
      <c r="H379" s="77"/>
      <c r="I379" s="78"/>
      <c r="J379" s="77"/>
      <c r="K379" s="77"/>
      <c r="L379" s="77"/>
      <c r="M379" s="77"/>
      <c r="N379" s="78"/>
      <c r="O379" s="77"/>
      <c r="P379" s="77"/>
    </row>
    <row r="380" spans="3:16" x14ac:dyDescent="0.3">
      <c r="C380" s="77"/>
      <c r="D380" s="77"/>
      <c r="E380" s="77"/>
      <c r="F380" s="77"/>
      <c r="G380" s="77"/>
      <c r="H380" s="77"/>
      <c r="I380" s="78"/>
      <c r="J380" s="77"/>
      <c r="K380" s="77"/>
      <c r="L380" s="77"/>
      <c r="M380" s="77"/>
      <c r="N380" s="78"/>
      <c r="O380" s="77"/>
      <c r="P380" s="77"/>
    </row>
    <row r="381" spans="3:16" x14ac:dyDescent="0.3">
      <c r="C381" s="77"/>
      <c r="D381" s="77"/>
      <c r="E381" s="77"/>
      <c r="F381" s="77"/>
      <c r="G381" s="77"/>
      <c r="H381" s="77"/>
      <c r="I381" s="78"/>
      <c r="J381" s="77"/>
      <c r="K381" s="77"/>
      <c r="L381" s="77"/>
      <c r="M381" s="77"/>
      <c r="N381" s="78"/>
      <c r="O381" s="77"/>
      <c r="P381" s="77"/>
    </row>
    <row r="382" spans="3:16" x14ac:dyDescent="0.3">
      <c r="C382" s="77"/>
      <c r="D382" s="77"/>
      <c r="E382" s="77"/>
      <c r="F382" s="77"/>
      <c r="G382" s="77"/>
      <c r="H382" s="77"/>
      <c r="I382" s="78"/>
      <c r="J382" s="77"/>
      <c r="K382" s="77"/>
      <c r="L382" s="77"/>
      <c r="M382" s="77"/>
      <c r="N382" s="78"/>
      <c r="O382" s="77"/>
      <c r="P382" s="77"/>
    </row>
    <row r="383" spans="3:16" x14ac:dyDescent="0.3">
      <c r="C383" s="77"/>
      <c r="D383" s="77"/>
      <c r="E383" s="77"/>
      <c r="F383" s="77"/>
      <c r="G383" s="77"/>
      <c r="H383" s="77"/>
      <c r="I383" s="78"/>
      <c r="J383" s="77"/>
      <c r="K383" s="77"/>
      <c r="L383" s="77"/>
      <c r="M383" s="77"/>
      <c r="N383" s="78"/>
      <c r="O383" s="77"/>
      <c r="P383" s="77"/>
    </row>
    <row r="384" spans="3:16" x14ac:dyDescent="0.3">
      <c r="C384" s="77"/>
      <c r="D384" s="77"/>
      <c r="E384" s="77"/>
      <c r="F384" s="77"/>
      <c r="G384" s="77"/>
      <c r="H384" s="77"/>
      <c r="I384" s="78"/>
      <c r="J384" s="77"/>
      <c r="K384" s="77"/>
      <c r="L384" s="77"/>
      <c r="M384" s="77"/>
      <c r="N384" s="78"/>
      <c r="O384" s="77"/>
      <c r="P384" s="77"/>
    </row>
    <row r="385" spans="3:16" x14ac:dyDescent="0.3">
      <c r="C385" s="77"/>
      <c r="D385" s="77"/>
      <c r="E385" s="77"/>
      <c r="F385" s="77"/>
      <c r="G385" s="77"/>
      <c r="H385" s="77"/>
      <c r="I385" s="78"/>
      <c r="J385" s="77"/>
      <c r="K385" s="77"/>
      <c r="L385" s="77"/>
      <c r="M385" s="77"/>
      <c r="N385" s="78"/>
      <c r="O385" s="77"/>
      <c r="P385" s="77"/>
    </row>
    <row r="386" spans="3:16" x14ac:dyDescent="0.3">
      <c r="C386" s="77"/>
      <c r="D386" s="77"/>
      <c r="E386" s="77"/>
      <c r="F386" s="77"/>
      <c r="G386" s="77"/>
      <c r="H386" s="77"/>
      <c r="I386" s="78"/>
      <c r="J386" s="77"/>
      <c r="K386" s="77"/>
      <c r="L386" s="77"/>
      <c r="M386" s="77"/>
      <c r="N386" s="78"/>
      <c r="O386" s="77"/>
      <c r="P386" s="77"/>
    </row>
    <row r="387" spans="3:16" x14ac:dyDescent="0.3">
      <c r="C387" s="77"/>
      <c r="D387" s="77"/>
      <c r="E387" s="77"/>
      <c r="F387" s="77"/>
      <c r="G387" s="77"/>
      <c r="H387" s="77"/>
      <c r="I387" s="78"/>
      <c r="J387" s="77"/>
      <c r="K387" s="77"/>
      <c r="L387" s="77"/>
      <c r="M387" s="77"/>
      <c r="N387" s="78"/>
      <c r="O387" s="77"/>
      <c r="P387" s="77"/>
    </row>
    <row r="388" spans="3:16" x14ac:dyDescent="0.3">
      <c r="C388" s="77"/>
      <c r="D388" s="77"/>
      <c r="E388" s="77"/>
      <c r="F388" s="77"/>
      <c r="G388" s="77"/>
      <c r="H388" s="77"/>
      <c r="I388" s="78"/>
      <c r="J388" s="77"/>
      <c r="K388" s="77"/>
      <c r="L388" s="77"/>
      <c r="M388" s="77"/>
      <c r="N388" s="78"/>
      <c r="O388" s="77"/>
      <c r="P388" s="77"/>
    </row>
    <row r="389" spans="3:16" x14ac:dyDescent="0.3">
      <c r="C389" s="77"/>
      <c r="D389" s="77"/>
      <c r="E389" s="77"/>
      <c r="F389" s="77"/>
      <c r="G389" s="77"/>
      <c r="H389" s="77"/>
      <c r="I389" s="78"/>
      <c r="J389" s="77"/>
      <c r="K389" s="77"/>
      <c r="L389" s="77"/>
      <c r="M389" s="77"/>
      <c r="N389" s="78"/>
      <c r="O389" s="77"/>
      <c r="P389" s="77"/>
    </row>
    <row r="390" spans="3:16" x14ac:dyDescent="0.3">
      <c r="C390" s="77"/>
      <c r="D390" s="77"/>
      <c r="E390" s="77"/>
      <c r="F390" s="77"/>
      <c r="G390" s="77"/>
      <c r="H390" s="77"/>
      <c r="I390" s="78"/>
      <c r="J390" s="77"/>
      <c r="K390" s="77"/>
      <c r="L390" s="77"/>
      <c r="M390" s="77"/>
      <c r="N390" s="78"/>
      <c r="O390" s="77"/>
      <c r="P390" s="77"/>
    </row>
    <row r="391" spans="3:16" x14ac:dyDescent="0.3">
      <c r="C391" s="77"/>
      <c r="D391" s="77"/>
      <c r="E391" s="77"/>
      <c r="F391" s="77"/>
      <c r="G391" s="77"/>
      <c r="H391" s="77"/>
      <c r="I391" s="78"/>
      <c r="J391" s="77"/>
      <c r="K391" s="77"/>
      <c r="L391" s="77"/>
      <c r="M391" s="77"/>
      <c r="N391" s="78"/>
      <c r="O391" s="77"/>
      <c r="P391" s="77"/>
    </row>
    <row r="392" spans="3:16" x14ac:dyDescent="0.3">
      <c r="C392" s="77"/>
      <c r="D392" s="77"/>
      <c r="E392" s="77"/>
      <c r="F392" s="77"/>
      <c r="G392" s="77"/>
      <c r="H392" s="77"/>
      <c r="I392" s="78"/>
      <c r="J392" s="77"/>
      <c r="K392" s="77"/>
      <c r="L392" s="77"/>
      <c r="M392" s="77"/>
      <c r="N392" s="78"/>
      <c r="O392" s="77"/>
      <c r="P392" s="77"/>
    </row>
    <row r="393" spans="3:16" x14ac:dyDescent="0.3">
      <c r="C393" s="77"/>
      <c r="D393" s="77"/>
      <c r="E393" s="77"/>
      <c r="F393" s="77"/>
      <c r="G393" s="77"/>
      <c r="H393" s="77"/>
      <c r="I393" s="78"/>
      <c r="J393" s="77"/>
      <c r="K393" s="77"/>
      <c r="L393" s="77"/>
      <c r="M393" s="77"/>
      <c r="N393" s="78"/>
      <c r="O393" s="77"/>
      <c r="P393" s="77"/>
    </row>
    <row r="394" spans="3:16" x14ac:dyDescent="0.3">
      <c r="C394" s="77"/>
      <c r="D394" s="77"/>
      <c r="E394" s="77"/>
      <c r="F394" s="77"/>
      <c r="G394" s="77"/>
      <c r="H394" s="77"/>
      <c r="I394" s="78"/>
      <c r="J394" s="77"/>
      <c r="K394" s="77"/>
      <c r="L394" s="77"/>
      <c r="M394" s="77"/>
      <c r="N394" s="78"/>
      <c r="O394" s="77"/>
      <c r="P394" s="77"/>
    </row>
    <row r="395" spans="3:16" x14ac:dyDescent="0.3">
      <c r="C395" s="77"/>
      <c r="D395" s="77"/>
      <c r="E395" s="77"/>
      <c r="F395" s="77"/>
      <c r="G395" s="77"/>
      <c r="H395" s="77"/>
      <c r="I395" s="78"/>
      <c r="J395" s="77"/>
      <c r="K395" s="77"/>
      <c r="L395" s="77"/>
      <c r="M395" s="77"/>
      <c r="N395" s="78"/>
      <c r="O395" s="77"/>
      <c r="P395" s="77"/>
    </row>
    <row r="396" spans="3:16" x14ac:dyDescent="0.3">
      <c r="C396" s="77"/>
      <c r="D396" s="77"/>
      <c r="E396" s="77"/>
      <c r="F396" s="77"/>
      <c r="G396" s="77"/>
      <c r="H396" s="77"/>
      <c r="I396" s="78"/>
      <c r="J396" s="77"/>
      <c r="K396" s="77"/>
      <c r="L396" s="77"/>
      <c r="M396" s="77"/>
      <c r="N396" s="78"/>
      <c r="O396" s="77"/>
      <c r="P396" s="77"/>
    </row>
    <row r="397" spans="3:16" x14ac:dyDescent="0.3">
      <c r="C397" s="77"/>
      <c r="D397" s="77"/>
      <c r="E397" s="77"/>
      <c r="F397" s="77"/>
      <c r="G397" s="77"/>
      <c r="H397" s="77"/>
      <c r="I397" s="78"/>
      <c r="J397" s="77"/>
      <c r="K397" s="77"/>
      <c r="L397" s="77"/>
      <c r="M397" s="77"/>
      <c r="N397" s="78"/>
      <c r="O397" s="77"/>
      <c r="P397" s="77"/>
    </row>
    <row r="398" spans="3:16" x14ac:dyDescent="0.3">
      <c r="C398" s="77"/>
      <c r="D398" s="77"/>
      <c r="E398" s="77"/>
      <c r="F398" s="77"/>
      <c r="G398" s="77"/>
      <c r="H398" s="77"/>
      <c r="I398" s="78"/>
      <c r="J398" s="77"/>
      <c r="K398" s="77"/>
      <c r="L398" s="77"/>
      <c r="M398" s="77"/>
      <c r="N398" s="78"/>
      <c r="O398" s="77"/>
      <c r="P398" s="77"/>
    </row>
    <row r="399" spans="3:16" x14ac:dyDescent="0.3">
      <c r="C399" s="77"/>
      <c r="D399" s="77"/>
      <c r="E399" s="77"/>
      <c r="F399" s="77"/>
      <c r="G399" s="77"/>
      <c r="H399" s="77"/>
      <c r="I399" s="78"/>
      <c r="J399" s="77"/>
      <c r="K399" s="77"/>
      <c r="L399" s="77"/>
      <c r="M399" s="77"/>
      <c r="N399" s="78"/>
      <c r="O399" s="77"/>
      <c r="P399" s="77"/>
    </row>
    <row r="400" spans="3:16" x14ac:dyDescent="0.3">
      <c r="C400" s="77"/>
      <c r="D400" s="77"/>
      <c r="E400" s="77"/>
      <c r="F400" s="77"/>
      <c r="G400" s="77"/>
      <c r="H400" s="77"/>
      <c r="I400" s="78"/>
      <c r="J400" s="77"/>
      <c r="K400" s="77"/>
      <c r="L400" s="77"/>
      <c r="M400" s="77"/>
      <c r="N400" s="78"/>
      <c r="O400" s="77"/>
      <c r="P400" s="77"/>
    </row>
    <row r="401" spans="3:16" x14ac:dyDescent="0.3">
      <c r="C401" s="77"/>
      <c r="D401" s="77"/>
      <c r="E401" s="77"/>
      <c r="F401" s="77"/>
      <c r="G401" s="77"/>
      <c r="H401" s="77"/>
      <c r="I401" s="78"/>
      <c r="J401" s="77"/>
      <c r="K401" s="77"/>
      <c r="L401" s="77"/>
      <c r="M401" s="77"/>
      <c r="N401" s="78"/>
      <c r="O401" s="77"/>
      <c r="P401" s="77"/>
    </row>
    <row r="402" spans="3:16" x14ac:dyDescent="0.3">
      <c r="C402" s="77"/>
      <c r="D402" s="77"/>
      <c r="E402" s="77"/>
      <c r="F402" s="77"/>
      <c r="G402" s="77"/>
      <c r="H402" s="77"/>
      <c r="I402" s="78"/>
      <c r="J402" s="77"/>
      <c r="K402" s="77"/>
      <c r="L402" s="77"/>
      <c r="M402" s="77"/>
      <c r="N402" s="78"/>
      <c r="O402" s="77"/>
      <c r="P402" s="77"/>
    </row>
    <row r="403" spans="3:16" x14ac:dyDescent="0.3">
      <c r="C403" s="77"/>
      <c r="D403" s="77"/>
      <c r="E403" s="77"/>
      <c r="F403" s="77"/>
      <c r="G403" s="77"/>
      <c r="H403" s="77"/>
      <c r="I403" s="78"/>
      <c r="J403" s="77"/>
      <c r="K403" s="77"/>
      <c r="L403" s="77"/>
      <c r="M403" s="77"/>
      <c r="N403" s="78"/>
      <c r="O403" s="77"/>
      <c r="P403" s="77"/>
    </row>
    <row r="404" spans="3:16" x14ac:dyDescent="0.3">
      <c r="C404" s="77"/>
      <c r="D404" s="77"/>
      <c r="E404" s="77"/>
      <c r="F404" s="77"/>
      <c r="G404" s="77"/>
      <c r="H404" s="77"/>
      <c r="I404" s="78"/>
      <c r="J404" s="77"/>
      <c r="K404" s="77"/>
      <c r="L404" s="77"/>
      <c r="M404" s="77"/>
      <c r="N404" s="78"/>
      <c r="O404" s="77"/>
      <c r="P404" s="77"/>
    </row>
    <row r="405" spans="3:16" x14ac:dyDescent="0.3">
      <c r="C405" s="77"/>
      <c r="D405" s="77"/>
      <c r="E405" s="77"/>
      <c r="F405" s="77"/>
      <c r="G405" s="77"/>
      <c r="H405" s="77"/>
      <c r="I405" s="78"/>
      <c r="J405" s="77"/>
      <c r="K405" s="77"/>
      <c r="L405" s="77"/>
      <c r="M405" s="77"/>
      <c r="N405" s="78"/>
      <c r="O405" s="77"/>
      <c r="P405" s="77"/>
    </row>
    <row r="406" spans="3:16" x14ac:dyDescent="0.3">
      <c r="C406" s="77"/>
      <c r="D406" s="77"/>
      <c r="E406" s="77"/>
      <c r="F406" s="77"/>
      <c r="G406" s="77"/>
      <c r="H406" s="77"/>
      <c r="I406" s="78"/>
      <c r="J406" s="77"/>
      <c r="K406" s="77"/>
      <c r="L406" s="77"/>
      <c r="M406" s="77"/>
      <c r="N406" s="78"/>
      <c r="O406" s="77"/>
      <c r="P406" s="77"/>
    </row>
    <row r="407" spans="3:16" x14ac:dyDescent="0.3">
      <c r="C407" s="77"/>
      <c r="D407" s="77"/>
      <c r="E407" s="77"/>
      <c r="F407" s="77"/>
      <c r="G407" s="77"/>
      <c r="H407" s="77"/>
      <c r="I407" s="78"/>
      <c r="J407" s="77"/>
      <c r="K407" s="77"/>
      <c r="L407" s="77"/>
      <c r="M407" s="77"/>
      <c r="N407" s="78"/>
      <c r="O407" s="77"/>
      <c r="P407" s="77"/>
    </row>
    <row r="408" spans="3:16" x14ac:dyDescent="0.3">
      <c r="C408" s="77"/>
      <c r="D408" s="77"/>
      <c r="E408" s="77"/>
      <c r="F408" s="77"/>
      <c r="G408" s="77"/>
      <c r="H408" s="77"/>
      <c r="I408" s="78"/>
      <c r="J408" s="77"/>
      <c r="K408" s="77"/>
      <c r="L408" s="77"/>
      <c r="M408" s="77"/>
      <c r="N408" s="78"/>
      <c r="O408" s="77"/>
      <c r="P408" s="77"/>
    </row>
    <row r="409" spans="3:16" x14ac:dyDescent="0.3">
      <c r="C409" s="77"/>
      <c r="D409" s="77"/>
      <c r="E409" s="77"/>
      <c r="F409" s="77"/>
      <c r="G409" s="77"/>
      <c r="H409" s="77"/>
      <c r="I409" s="78"/>
      <c r="J409" s="77"/>
      <c r="K409" s="77"/>
      <c r="L409" s="77"/>
      <c r="M409" s="77"/>
      <c r="N409" s="78"/>
      <c r="O409" s="77"/>
      <c r="P409" s="77"/>
    </row>
    <row r="410" spans="3:16" x14ac:dyDescent="0.3">
      <c r="C410" s="77"/>
      <c r="D410" s="77"/>
      <c r="E410" s="77"/>
      <c r="F410" s="77"/>
      <c r="G410" s="77"/>
      <c r="H410" s="77"/>
      <c r="I410" s="78"/>
      <c r="J410" s="77"/>
      <c r="K410" s="77"/>
      <c r="L410" s="77"/>
      <c r="M410" s="77"/>
      <c r="N410" s="78"/>
      <c r="O410" s="77"/>
      <c r="P410" s="77"/>
    </row>
    <row r="411" spans="3:16" x14ac:dyDescent="0.3">
      <c r="C411" s="77"/>
      <c r="D411" s="77"/>
      <c r="E411" s="77"/>
      <c r="F411" s="77"/>
      <c r="G411" s="77"/>
      <c r="H411" s="77"/>
      <c r="I411" s="78"/>
      <c r="J411" s="77"/>
      <c r="K411" s="77"/>
      <c r="L411" s="77"/>
      <c r="M411" s="77"/>
      <c r="N411" s="78"/>
      <c r="O411" s="77"/>
      <c r="P411" s="77"/>
    </row>
    <row r="412" spans="3:16" x14ac:dyDescent="0.3">
      <c r="C412" s="77"/>
      <c r="D412" s="77"/>
      <c r="E412" s="77"/>
      <c r="F412" s="77"/>
      <c r="G412" s="77"/>
      <c r="H412" s="77"/>
      <c r="I412" s="78"/>
      <c r="J412" s="77"/>
      <c r="K412" s="77"/>
      <c r="L412" s="77"/>
      <c r="M412" s="77"/>
      <c r="N412" s="78"/>
      <c r="O412" s="77"/>
      <c r="P412" s="77"/>
    </row>
    <row r="413" spans="3:16" x14ac:dyDescent="0.3">
      <c r="C413" s="77"/>
      <c r="D413" s="77"/>
      <c r="E413" s="77"/>
      <c r="F413" s="77"/>
      <c r="G413" s="77"/>
      <c r="H413" s="77"/>
      <c r="I413" s="78"/>
      <c r="J413" s="77"/>
      <c r="K413" s="77"/>
      <c r="L413" s="77"/>
      <c r="M413" s="77"/>
      <c r="N413" s="78"/>
      <c r="O413" s="77"/>
      <c r="P413" s="77"/>
    </row>
    <row r="414" spans="3:16" x14ac:dyDescent="0.3">
      <c r="C414" s="77"/>
      <c r="D414" s="77"/>
      <c r="E414" s="77"/>
      <c r="F414" s="77"/>
      <c r="G414" s="77"/>
      <c r="H414" s="77"/>
      <c r="I414" s="78"/>
      <c r="J414" s="77"/>
      <c r="K414" s="77"/>
      <c r="L414" s="77"/>
      <c r="M414" s="77"/>
      <c r="N414" s="78"/>
      <c r="O414" s="77"/>
      <c r="P414" s="77"/>
    </row>
    <row r="415" spans="3:16" x14ac:dyDescent="0.3">
      <c r="C415" s="77"/>
      <c r="D415" s="77"/>
      <c r="E415" s="77"/>
      <c r="F415" s="77"/>
      <c r="G415" s="77"/>
      <c r="H415" s="77"/>
      <c r="I415" s="78"/>
      <c r="J415" s="77"/>
      <c r="K415" s="77"/>
      <c r="L415" s="77"/>
      <c r="M415" s="77"/>
      <c r="N415" s="78"/>
      <c r="O415" s="77"/>
      <c r="P415" s="77"/>
    </row>
    <row r="416" spans="3:16" x14ac:dyDescent="0.3">
      <c r="C416" s="77"/>
      <c r="D416" s="77"/>
      <c r="E416" s="77"/>
      <c r="F416" s="77"/>
      <c r="G416" s="77"/>
      <c r="H416" s="77"/>
      <c r="I416" s="78"/>
      <c r="J416" s="77"/>
      <c r="K416" s="77"/>
      <c r="L416" s="77"/>
      <c r="M416" s="77"/>
      <c r="N416" s="78"/>
      <c r="O416" s="77"/>
      <c r="P416" s="77"/>
    </row>
    <row r="417" spans="3:16" x14ac:dyDescent="0.3">
      <c r="C417" s="77"/>
      <c r="D417" s="77"/>
      <c r="E417" s="77"/>
      <c r="F417" s="77"/>
      <c r="G417" s="77"/>
      <c r="H417" s="77"/>
      <c r="I417" s="78"/>
      <c r="J417" s="77"/>
      <c r="K417" s="77"/>
      <c r="L417" s="77"/>
      <c r="M417" s="77"/>
      <c r="N417" s="78"/>
      <c r="O417" s="77"/>
      <c r="P417" s="77"/>
    </row>
    <row r="418" spans="3:16" x14ac:dyDescent="0.3">
      <c r="C418" s="77"/>
      <c r="D418" s="77"/>
      <c r="E418" s="77"/>
      <c r="F418" s="77"/>
      <c r="G418" s="77"/>
      <c r="H418" s="77"/>
      <c r="I418" s="78"/>
      <c r="J418" s="77"/>
      <c r="K418" s="77"/>
      <c r="L418" s="77"/>
      <c r="M418" s="77"/>
      <c r="N418" s="78"/>
      <c r="O418" s="77"/>
      <c r="P418" s="77"/>
    </row>
    <row r="419" spans="3:16" x14ac:dyDescent="0.3">
      <c r="C419" s="77"/>
      <c r="D419" s="77"/>
      <c r="E419" s="77"/>
      <c r="F419" s="77"/>
      <c r="G419" s="77"/>
      <c r="H419" s="77"/>
      <c r="I419" s="78"/>
      <c r="J419" s="77"/>
      <c r="K419" s="77"/>
      <c r="L419" s="77"/>
      <c r="M419" s="77"/>
      <c r="N419" s="78"/>
      <c r="O419" s="77"/>
      <c r="P419" s="77"/>
    </row>
    <row r="420" spans="3:16" x14ac:dyDescent="0.3">
      <c r="C420" s="77"/>
      <c r="D420" s="77"/>
      <c r="E420" s="77"/>
      <c r="F420" s="77"/>
      <c r="G420" s="77"/>
      <c r="H420" s="77"/>
      <c r="I420" s="78"/>
      <c r="J420" s="77"/>
      <c r="K420" s="77"/>
      <c r="L420" s="77"/>
      <c r="M420" s="77"/>
      <c r="N420" s="78"/>
      <c r="O420" s="77"/>
      <c r="P420" s="77"/>
    </row>
    <row r="421" spans="3:16" x14ac:dyDescent="0.3">
      <c r="C421" s="77"/>
      <c r="D421" s="77"/>
      <c r="E421" s="77"/>
      <c r="F421" s="77"/>
      <c r="G421" s="77"/>
      <c r="H421" s="77"/>
      <c r="I421" s="78"/>
      <c r="J421" s="77"/>
      <c r="K421" s="77"/>
      <c r="L421" s="77"/>
      <c r="M421" s="77"/>
      <c r="N421" s="78"/>
      <c r="O421" s="77"/>
      <c r="P421" s="77"/>
    </row>
    <row r="422" spans="3:16" x14ac:dyDescent="0.3">
      <c r="C422" s="77"/>
      <c r="D422" s="77"/>
      <c r="E422" s="77"/>
      <c r="F422" s="77"/>
      <c r="G422" s="77"/>
      <c r="H422" s="77"/>
      <c r="I422" s="78"/>
      <c r="J422" s="77"/>
      <c r="K422" s="77"/>
      <c r="L422" s="77"/>
      <c r="M422" s="77"/>
      <c r="N422" s="78"/>
      <c r="O422" s="77"/>
      <c r="P422" s="77"/>
    </row>
    <row r="423" spans="3:16" x14ac:dyDescent="0.3">
      <c r="C423" s="77"/>
      <c r="D423" s="77"/>
      <c r="E423" s="77"/>
      <c r="F423" s="77"/>
      <c r="G423" s="77"/>
      <c r="H423" s="77"/>
      <c r="I423" s="78"/>
      <c r="J423" s="77"/>
      <c r="K423" s="77"/>
      <c r="L423" s="77"/>
      <c r="M423" s="77"/>
      <c r="N423" s="78"/>
      <c r="O423" s="77"/>
      <c r="P423" s="77"/>
    </row>
    <row r="424" spans="3:16" x14ac:dyDescent="0.3">
      <c r="C424" s="77"/>
      <c r="D424" s="77"/>
      <c r="E424" s="77"/>
      <c r="F424" s="77"/>
      <c r="G424" s="77"/>
      <c r="H424" s="77"/>
      <c r="I424" s="78"/>
      <c r="J424" s="77"/>
      <c r="K424" s="77"/>
      <c r="L424" s="77"/>
      <c r="M424" s="77"/>
      <c r="N424" s="78"/>
      <c r="O424" s="77"/>
      <c r="P424" s="77"/>
    </row>
    <row r="425" spans="3:16" x14ac:dyDescent="0.3">
      <c r="C425" s="77"/>
      <c r="D425" s="77"/>
      <c r="E425" s="77"/>
      <c r="F425" s="77"/>
      <c r="G425" s="77"/>
      <c r="H425" s="77"/>
      <c r="I425" s="78"/>
      <c r="J425" s="77"/>
      <c r="K425" s="77"/>
      <c r="L425" s="77"/>
      <c r="M425" s="77"/>
      <c r="N425" s="78"/>
      <c r="O425" s="77"/>
      <c r="P425" s="77"/>
    </row>
    <row r="426" spans="3:16" x14ac:dyDescent="0.3">
      <c r="C426" s="77"/>
      <c r="D426" s="77"/>
      <c r="E426" s="77"/>
      <c r="F426" s="77"/>
      <c r="G426" s="77"/>
      <c r="H426" s="77"/>
      <c r="I426" s="78"/>
      <c r="J426" s="77"/>
      <c r="K426" s="77"/>
      <c r="L426" s="77"/>
      <c r="M426" s="77"/>
      <c r="N426" s="78"/>
      <c r="O426" s="77"/>
      <c r="P426" s="77"/>
    </row>
    <row r="427" spans="3:16" x14ac:dyDescent="0.3">
      <c r="C427" s="77"/>
      <c r="D427" s="77"/>
      <c r="E427" s="77"/>
      <c r="F427" s="77"/>
      <c r="G427" s="77"/>
      <c r="H427" s="77"/>
      <c r="I427" s="78"/>
      <c r="J427" s="77"/>
      <c r="K427" s="77"/>
      <c r="L427" s="77"/>
      <c r="M427" s="77"/>
      <c r="N427" s="78"/>
      <c r="O427" s="77"/>
      <c r="P427" s="77"/>
    </row>
    <row r="428" spans="3:16" x14ac:dyDescent="0.3">
      <c r="C428" s="77"/>
      <c r="D428" s="77"/>
      <c r="E428" s="77"/>
      <c r="F428" s="77"/>
      <c r="G428" s="77"/>
      <c r="H428" s="77"/>
      <c r="I428" s="78"/>
      <c r="J428" s="77"/>
      <c r="K428" s="77"/>
      <c r="L428" s="77"/>
      <c r="M428" s="77"/>
      <c r="N428" s="78"/>
      <c r="O428" s="77"/>
      <c r="P428" s="77"/>
    </row>
    <row r="429" spans="3:16" x14ac:dyDescent="0.3">
      <c r="C429" s="77"/>
      <c r="D429" s="77"/>
      <c r="E429" s="77"/>
      <c r="F429" s="77"/>
      <c r="G429" s="77"/>
      <c r="H429" s="77"/>
      <c r="I429" s="78"/>
      <c r="J429" s="77"/>
      <c r="K429" s="77"/>
      <c r="L429" s="77"/>
      <c r="M429" s="77"/>
      <c r="N429" s="78"/>
      <c r="O429" s="77"/>
      <c r="P429" s="77"/>
    </row>
    <row r="430" spans="3:16" x14ac:dyDescent="0.3">
      <c r="C430" s="77"/>
      <c r="D430" s="77"/>
      <c r="E430" s="77"/>
      <c r="F430" s="77"/>
      <c r="G430" s="77"/>
      <c r="H430" s="77"/>
      <c r="I430" s="78"/>
      <c r="J430" s="77"/>
      <c r="K430" s="77"/>
      <c r="L430" s="77"/>
      <c r="M430" s="77"/>
      <c r="N430" s="78"/>
      <c r="O430" s="77"/>
      <c r="P430" s="77"/>
    </row>
    <row r="431" spans="3:16" x14ac:dyDescent="0.3">
      <c r="C431" s="77"/>
      <c r="D431" s="77"/>
      <c r="E431" s="77"/>
      <c r="F431" s="77"/>
      <c r="G431" s="77"/>
      <c r="H431" s="77"/>
      <c r="I431" s="78"/>
      <c r="J431" s="77"/>
      <c r="K431" s="77"/>
      <c r="L431" s="77"/>
      <c r="M431" s="77"/>
      <c r="N431" s="78"/>
      <c r="O431" s="77"/>
      <c r="P431" s="77"/>
    </row>
    <row r="432" spans="3:16" x14ac:dyDescent="0.3">
      <c r="C432" s="77"/>
      <c r="D432" s="77"/>
      <c r="E432" s="77"/>
      <c r="F432" s="77"/>
      <c r="G432" s="77"/>
      <c r="H432" s="77"/>
      <c r="I432" s="78"/>
      <c r="J432" s="77"/>
      <c r="K432" s="77"/>
      <c r="L432" s="77"/>
      <c r="M432" s="77"/>
      <c r="N432" s="78"/>
      <c r="O432" s="77"/>
      <c r="P432" s="77"/>
    </row>
    <row r="433" spans="3:16" x14ac:dyDescent="0.3">
      <c r="C433" s="77"/>
      <c r="D433" s="77"/>
      <c r="E433" s="77"/>
      <c r="F433" s="77"/>
      <c r="G433" s="77"/>
      <c r="H433" s="77"/>
      <c r="I433" s="78"/>
      <c r="J433" s="77"/>
      <c r="K433" s="77"/>
      <c r="L433" s="77"/>
      <c r="M433" s="77"/>
      <c r="N433" s="78"/>
      <c r="O433" s="77"/>
      <c r="P433" s="77"/>
    </row>
    <row r="434" spans="3:16" x14ac:dyDescent="0.3">
      <c r="C434" s="77"/>
      <c r="D434" s="77"/>
      <c r="E434" s="77"/>
      <c r="F434" s="77"/>
      <c r="G434" s="77"/>
      <c r="H434" s="77"/>
      <c r="I434" s="78"/>
      <c r="J434" s="77"/>
      <c r="K434" s="77"/>
      <c r="L434" s="77"/>
      <c r="M434" s="77"/>
      <c r="N434" s="78"/>
      <c r="O434" s="77"/>
      <c r="P434" s="77"/>
    </row>
    <row r="435" spans="3:16" x14ac:dyDescent="0.3">
      <c r="C435" s="77"/>
      <c r="D435" s="77"/>
      <c r="E435" s="77"/>
      <c r="F435" s="77"/>
      <c r="G435" s="77"/>
      <c r="H435" s="77"/>
      <c r="I435" s="78"/>
      <c r="J435" s="77"/>
      <c r="K435" s="77"/>
      <c r="L435" s="77"/>
      <c r="M435" s="77"/>
      <c r="N435" s="78"/>
      <c r="O435" s="77"/>
      <c r="P435" s="77"/>
    </row>
    <row r="436" spans="3:16" x14ac:dyDescent="0.3">
      <c r="C436" s="77"/>
      <c r="D436" s="77"/>
      <c r="E436" s="77"/>
      <c r="F436" s="77"/>
      <c r="G436" s="77"/>
      <c r="H436" s="77"/>
      <c r="I436" s="78"/>
      <c r="J436" s="77"/>
      <c r="K436" s="77"/>
      <c r="L436" s="77"/>
      <c r="M436" s="77"/>
      <c r="N436" s="78"/>
      <c r="O436" s="77"/>
      <c r="P436" s="77"/>
    </row>
    <row r="437" spans="3:16" x14ac:dyDescent="0.3">
      <c r="C437" s="77"/>
      <c r="D437" s="77"/>
      <c r="E437" s="77"/>
      <c r="F437" s="77"/>
      <c r="G437" s="77"/>
      <c r="H437" s="77"/>
      <c r="I437" s="78"/>
      <c r="J437" s="77"/>
      <c r="K437" s="77"/>
      <c r="L437" s="77"/>
      <c r="M437" s="77"/>
      <c r="N437" s="78"/>
      <c r="O437" s="77"/>
      <c r="P437" s="77"/>
    </row>
    <row r="438" spans="3:16" x14ac:dyDescent="0.3">
      <c r="C438" s="77"/>
      <c r="D438" s="77"/>
      <c r="E438" s="77"/>
      <c r="F438" s="77"/>
      <c r="G438" s="77"/>
      <c r="H438" s="77"/>
      <c r="I438" s="78"/>
      <c r="J438" s="77"/>
      <c r="K438" s="77"/>
      <c r="L438" s="77"/>
      <c r="M438" s="77"/>
      <c r="N438" s="78"/>
      <c r="O438" s="77"/>
      <c r="P438" s="77"/>
    </row>
    <row r="439" spans="3:16" x14ac:dyDescent="0.3">
      <c r="C439" s="77"/>
      <c r="D439" s="77"/>
      <c r="E439" s="77"/>
      <c r="F439" s="77"/>
      <c r="G439" s="77"/>
      <c r="H439" s="77"/>
      <c r="I439" s="78"/>
      <c r="J439" s="77"/>
      <c r="K439" s="77"/>
      <c r="L439" s="77"/>
      <c r="M439" s="77"/>
      <c r="N439" s="78"/>
      <c r="O439" s="77"/>
      <c r="P439" s="77"/>
    </row>
    <row r="440" spans="3:16" x14ac:dyDescent="0.3">
      <c r="C440" s="77"/>
      <c r="D440" s="77"/>
      <c r="E440" s="77"/>
      <c r="F440" s="77"/>
      <c r="G440" s="77"/>
      <c r="H440" s="77"/>
      <c r="I440" s="78"/>
      <c r="J440" s="77"/>
      <c r="K440" s="77"/>
      <c r="L440" s="77"/>
      <c r="M440" s="77"/>
      <c r="N440" s="78"/>
      <c r="O440" s="77"/>
      <c r="P440" s="77"/>
    </row>
    <row r="441" spans="3:16" x14ac:dyDescent="0.3">
      <c r="C441" s="77"/>
      <c r="D441" s="77"/>
      <c r="E441" s="77"/>
      <c r="F441" s="77"/>
      <c r="G441" s="77"/>
      <c r="H441" s="77"/>
      <c r="I441" s="78"/>
      <c r="J441" s="77"/>
      <c r="K441" s="77"/>
      <c r="L441" s="77"/>
      <c r="M441" s="77"/>
      <c r="N441" s="78"/>
      <c r="O441" s="77"/>
      <c r="P441" s="77"/>
    </row>
    <row r="442" spans="3:16" x14ac:dyDescent="0.3">
      <c r="C442" s="77"/>
      <c r="D442" s="77"/>
      <c r="E442" s="77"/>
      <c r="F442" s="77"/>
      <c r="G442" s="77"/>
      <c r="H442" s="77"/>
      <c r="I442" s="78"/>
      <c r="J442" s="77"/>
      <c r="K442" s="77"/>
      <c r="L442" s="77"/>
      <c r="M442" s="77"/>
      <c r="N442" s="78"/>
      <c r="O442" s="77"/>
      <c r="P442" s="77"/>
    </row>
    <row r="443" spans="3:16" x14ac:dyDescent="0.3">
      <c r="C443" s="77"/>
      <c r="D443" s="77"/>
      <c r="E443" s="77"/>
      <c r="F443" s="77"/>
      <c r="G443" s="77"/>
      <c r="H443" s="77"/>
      <c r="I443" s="78"/>
      <c r="J443" s="77"/>
      <c r="K443" s="77"/>
      <c r="L443" s="77"/>
      <c r="M443" s="77"/>
      <c r="N443" s="78"/>
      <c r="O443" s="77"/>
      <c r="P443" s="77"/>
    </row>
    <row r="444" spans="3:16" x14ac:dyDescent="0.3">
      <c r="C444" s="77"/>
      <c r="D444" s="77"/>
      <c r="E444" s="77"/>
      <c r="F444" s="77"/>
      <c r="G444" s="77"/>
      <c r="H444" s="77"/>
      <c r="I444" s="78"/>
      <c r="J444" s="77"/>
      <c r="K444" s="77"/>
      <c r="L444" s="77"/>
      <c r="M444" s="77"/>
      <c r="N444" s="78"/>
      <c r="O444" s="77"/>
      <c r="P444" s="77"/>
    </row>
    <row r="445" spans="3:16" x14ac:dyDescent="0.3">
      <c r="C445" s="77"/>
      <c r="D445" s="77"/>
      <c r="E445" s="77"/>
      <c r="F445" s="77"/>
      <c r="G445" s="77"/>
      <c r="H445" s="77"/>
      <c r="I445" s="78"/>
      <c r="J445" s="77"/>
      <c r="K445" s="77"/>
      <c r="L445" s="77"/>
      <c r="M445" s="77"/>
      <c r="N445" s="78"/>
      <c r="O445" s="77"/>
      <c r="P445" s="77"/>
    </row>
    <row r="446" spans="3:16" x14ac:dyDescent="0.3">
      <c r="C446" s="77"/>
      <c r="D446" s="77"/>
      <c r="E446" s="77"/>
      <c r="F446" s="77"/>
      <c r="G446" s="77"/>
      <c r="H446" s="77"/>
      <c r="I446" s="78"/>
      <c r="J446" s="77"/>
      <c r="K446" s="77"/>
      <c r="L446" s="77"/>
      <c r="M446" s="77"/>
      <c r="N446" s="78"/>
      <c r="O446" s="77"/>
      <c r="P446" s="77"/>
    </row>
    <row r="447" spans="3:16" x14ac:dyDescent="0.3">
      <c r="C447" s="77"/>
      <c r="D447" s="77"/>
      <c r="E447" s="77"/>
      <c r="F447" s="77"/>
      <c r="G447" s="77"/>
      <c r="H447" s="77"/>
      <c r="I447" s="78"/>
      <c r="J447" s="77"/>
      <c r="K447" s="77"/>
      <c r="L447" s="77"/>
      <c r="M447" s="77"/>
      <c r="N447" s="78"/>
      <c r="O447" s="77"/>
      <c r="P447" s="77"/>
    </row>
    <row r="448" spans="3:16" x14ac:dyDescent="0.3">
      <c r="C448" s="77"/>
      <c r="D448" s="77"/>
      <c r="E448" s="77"/>
      <c r="F448" s="77"/>
      <c r="G448" s="77"/>
      <c r="H448" s="77"/>
      <c r="I448" s="78"/>
      <c r="J448" s="77"/>
      <c r="K448" s="77"/>
      <c r="L448" s="77"/>
      <c r="M448" s="77"/>
      <c r="N448" s="78"/>
      <c r="O448" s="77"/>
      <c r="P448" s="77"/>
    </row>
    <row r="449" spans="3:16" x14ac:dyDescent="0.3">
      <c r="C449" s="77"/>
      <c r="D449" s="77"/>
      <c r="E449" s="77"/>
      <c r="F449" s="77"/>
      <c r="G449" s="77"/>
      <c r="H449" s="77"/>
      <c r="I449" s="78"/>
      <c r="J449" s="77"/>
      <c r="K449" s="77"/>
      <c r="L449" s="77"/>
      <c r="M449" s="77"/>
      <c r="N449" s="78"/>
      <c r="O449" s="77"/>
      <c r="P449" s="77"/>
    </row>
    <row r="450" spans="3:16" x14ac:dyDescent="0.3">
      <c r="C450" s="77"/>
      <c r="D450" s="77"/>
      <c r="E450" s="77"/>
      <c r="F450" s="77"/>
      <c r="G450" s="77"/>
      <c r="H450" s="77"/>
      <c r="I450" s="78"/>
      <c r="J450" s="77"/>
      <c r="K450" s="77"/>
      <c r="L450" s="77"/>
      <c r="M450" s="77"/>
      <c r="N450" s="78"/>
      <c r="O450" s="77"/>
      <c r="P450" s="77"/>
    </row>
    <row r="451" spans="3:16" x14ac:dyDescent="0.3">
      <c r="C451" s="77"/>
      <c r="D451" s="77"/>
      <c r="E451" s="77"/>
      <c r="F451" s="77"/>
      <c r="G451" s="77"/>
      <c r="H451" s="77"/>
      <c r="I451" s="78"/>
      <c r="J451" s="77"/>
      <c r="K451" s="77"/>
      <c r="L451" s="77"/>
      <c r="M451" s="77"/>
      <c r="N451" s="78"/>
      <c r="O451" s="77"/>
      <c r="P451" s="77"/>
    </row>
    <row r="452" spans="3:16" x14ac:dyDescent="0.3">
      <c r="C452" s="77"/>
      <c r="D452" s="77"/>
      <c r="E452" s="77"/>
      <c r="F452" s="77"/>
      <c r="G452" s="77"/>
      <c r="H452" s="77"/>
      <c r="I452" s="78"/>
      <c r="J452" s="77"/>
      <c r="K452" s="77"/>
      <c r="L452" s="77"/>
      <c r="M452" s="77"/>
      <c r="N452" s="78"/>
      <c r="O452" s="77"/>
      <c r="P452" s="77"/>
    </row>
    <row r="453" spans="3:16" x14ac:dyDescent="0.3">
      <c r="C453" s="77"/>
      <c r="D453" s="77"/>
      <c r="E453" s="77"/>
      <c r="F453" s="77"/>
      <c r="G453" s="77"/>
      <c r="H453" s="77"/>
      <c r="I453" s="78"/>
      <c r="J453" s="77"/>
      <c r="K453" s="77"/>
      <c r="L453" s="77"/>
      <c r="M453" s="77"/>
      <c r="N453" s="78"/>
      <c r="O453" s="77"/>
      <c r="P453" s="77"/>
    </row>
    <row r="454" spans="3:16" x14ac:dyDescent="0.3">
      <c r="C454" s="77"/>
      <c r="D454" s="77"/>
      <c r="E454" s="77"/>
      <c r="F454" s="77"/>
      <c r="G454" s="77"/>
      <c r="H454" s="77"/>
      <c r="I454" s="78"/>
      <c r="J454" s="77"/>
      <c r="K454" s="77"/>
      <c r="L454" s="77"/>
      <c r="M454" s="77"/>
      <c r="N454" s="78"/>
      <c r="O454" s="77"/>
      <c r="P454" s="77"/>
    </row>
    <row r="455" spans="3:16" x14ac:dyDescent="0.3">
      <c r="C455" s="77"/>
      <c r="D455" s="77"/>
      <c r="E455" s="77"/>
      <c r="F455" s="77"/>
      <c r="G455" s="77"/>
      <c r="H455" s="77"/>
      <c r="I455" s="78"/>
      <c r="J455" s="77"/>
      <c r="K455" s="77"/>
      <c r="L455" s="77"/>
      <c r="M455" s="77"/>
      <c r="N455" s="78"/>
      <c r="O455" s="77"/>
      <c r="P455" s="77"/>
    </row>
    <row r="456" spans="3:16" x14ac:dyDescent="0.3">
      <c r="C456" s="77"/>
      <c r="D456" s="77"/>
      <c r="E456" s="77"/>
      <c r="F456" s="77"/>
      <c r="G456" s="77"/>
      <c r="H456" s="77"/>
      <c r="I456" s="78"/>
      <c r="J456" s="77"/>
      <c r="K456" s="77"/>
      <c r="L456" s="77"/>
      <c r="M456" s="77"/>
      <c r="N456" s="78"/>
      <c r="O456" s="77"/>
      <c r="P456" s="77"/>
    </row>
    <row r="457" spans="3:16" x14ac:dyDescent="0.3">
      <c r="C457" s="77"/>
      <c r="D457" s="77"/>
      <c r="E457" s="77"/>
      <c r="F457" s="77"/>
      <c r="G457" s="77"/>
      <c r="H457" s="77"/>
      <c r="I457" s="78"/>
      <c r="J457" s="77"/>
      <c r="K457" s="77"/>
      <c r="L457" s="77"/>
      <c r="M457" s="77"/>
      <c r="N457" s="78"/>
      <c r="O457" s="77"/>
      <c r="P457" s="77"/>
    </row>
    <row r="458" spans="3:16" x14ac:dyDescent="0.3">
      <c r="C458" s="77"/>
      <c r="D458" s="77"/>
      <c r="E458" s="77"/>
      <c r="F458" s="77"/>
      <c r="G458" s="77"/>
      <c r="H458" s="77"/>
      <c r="I458" s="78"/>
      <c r="J458" s="77"/>
      <c r="K458" s="77"/>
      <c r="L458" s="77"/>
      <c r="M458" s="77"/>
      <c r="N458" s="78"/>
      <c r="O458" s="77"/>
      <c r="P458" s="77"/>
    </row>
    <row r="459" spans="3:16" x14ac:dyDescent="0.3">
      <c r="C459" s="77"/>
      <c r="D459" s="77"/>
      <c r="E459" s="77"/>
      <c r="F459" s="77"/>
      <c r="G459" s="77"/>
      <c r="H459" s="77"/>
      <c r="I459" s="78"/>
      <c r="J459" s="77"/>
      <c r="K459" s="77"/>
      <c r="L459" s="77"/>
      <c r="M459" s="77"/>
      <c r="N459" s="78"/>
      <c r="O459" s="77"/>
      <c r="P459" s="77"/>
    </row>
    <row r="460" spans="3:16" x14ac:dyDescent="0.3">
      <c r="C460" s="77"/>
      <c r="D460" s="77"/>
      <c r="E460" s="77"/>
      <c r="F460" s="77"/>
      <c r="G460" s="77"/>
      <c r="H460" s="77"/>
      <c r="I460" s="78"/>
      <c r="J460" s="77"/>
      <c r="K460" s="77"/>
      <c r="L460" s="77"/>
      <c r="M460" s="77"/>
      <c r="N460" s="78"/>
      <c r="O460" s="77"/>
      <c r="P460" s="77"/>
    </row>
    <row r="461" spans="3:16" x14ac:dyDescent="0.3">
      <c r="C461" s="77"/>
      <c r="D461" s="77"/>
      <c r="E461" s="77"/>
      <c r="F461" s="77"/>
      <c r="G461" s="77"/>
      <c r="H461" s="77"/>
      <c r="I461" s="78"/>
      <c r="J461" s="77"/>
      <c r="K461" s="77"/>
      <c r="L461" s="77"/>
      <c r="M461" s="77"/>
      <c r="N461" s="78"/>
      <c r="O461" s="77"/>
      <c r="P461" s="77"/>
    </row>
    <row r="462" spans="3:16" x14ac:dyDescent="0.3">
      <c r="C462" s="77"/>
      <c r="D462" s="77"/>
      <c r="E462" s="77"/>
      <c r="F462" s="77"/>
      <c r="G462" s="77"/>
      <c r="H462" s="77"/>
      <c r="I462" s="78"/>
      <c r="J462" s="77"/>
      <c r="K462" s="77"/>
      <c r="L462" s="77"/>
      <c r="M462" s="77"/>
      <c r="N462" s="78"/>
      <c r="O462" s="77"/>
      <c r="P462" s="77"/>
    </row>
    <row r="463" spans="3:16" x14ac:dyDescent="0.3">
      <c r="C463" s="77"/>
      <c r="D463" s="77"/>
      <c r="E463" s="77"/>
      <c r="F463" s="77"/>
      <c r="G463" s="77"/>
      <c r="H463" s="77"/>
      <c r="I463" s="78"/>
      <c r="J463" s="77"/>
      <c r="K463" s="77"/>
      <c r="L463" s="77"/>
      <c r="M463" s="77"/>
      <c r="N463" s="78"/>
      <c r="O463" s="77"/>
      <c r="P463" s="77"/>
    </row>
    <row r="464" spans="3:16" x14ac:dyDescent="0.3">
      <c r="C464" s="77"/>
      <c r="D464" s="77"/>
      <c r="E464" s="77"/>
      <c r="F464" s="77"/>
      <c r="G464" s="77"/>
      <c r="H464" s="77"/>
      <c r="I464" s="78"/>
      <c r="J464" s="77"/>
      <c r="K464" s="77"/>
      <c r="L464" s="77"/>
      <c r="M464" s="77"/>
      <c r="N464" s="78"/>
      <c r="O464" s="77"/>
      <c r="P464" s="77"/>
    </row>
    <row r="465" spans="3:16" x14ac:dyDescent="0.3">
      <c r="C465" s="77"/>
      <c r="D465" s="77"/>
      <c r="E465" s="77"/>
      <c r="F465" s="77"/>
      <c r="G465" s="77"/>
      <c r="H465" s="77"/>
      <c r="I465" s="78"/>
      <c r="J465" s="77"/>
      <c r="K465" s="77"/>
      <c r="L465" s="77"/>
      <c r="M465" s="77"/>
      <c r="N465" s="78"/>
      <c r="O465" s="77"/>
      <c r="P465" s="77"/>
    </row>
    <row r="466" spans="3:16" x14ac:dyDescent="0.3">
      <c r="C466" s="77"/>
      <c r="D466" s="77"/>
      <c r="E466" s="77"/>
      <c r="F466" s="77"/>
      <c r="G466" s="77"/>
      <c r="H466" s="77"/>
      <c r="I466" s="78"/>
      <c r="J466" s="77"/>
      <c r="K466" s="77"/>
      <c r="L466" s="77"/>
      <c r="M466" s="77"/>
      <c r="N466" s="78"/>
      <c r="O466" s="77"/>
      <c r="P466" s="77"/>
    </row>
    <row r="467" spans="3:16" x14ac:dyDescent="0.3">
      <c r="C467" s="77"/>
      <c r="D467" s="77"/>
      <c r="E467" s="77"/>
      <c r="F467" s="77"/>
      <c r="G467" s="77"/>
      <c r="H467" s="77"/>
      <c r="I467" s="78"/>
      <c r="J467" s="77"/>
      <c r="K467" s="77"/>
      <c r="L467" s="77"/>
      <c r="M467" s="77"/>
      <c r="N467" s="78"/>
      <c r="O467" s="77"/>
      <c r="P467" s="77"/>
    </row>
    <row r="468" spans="3:16" x14ac:dyDescent="0.3">
      <c r="C468" s="77"/>
      <c r="D468" s="77"/>
      <c r="E468" s="77"/>
      <c r="F468" s="77"/>
      <c r="G468" s="77"/>
      <c r="H468" s="77"/>
      <c r="I468" s="78"/>
      <c r="J468" s="77"/>
      <c r="K468" s="77"/>
      <c r="L468" s="77"/>
      <c r="M468" s="77"/>
      <c r="N468" s="78"/>
      <c r="O468" s="77"/>
      <c r="P468" s="77"/>
    </row>
    <row r="469" spans="3:16" x14ac:dyDescent="0.3">
      <c r="C469" s="77"/>
      <c r="D469" s="77"/>
      <c r="E469" s="77"/>
      <c r="F469" s="77"/>
      <c r="G469" s="77"/>
      <c r="H469" s="77"/>
      <c r="I469" s="78"/>
      <c r="J469" s="77"/>
      <c r="K469" s="77"/>
      <c r="L469" s="77"/>
      <c r="M469" s="77"/>
      <c r="N469" s="78"/>
      <c r="O469" s="77"/>
      <c r="P469" s="77"/>
    </row>
    <row r="470" spans="3:16" x14ac:dyDescent="0.3">
      <c r="C470" s="77"/>
      <c r="D470" s="77"/>
      <c r="E470" s="77"/>
      <c r="F470" s="77"/>
      <c r="G470" s="77"/>
      <c r="H470" s="77"/>
      <c r="I470" s="78"/>
      <c r="J470" s="77"/>
      <c r="K470" s="77"/>
      <c r="L470" s="77"/>
      <c r="M470" s="77"/>
      <c r="N470" s="78"/>
      <c r="O470" s="77"/>
      <c r="P470" s="77"/>
    </row>
    <row r="471" spans="3:16" x14ac:dyDescent="0.3">
      <c r="C471" s="77"/>
      <c r="D471" s="77"/>
      <c r="E471" s="77"/>
      <c r="F471" s="77"/>
      <c r="G471" s="77"/>
      <c r="H471" s="77"/>
      <c r="I471" s="78"/>
      <c r="J471" s="77"/>
      <c r="K471" s="77"/>
      <c r="L471" s="77"/>
      <c r="M471" s="77"/>
      <c r="N471" s="78"/>
      <c r="O471" s="77"/>
      <c r="P471" s="77"/>
    </row>
    <row r="472" spans="3:16" x14ac:dyDescent="0.3">
      <c r="C472" s="77"/>
      <c r="D472" s="77"/>
      <c r="E472" s="77"/>
      <c r="F472" s="77"/>
      <c r="G472" s="77"/>
      <c r="H472" s="77"/>
      <c r="I472" s="78"/>
      <c r="J472" s="77"/>
      <c r="K472" s="77"/>
      <c r="L472" s="77"/>
      <c r="M472" s="77"/>
      <c r="N472" s="78"/>
      <c r="O472" s="77"/>
      <c r="P472" s="77"/>
    </row>
    <row r="473" spans="3:16" x14ac:dyDescent="0.3">
      <c r="C473" s="77"/>
      <c r="D473" s="77"/>
      <c r="E473" s="77"/>
      <c r="F473" s="77"/>
      <c r="G473" s="77"/>
      <c r="H473" s="77"/>
      <c r="I473" s="78"/>
      <c r="J473" s="77"/>
      <c r="K473" s="77"/>
      <c r="L473" s="77"/>
      <c r="M473" s="77"/>
      <c r="N473" s="78"/>
      <c r="O473" s="77"/>
      <c r="P473" s="77"/>
    </row>
    <row r="474" spans="3:16" x14ac:dyDescent="0.3">
      <c r="C474" s="77"/>
      <c r="D474" s="77"/>
      <c r="E474" s="77"/>
      <c r="F474" s="77"/>
      <c r="G474" s="77"/>
      <c r="H474" s="77"/>
      <c r="I474" s="78"/>
      <c r="J474" s="77"/>
      <c r="K474" s="77"/>
      <c r="L474" s="77"/>
      <c r="M474" s="77"/>
      <c r="N474" s="78"/>
      <c r="O474" s="77"/>
      <c r="P474" s="77"/>
    </row>
    <row r="475" spans="3:16" x14ac:dyDescent="0.3">
      <c r="C475" s="77"/>
      <c r="D475" s="77"/>
      <c r="E475" s="77"/>
      <c r="F475" s="77"/>
      <c r="G475" s="77"/>
      <c r="H475" s="77"/>
      <c r="I475" s="78"/>
      <c r="J475" s="77"/>
      <c r="K475" s="77"/>
      <c r="L475" s="77"/>
      <c r="M475" s="77"/>
      <c r="N475" s="78"/>
      <c r="O475" s="77"/>
      <c r="P475" s="77"/>
    </row>
    <row r="476" spans="3:16" x14ac:dyDescent="0.3">
      <c r="C476" s="77"/>
      <c r="D476" s="77"/>
      <c r="E476" s="77"/>
      <c r="F476" s="77"/>
      <c r="G476" s="77"/>
      <c r="H476" s="77"/>
      <c r="I476" s="78"/>
      <c r="J476" s="77"/>
      <c r="K476" s="77"/>
      <c r="L476" s="77"/>
      <c r="M476" s="77"/>
      <c r="N476" s="78"/>
      <c r="O476" s="77"/>
      <c r="P476" s="77"/>
    </row>
    <row r="477" spans="3:16" x14ac:dyDescent="0.3">
      <c r="C477" s="77"/>
      <c r="D477" s="77"/>
      <c r="E477" s="77"/>
      <c r="F477" s="77"/>
      <c r="G477" s="77"/>
      <c r="H477" s="77"/>
      <c r="I477" s="78"/>
      <c r="J477" s="77"/>
      <c r="K477" s="77"/>
      <c r="L477" s="77"/>
      <c r="M477" s="77"/>
      <c r="N477" s="78"/>
      <c r="O477" s="77"/>
      <c r="P477" s="77"/>
    </row>
    <row r="478" spans="3:16" x14ac:dyDescent="0.3">
      <c r="C478" s="77"/>
      <c r="D478" s="77"/>
      <c r="E478" s="77"/>
      <c r="F478" s="77"/>
      <c r="G478" s="77"/>
      <c r="H478" s="77"/>
      <c r="I478" s="78"/>
      <c r="J478" s="77"/>
      <c r="K478" s="77"/>
      <c r="L478" s="77"/>
      <c r="M478" s="77"/>
      <c r="N478" s="78"/>
      <c r="O478" s="77"/>
      <c r="P478" s="77"/>
    </row>
    <row r="479" spans="3:16" x14ac:dyDescent="0.3">
      <c r="C479" s="77"/>
      <c r="D479" s="77"/>
      <c r="E479" s="77"/>
      <c r="F479" s="77"/>
      <c r="G479" s="77"/>
      <c r="H479" s="77"/>
      <c r="I479" s="78"/>
      <c r="J479" s="77"/>
      <c r="K479" s="77"/>
      <c r="L479" s="77"/>
      <c r="M479" s="77"/>
      <c r="N479" s="78"/>
      <c r="O479" s="77"/>
      <c r="P479" s="77"/>
    </row>
    <row r="480" spans="3:16" x14ac:dyDescent="0.3">
      <c r="C480" s="77"/>
      <c r="D480" s="77"/>
      <c r="E480" s="77"/>
      <c r="F480" s="77"/>
      <c r="G480" s="77"/>
      <c r="H480" s="77"/>
      <c r="I480" s="78"/>
      <c r="J480" s="77"/>
      <c r="K480" s="77"/>
      <c r="L480" s="77"/>
      <c r="M480" s="77"/>
      <c r="N480" s="78"/>
      <c r="O480" s="77"/>
      <c r="P480" s="77"/>
    </row>
    <row r="481" spans="3:16" x14ac:dyDescent="0.3">
      <c r="C481" s="77"/>
      <c r="D481" s="77"/>
      <c r="E481" s="77"/>
      <c r="F481" s="77"/>
      <c r="G481" s="77"/>
      <c r="H481" s="77"/>
      <c r="I481" s="78"/>
      <c r="J481" s="77"/>
      <c r="K481" s="77"/>
      <c r="L481" s="77"/>
      <c r="M481" s="77"/>
      <c r="N481" s="78"/>
      <c r="O481" s="77"/>
      <c r="P481" s="77"/>
    </row>
    <row r="482" spans="3:16" x14ac:dyDescent="0.3">
      <c r="C482" s="77"/>
      <c r="D482" s="77"/>
      <c r="E482" s="77"/>
      <c r="F482" s="77"/>
      <c r="G482" s="77"/>
      <c r="H482" s="77"/>
      <c r="I482" s="78"/>
      <c r="J482" s="77"/>
      <c r="K482" s="77"/>
      <c r="L482" s="77"/>
      <c r="M482" s="77"/>
      <c r="N482" s="78"/>
      <c r="O482" s="77"/>
      <c r="P482" s="77"/>
    </row>
    <row r="483" spans="3:16" x14ac:dyDescent="0.3">
      <c r="C483" s="77"/>
      <c r="D483" s="77"/>
      <c r="E483" s="77"/>
      <c r="F483" s="77"/>
      <c r="G483" s="77"/>
      <c r="H483" s="77"/>
      <c r="I483" s="78"/>
      <c r="J483" s="77"/>
      <c r="K483" s="77"/>
      <c r="L483" s="77"/>
      <c r="M483" s="77"/>
      <c r="N483" s="78"/>
      <c r="O483" s="77"/>
      <c r="P483" s="77"/>
    </row>
    <row r="484" spans="3:16" x14ac:dyDescent="0.3">
      <c r="C484" s="77"/>
      <c r="D484" s="77"/>
      <c r="E484" s="77"/>
      <c r="F484" s="77"/>
      <c r="G484" s="77"/>
      <c r="H484" s="77"/>
      <c r="I484" s="78"/>
      <c r="J484" s="77"/>
      <c r="K484" s="77"/>
      <c r="L484" s="77"/>
      <c r="M484" s="77"/>
      <c r="N484" s="78"/>
      <c r="O484" s="77"/>
      <c r="P484" s="77"/>
    </row>
    <row r="485" spans="3:16" x14ac:dyDescent="0.3">
      <c r="C485" s="77"/>
      <c r="D485" s="77"/>
      <c r="E485" s="77"/>
      <c r="F485" s="77"/>
      <c r="G485" s="77"/>
      <c r="H485" s="77"/>
      <c r="I485" s="78"/>
      <c r="J485" s="77"/>
      <c r="K485" s="77"/>
      <c r="L485" s="77"/>
      <c r="M485" s="77"/>
      <c r="N485" s="78"/>
      <c r="O485" s="77"/>
      <c r="P485" s="77"/>
    </row>
    <row r="486" spans="3:16" x14ac:dyDescent="0.3">
      <c r="C486" s="77"/>
      <c r="D486" s="77"/>
      <c r="E486" s="77"/>
      <c r="F486" s="77"/>
      <c r="G486" s="77"/>
      <c r="H486" s="77"/>
      <c r="I486" s="78"/>
      <c r="J486" s="77"/>
      <c r="K486" s="77"/>
      <c r="L486" s="77"/>
      <c r="M486" s="77"/>
      <c r="N486" s="78"/>
      <c r="O486" s="77"/>
      <c r="P486" s="77"/>
    </row>
    <row r="487" spans="3:16" x14ac:dyDescent="0.3">
      <c r="C487" s="77"/>
      <c r="D487" s="77"/>
      <c r="E487" s="77"/>
      <c r="F487" s="77"/>
      <c r="G487" s="77"/>
      <c r="H487" s="77"/>
      <c r="I487" s="78"/>
      <c r="J487" s="77"/>
      <c r="K487" s="77"/>
      <c r="L487" s="77"/>
      <c r="M487" s="77"/>
      <c r="N487" s="78"/>
      <c r="O487" s="77"/>
      <c r="P487" s="77"/>
    </row>
    <row r="488" spans="3:16" x14ac:dyDescent="0.3">
      <c r="C488" s="77"/>
      <c r="D488" s="77"/>
      <c r="E488" s="77"/>
      <c r="F488" s="77"/>
      <c r="G488" s="77"/>
      <c r="H488" s="77"/>
      <c r="I488" s="78"/>
      <c r="J488" s="77"/>
      <c r="K488" s="77"/>
      <c r="L488" s="77"/>
      <c r="M488" s="77"/>
      <c r="N488" s="78"/>
      <c r="O488" s="77"/>
      <c r="P488" s="77"/>
    </row>
    <row r="489" spans="3:16" x14ac:dyDescent="0.3">
      <c r="C489" s="77"/>
      <c r="D489" s="77"/>
      <c r="E489" s="77"/>
      <c r="F489" s="77"/>
      <c r="G489" s="77"/>
      <c r="H489" s="77"/>
      <c r="I489" s="78"/>
      <c r="J489" s="77"/>
      <c r="K489" s="77"/>
      <c r="L489" s="77"/>
      <c r="M489" s="77"/>
      <c r="N489" s="78"/>
      <c r="O489" s="77"/>
      <c r="P489" s="77"/>
    </row>
    <row r="490" spans="3:16" x14ac:dyDescent="0.3">
      <c r="C490" s="77"/>
      <c r="D490" s="77"/>
      <c r="E490" s="77"/>
      <c r="F490" s="77"/>
      <c r="G490" s="77"/>
      <c r="H490" s="77"/>
      <c r="I490" s="78"/>
      <c r="J490" s="77"/>
      <c r="K490" s="77"/>
      <c r="L490" s="77"/>
      <c r="M490" s="77"/>
      <c r="N490" s="78"/>
      <c r="O490" s="77"/>
      <c r="P490" s="77"/>
    </row>
    <row r="491" spans="3:16" x14ac:dyDescent="0.3">
      <c r="C491" s="77"/>
      <c r="D491" s="77"/>
      <c r="E491" s="77"/>
      <c r="F491" s="77"/>
      <c r="G491" s="77"/>
      <c r="H491" s="77"/>
      <c r="I491" s="78"/>
      <c r="J491" s="77"/>
      <c r="K491" s="77"/>
      <c r="L491" s="77"/>
      <c r="M491" s="77"/>
      <c r="N491" s="78"/>
      <c r="O491" s="77"/>
      <c r="P491" s="77"/>
    </row>
    <row r="492" spans="3:16" x14ac:dyDescent="0.3">
      <c r="C492" s="77"/>
      <c r="D492" s="77"/>
      <c r="E492" s="77"/>
      <c r="F492" s="77"/>
      <c r="G492" s="77"/>
      <c r="H492" s="77"/>
      <c r="I492" s="78"/>
      <c r="J492" s="77"/>
      <c r="K492" s="77"/>
      <c r="L492" s="77"/>
      <c r="M492" s="77"/>
      <c r="N492" s="78"/>
      <c r="O492" s="77"/>
      <c r="P492" s="77"/>
    </row>
    <row r="493" spans="3:16" x14ac:dyDescent="0.3">
      <c r="C493" s="77"/>
      <c r="D493" s="77"/>
      <c r="E493" s="77"/>
      <c r="F493" s="77"/>
      <c r="G493" s="77"/>
      <c r="H493" s="77"/>
      <c r="I493" s="78"/>
      <c r="J493" s="77"/>
      <c r="K493" s="77"/>
      <c r="L493" s="77"/>
      <c r="M493" s="77"/>
      <c r="N493" s="78"/>
      <c r="O493" s="77"/>
      <c r="P493" s="77"/>
    </row>
    <row r="494" spans="3:16" x14ac:dyDescent="0.3">
      <c r="C494" s="77"/>
      <c r="D494" s="77"/>
      <c r="E494" s="77"/>
      <c r="F494" s="77"/>
      <c r="G494" s="77"/>
      <c r="H494" s="77"/>
      <c r="I494" s="78"/>
      <c r="J494" s="77"/>
      <c r="K494" s="77"/>
      <c r="L494" s="77"/>
      <c r="M494" s="77"/>
      <c r="N494" s="78"/>
      <c r="O494" s="77"/>
      <c r="P494" s="77"/>
    </row>
    <row r="495" spans="3:16" x14ac:dyDescent="0.3">
      <c r="C495" s="77"/>
      <c r="D495" s="77"/>
      <c r="E495" s="77"/>
      <c r="F495" s="77"/>
      <c r="G495" s="77"/>
      <c r="H495" s="77"/>
      <c r="I495" s="78"/>
      <c r="J495" s="77"/>
      <c r="K495" s="77"/>
      <c r="L495" s="77"/>
      <c r="M495" s="77"/>
      <c r="N495" s="78"/>
      <c r="O495" s="77"/>
      <c r="P495" s="77"/>
    </row>
    <row r="496" spans="3:16" x14ac:dyDescent="0.3">
      <c r="C496" s="77"/>
      <c r="D496" s="77"/>
      <c r="E496" s="77"/>
      <c r="F496" s="77"/>
      <c r="G496" s="77"/>
      <c r="H496" s="77"/>
      <c r="I496" s="78"/>
      <c r="J496" s="77"/>
      <c r="K496" s="77"/>
      <c r="L496" s="77"/>
      <c r="M496" s="77"/>
      <c r="N496" s="78"/>
      <c r="O496" s="77"/>
      <c r="P496" s="77"/>
    </row>
    <row r="497" spans="3:16" x14ac:dyDescent="0.3">
      <c r="C497" s="77"/>
      <c r="D497" s="77"/>
      <c r="E497" s="77"/>
      <c r="F497" s="77"/>
      <c r="G497" s="77"/>
      <c r="H497" s="77"/>
      <c r="I497" s="78"/>
      <c r="J497" s="77"/>
      <c r="K497" s="77"/>
      <c r="L497" s="77"/>
      <c r="M497" s="77"/>
      <c r="N497" s="78"/>
      <c r="O497" s="77"/>
      <c r="P497" s="77"/>
    </row>
    <row r="498" spans="3:16" x14ac:dyDescent="0.3">
      <c r="C498" s="77"/>
      <c r="D498" s="77"/>
      <c r="E498" s="77"/>
      <c r="F498" s="77"/>
      <c r="G498" s="77"/>
      <c r="H498" s="77"/>
      <c r="I498" s="78"/>
      <c r="J498" s="77"/>
      <c r="K498" s="77"/>
      <c r="L498" s="77"/>
      <c r="M498" s="77"/>
      <c r="N498" s="78"/>
      <c r="O498" s="77"/>
      <c r="P498" s="77"/>
    </row>
    <row r="499" spans="3:16" x14ac:dyDescent="0.3">
      <c r="I499" s="81"/>
    </row>
    <row r="500" spans="3:16" x14ac:dyDescent="0.3">
      <c r="I500" s="81"/>
    </row>
    <row r="501" spans="3:16" x14ac:dyDescent="0.3">
      <c r="I501" s="81"/>
    </row>
    <row r="502" spans="3:16" x14ac:dyDescent="0.3">
      <c r="I502" s="81"/>
    </row>
    <row r="503" spans="3:16" x14ac:dyDescent="0.3">
      <c r="I503" s="81"/>
    </row>
    <row r="504" spans="3:16" x14ac:dyDescent="0.3">
      <c r="I504" s="81"/>
    </row>
    <row r="505" spans="3:16" x14ac:dyDescent="0.3">
      <c r="I505" s="81"/>
    </row>
    <row r="506" spans="3:16" x14ac:dyDescent="0.3">
      <c r="I506" s="81"/>
    </row>
    <row r="507" spans="3:16" x14ac:dyDescent="0.3">
      <c r="I507" s="81"/>
    </row>
    <row r="508" spans="3:16" x14ac:dyDescent="0.3">
      <c r="I508" s="81"/>
    </row>
    <row r="509" spans="3:16" x14ac:dyDescent="0.3">
      <c r="I509" s="81"/>
    </row>
    <row r="510" spans="3:16" x14ac:dyDescent="0.3">
      <c r="I510" s="81"/>
    </row>
    <row r="511" spans="3:16" x14ac:dyDescent="0.3">
      <c r="I511" s="81"/>
    </row>
    <row r="512" spans="3:16" x14ac:dyDescent="0.3">
      <c r="I512" s="81"/>
    </row>
    <row r="513" spans="9:9" x14ac:dyDescent="0.3">
      <c r="I513" s="81"/>
    </row>
    <row r="514" spans="9:9" x14ac:dyDescent="0.3">
      <c r="I514" s="81"/>
    </row>
    <row r="515" spans="9:9" x14ac:dyDescent="0.3">
      <c r="I515" s="81"/>
    </row>
    <row r="516" spans="9:9" x14ac:dyDescent="0.3">
      <c r="I516" s="81"/>
    </row>
    <row r="517" spans="9:9" x14ac:dyDescent="0.3">
      <c r="I517" s="81"/>
    </row>
    <row r="518" spans="9:9" x14ac:dyDescent="0.3">
      <c r="I518" s="81"/>
    </row>
    <row r="519" spans="9:9" x14ac:dyDescent="0.3">
      <c r="I519" s="81"/>
    </row>
    <row r="520" spans="9:9" x14ac:dyDescent="0.3">
      <c r="I520" s="81"/>
    </row>
    <row r="521" spans="9:9" x14ac:dyDescent="0.3">
      <c r="I521" s="81"/>
    </row>
    <row r="522" spans="9:9" x14ac:dyDescent="0.3">
      <c r="I522" s="81"/>
    </row>
    <row r="523" spans="9:9" x14ac:dyDescent="0.3">
      <c r="I523" s="81"/>
    </row>
    <row r="524" spans="9:9" x14ac:dyDescent="0.3">
      <c r="I524" s="81"/>
    </row>
    <row r="525" spans="9:9" x14ac:dyDescent="0.3">
      <c r="I525" s="81"/>
    </row>
    <row r="526" spans="9:9" x14ac:dyDescent="0.3">
      <c r="I526" s="81"/>
    </row>
    <row r="527" spans="9:9" x14ac:dyDescent="0.3">
      <c r="I527" s="81"/>
    </row>
    <row r="528" spans="9:9" x14ac:dyDescent="0.3">
      <c r="I528" s="81"/>
    </row>
    <row r="529" spans="9:9" x14ac:dyDescent="0.3">
      <c r="I529" s="81"/>
    </row>
    <row r="530" spans="9:9" x14ac:dyDescent="0.3">
      <c r="I530" s="81"/>
    </row>
    <row r="531" spans="9:9" x14ac:dyDescent="0.3">
      <c r="I531" s="81"/>
    </row>
    <row r="532" spans="9:9" x14ac:dyDescent="0.3">
      <c r="I532" s="81"/>
    </row>
    <row r="533" spans="9:9" x14ac:dyDescent="0.3">
      <c r="I533" s="81"/>
    </row>
    <row r="534" spans="9:9" x14ac:dyDescent="0.3">
      <c r="I534" s="81"/>
    </row>
    <row r="535" spans="9:9" x14ac:dyDescent="0.3">
      <c r="I535" s="81"/>
    </row>
    <row r="536" spans="9:9" x14ac:dyDescent="0.3">
      <c r="I536" s="81"/>
    </row>
    <row r="537" spans="9:9" x14ac:dyDescent="0.3">
      <c r="I537" s="81"/>
    </row>
    <row r="538" spans="9:9" x14ac:dyDescent="0.3">
      <c r="I538" s="81"/>
    </row>
    <row r="539" spans="9:9" x14ac:dyDescent="0.3">
      <c r="I539" s="81"/>
    </row>
    <row r="540" spans="9:9" x14ac:dyDescent="0.3">
      <c r="I540" s="81"/>
    </row>
    <row r="541" spans="9:9" x14ac:dyDescent="0.3">
      <c r="I541" s="81"/>
    </row>
    <row r="542" spans="9:9" x14ac:dyDescent="0.3">
      <c r="I542" s="81"/>
    </row>
    <row r="543" spans="9:9" x14ac:dyDescent="0.3">
      <c r="I543" s="81"/>
    </row>
    <row r="544" spans="9:9" x14ac:dyDescent="0.3">
      <c r="I544" s="81"/>
    </row>
    <row r="545" spans="9:9" x14ac:dyDescent="0.3">
      <c r="I545" s="81"/>
    </row>
    <row r="546" spans="9:9" x14ac:dyDescent="0.3">
      <c r="I546" s="81"/>
    </row>
    <row r="547" spans="9:9" x14ac:dyDescent="0.3">
      <c r="I547" s="81"/>
    </row>
    <row r="548" spans="9:9" x14ac:dyDescent="0.3">
      <c r="I548" s="81"/>
    </row>
    <row r="549" spans="9:9" x14ac:dyDescent="0.3">
      <c r="I549" s="81"/>
    </row>
    <row r="550" spans="9:9" x14ac:dyDescent="0.3">
      <c r="I550" s="81"/>
    </row>
    <row r="551" spans="9:9" x14ac:dyDescent="0.3">
      <c r="I551" s="81"/>
    </row>
    <row r="552" spans="9:9" x14ac:dyDescent="0.3">
      <c r="I552" s="81"/>
    </row>
    <row r="553" spans="9:9" x14ac:dyDescent="0.3">
      <c r="I553" s="81"/>
    </row>
    <row r="554" spans="9:9" x14ac:dyDescent="0.3">
      <c r="I554" s="81"/>
    </row>
    <row r="555" spans="9:9" x14ac:dyDescent="0.3">
      <c r="I555" s="81"/>
    </row>
    <row r="556" spans="9:9" x14ac:dyDescent="0.3">
      <c r="I556" s="81"/>
    </row>
    <row r="557" spans="9:9" x14ac:dyDescent="0.3">
      <c r="I557" s="81"/>
    </row>
    <row r="558" spans="9:9" x14ac:dyDescent="0.3">
      <c r="I558" s="81"/>
    </row>
    <row r="559" spans="9:9" x14ac:dyDescent="0.3">
      <c r="I559" s="81"/>
    </row>
    <row r="560" spans="9:9" x14ac:dyDescent="0.3">
      <c r="I560" s="81"/>
    </row>
    <row r="561" spans="9:9" x14ac:dyDescent="0.3">
      <c r="I561" s="81"/>
    </row>
    <row r="562" spans="9:9" x14ac:dyDescent="0.3">
      <c r="I562" s="81"/>
    </row>
    <row r="563" spans="9:9" x14ac:dyDescent="0.3">
      <c r="I563" s="81"/>
    </row>
    <row r="564" spans="9:9" x14ac:dyDescent="0.3">
      <c r="I564" s="81"/>
    </row>
    <row r="565" spans="9:9" x14ac:dyDescent="0.3">
      <c r="I565" s="81"/>
    </row>
    <row r="566" spans="9:9" x14ac:dyDescent="0.3">
      <c r="I566" s="81"/>
    </row>
    <row r="567" spans="9:9" x14ac:dyDescent="0.3">
      <c r="I567" s="81"/>
    </row>
    <row r="568" spans="9:9" x14ac:dyDescent="0.3">
      <c r="I568" s="81"/>
    </row>
    <row r="569" spans="9:9" x14ac:dyDescent="0.3">
      <c r="I569" s="81"/>
    </row>
    <row r="570" spans="9:9" x14ac:dyDescent="0.3">
      <c r="I570" s="81"/>
    </row>
    <row r="571" spans="9:9" x14ac:dyDescent="0.3">
      <c r="I571" s="81"/>
    </row>
    <row r="572" spans="9:9" x14ac:dyDescent="0.3">
      <c r="I572" s="81"/>
    </row>
    <row r="573" spans="9:9" x14ac:dyDescent="0.3">
      <c r="I573" s="81"/>
    </row>
    <row r="574" spans="9:9" x14ac:dyDescent="0.3">
      <c r="I574" s="81"/>
    </row>
    <row r="575" spans="9:9" x14ac:dyDescent="0.3">
      <c r="I575" s="81"/>
    </row>
    <row r="576" spans="9:9" x14ac:dyDescent="0.3">
      <c r="I576" s="81"/>
    </row>
    <row r="577" spans="9:9" x14ac:dyDescent="0.3">
      <c r="I577" s="81"/>
    </row>
    <row r="578" spans="9:9" x14ac:dyDescent="0.3">
      <c r="I578" s="81"/>
    </row>
    <row r="579" spans="9:9" x14ac:dyDescent="0.3">
      <c r="I579" s="81"/>
    </row>
    <row r="580" spans="9:9" x14ac:dyDescent="0.3">
      <c r="I580" s="81"/>
    </row>
    <row r="581" spans="9:9" x14ac:dyDescent="0.3">
      <c r="I581" s="81"/>
    </row>
    <row r="582" spans="9:9" x14ac:dyDescent="0.3">
      <c r="I582" s="81"/>
    </row>
    <row r="583" spans="9:9" x14ac:dyDescent="0.3">
      <c r="I583" s="81"/>
    </row>
    <row r="584" spans="9:9" x14ac:dyDescent="0.3">
      <c r="I584" s="81"/>
    </row>
    <row r="585" spans="9:9" x14ac:dyDescent="0.3">
      <c r="I585" s="81"/>
    </row>
    <row r="586" spans="9:9" x14ac:dyDescent="0.3">
      <c r="I586" s="81"/>
    </row>
    <row r="587" spans="9:9" x14ac:dyDescent="0.3">
      <c r="I587" s="81"/>
    </row>
    <row r="588" spans="9:9" x14ac:dyDescent="0.3">
      <c r="I588" s="81"/>
    </row>
    <row r="589" spans="9:9" x14ac:dyDescent="0.3">
      <c r="I589" s="81"/>
    </row>
    <row r="590" spans="9:9" x14ac:dyDescent="0.3">
      <c r="I590" s="81"/>
    </row>
    <row r="591" spans="9:9" x14ac:dyDescent="0.3">
      <c r="I591" s="81"/>
    </row>
    <row r="592" spans="9:9" x14ac:dyDescent="0.3">
      <c r="I592" s="81"/>
    </row>
    <row r="593" spans="9:9" x14ac:dyDescent="0.3">
      <c r="I593" s="81"/>
    </row>
    <row r="594" spans="9:9" x14ac:dyDescent="0.3">
      <c r="I594" s="81"/>
    </row>
    <row r="595" spans="9:9" x14ac:dyDescent="0.3">
      <c r="I595" s="81"/>
    </row>
    <row r="596" spans="9:9" x14ac:dyDescent="0.3">
      <c r="I596" s="81"/>
    </row>
    <row r="597" spans="9:9" x14ac:dyDescent="0.3">
      <c r="I597" s="81"/>
    </row>
    <row r="598" spans="9:9" x14ac:dyDescent="0.3">
      <c r="I598" s="81"/>
    </row>
    <row r="599" spans="9:9" x14ac:dyDescent="0.3">
      <c r="I599" s="81"/>
    </row>
    <row r="600" spans="9:9" x14ac:dyDescent="0.3">
      <c r="I600" s="81"/>
    </row>
    <row r="601" spans="9:9" x14ac:dyDescent="0.3">
      <c r="I601" s="81"/>
    </row>
    <row r="602" spans="9:9" x14ac:dyDescent="0.3">
      <c r="I602" s="81"/>
    </row>
    <row r="603" spans="9:9" x14ac:dyDescent="0.3">
      <c r="I603" s="81"/>
    </row>
    <row r="604" spans="9:9" x14ac:dyDescent="0.3">
      <c r="I604" s="81"/>
    </row>
    <row r="605" spans="9:9" x14ac:dyDescent="0.3">
      <c r="I605" s="81"/>
    </row>
    <row r="606" spans="9:9" x14ac:dyDescent="0.3">
      <c r="I606" s="81"/>
    </row>
    <row r="607" spans="9:9" x14ac:dyDescent="0.3">
      <c r="I607" s="81"/>
    </row>
    <row r="608" spans="9:9" x14ac:dyDescent="0.3">
      <c r="I608" s="81"/>
    </row>
    <row r="609" spans="9:9" x14ac:dyDescent="0.3">
      <c r="I609" s="81"/>
    </row>
    <row r="610" spans="9:9" x14ac:dyDescent="0.3">
      <c r="I610" s="81"/>
    </row>
    <row r="611" spans="9:9" x14ac:dyDescent="0.3">
      <c r="I611" s="81"/>
    </row>
    <row r="612" spans="9:9" x14ac:dyDescent="0.3">
      <c r="I612" s="81"/>
    </row>
    <row r="613" spans="9:9" x14ac:dyDescent="0.3">
      <c r="I613" s="81"/>
    </row>
    <row r="614" spans="9:9" x14ac:dyDescent="0.3">
      <c r="I614" s="81"/>
    </row>
    <row r="615" spans="9:9" x14ac:dyDescent="0.3">
      <c r="I615" s="81"/>
    </row>
    <row r="616" spans="9:9" x14ac:dyDescent="0.3">
      <c r="I616" s="81"/>
    </row>
    <row r="617" spans="9:9" x14ac:dyDescent="0.3">
      <c r="I617" s="81"/>
    </row>
    <row r="618" spans="9:9" x14ac:dyDescent="0.3">
      <c r="I618" s="81"/>
    </row>
    <row r="619" spans="9:9" x14ac:dyDescent="0.3">
      <c r="I619" s="81"/>
    </row>
    <row r="620" spans="9:9" x14ac:dyDescent="0.3">
      <c r="I620" s="81"/>
    </row>
    <row r="621" spans="9:9" x14ac:dyDescent="0.3">
      <c r="I621" s="81"/>
    </row>
    <row r="622" spans="9:9" x14ac:dyDescent="0.3">
      <c r="I622" s="81"/>
    </row>
    <row r="623" spans="9:9" x14ac:dyDescent="0.3">
      <c r="I623" s="81"/>
    </row>
    <row r="624" spans="9:9" x14ac:dyDescent="0.3">
      <c r="I624" s="81"/>
    </row>
    <row r="625" spans="9:9" x14ac:dyDescent="0.3">
      <c r="I625" s="81"/>
    </row>
    <row r="626" spans="9:9" x14ac:dyDescent="0.3">
      <c r="I626" s="81"/>
    </row>
    <row r="627" spans="9:9" x14ac:dyDescent="0.3">
      <c r="I627" s="81"/>
    </row>
    <row r="628" spans="9:9" x14ac:dyDescent="0.3">
      <c r="I628" s="81"/>
    </row>
    <row r="629" spans="9:9" x14ac:dyDescent="0.3">
      <c r="I629" s="81"/>
    </row>
    <row r="630" spans="9:9" x14ac:dyDescent="0.3">
      <c r="I630" s="81"/>
    </row>
    <row r="631" spans="9:9" x14ac:dyDescent="0.3">
      <c r="I631" s="81"/>
    </row>
    <row r="632" spans="9:9" x14ac:dyDescent="0.3">
      <c r="I632" s="81"/>
    </row>
    <row r="633" spans="9:9" x14ac:dyDescent="0.3">
      <c r="I633" s="81"/>
    </row>
    <row r="634" spans="9:9" x14ac:dyDescent="0.3">
      <c r="I634" s="81"/>
    </row>
    <row r="635" spans="9:9" x14ac:dyDescent="0.3">
      <c r="I635" s="81"/>
    </row>
    <row r="636" spans="9:9" x14ac:dyDescent="0.3">
      <c r="I636" s="81"/>
    </row>
    <row r="637" spans="9:9" x14ac:dyDescent="0.3">
      <c r="I637" s="81"/>
    </row>
    <row r="638" spans="9:9" x14ac:dyDescent="0.3">
      <c r="I638" s="81"/>
    </row>
    <row r="639" spans="9:9" x14ac:dyDescent="0.3">
      <c r="I639" s="81"/>
    </row>
    <row r="640" spans="9:9" x14ac:dyDescent="0.3">
      <c r="I640" s="81"/>
    </row>
    <row r="641" spans="9:9" x14ac:dyDescent="0.3">
      <c r="I641" s="81"/>
    </row>
    <row r="642" spans="9:9" x14ac:dyDescent="0.3">
      <c r="I642" s="81"/>
    </row>
    <row r="643" spans="9:9" x14ac:dyDescent="0.3">
      <c r="I643" s="81"/>
    </row>
    <row r="644" spans="9:9" x14ac:dyDescent="0.3">
      <c r="I644" s="81"/>
    </row>
    <row r="645" spans="9:9" x14ac:dyDescent="0.3">
      <c r="I645" s="81"/>
    </row>
    <row r="646" spans="9:9" x14ac:dyDescent="0.3">
      <c r="I646" s="81"/>
    </row>
    <row r="647" spans="9:9" x14ac:dyDescent="0.3">
      <c r="I647" s="81"/>
    </row>
    <row r="648" spans="9:9" x14ac:dyDescent="0.3">
      <c r="I648" s="81"/>
    </row>
    <row r="649" spans="9:9" x14ac:dyDescent="0.3">
      <c r="I649" s="81"/>
    </row>
    <row r="650" spans="9:9" x14ac:dyDescent="0.3">
      <c r="I650" s="81"/>
    </row>
    <row r="651" spans="9:9" x14ac:dyDescent="0.3">
      <c r="I651" s="81"/>
    </row>
    <row r="652" spans="9:9" x14ac:dyDescent="0.3">
      <c r="I652" s="81"/>
    </row>
    <row r="653" spans="9:9" x14ac:dyDescent="0.3">
      <c r="I653" s="81"/>
    </row>
    <row r="654" spans="9:9" x14ac:dyDescent="0.3">
      <c r="I654" s="81"/>
    </row>
    <row r="655" spans="9:9" x14ac:dyDescent="0.3">
      <c r="I655" s="81"/>
    </row>
    <row r="656" spans="9:9" x14ac:dyDescent="0.3">
      <c r="I656" s="81"/>
    </row>
    <row r="657" spans="9:9" x14ac:dyDescent="0.3">
      <c r="I657" s="81"/>
    </row>
    <row r="658" spans="9:9" x14ac:dyDescent="0.3">
      <c r="I658" s="81"/>
    </row>
    <row r="659" spans="9:9" x14ac:dyDescent="0.3">
      <c r="I659" s="81"/>
    </row>
    <row r="660" spans="9:9" x14ac:dyDescent="0.3">
      <c r="I660" s="81"/>
    </row>
    <row r="661" spans="9:9" x14ac:dyDescent="0.3">
      <c r="I661" s="81"/>
    </row>
    <row r="662" spans="9:9" x14ac:dyDescent="0.3">
      <c r="I662" s="81"/>
    </row>
    <row r="663" spans="9:9" x14ac:dyDescent="0.3">
      <c r="I663" s="81"/>
    </row>
    <row r="664" spans="9:9" x14ac:dyDescent="0.3">
      <c r="I664" s="81"/>
    </row>
    <row r="665" spans="9:9" x14ac:dyDescent="0.3">
      <c r="I665" s="81"/>
    </row>
    <row r="666" spans="9:9" x14ac:dyDescent="0.3">
      <c r="I666" s="81"/>
    </row>
    <row r="667" spans="9:9" x14ac:dyDescent="0.3">
      <c r="I667" s="81"/>
    </row>
    <row r="668" spans="9:9" x14ac:dyDescent="0.3">
      <c r="I668" s="81"/>
    </row>
    <row r="669" spans="9:9" x14ac:dyDescent="0.3">
      <c r="I669" s="81"/>
    </row>
    <row r="670" spans="9:9" x14ac:dyDescent="0.3">
      <c r="I670" s="81"/>
    </row>
    <row r="671" spans="9:9" x14ac:dyDescent="0.3">
      <c r="I671" s="81"/>
    </row>
    <row r="672" spans="9:9" x14ac:dyDescent="0.3">
      <c r="I672" s="81"/>
    </row>
    <row r="673" spans="9:9" x14ac:dyDescent="0.3">
      <c r="I673" s="81"/>
    </row>
    <row r="674" spans="9:9" x14ac:dyDescent="0.3">
      <c r="I674" s="81"/>
    </row>
    <row r="675" spans="9:9" x14ac:dyDescent="0.3">
      <c r="I675" s="81"/>
    </row>
    <row r="676" spans="9:9" x14ac:dyDescent="0.3">
      <c r="I676" s="81"/>
    </row>
    <row r="677" spans="9:9" x14ac:dyDescent="0.3">
      <c r="I677" s="81"/>
    </row>
    <row r="678" spans="9:9" x14ac:dyDescent="0.3">
      <c r="I678" s="81"/>
    </row>
    <row r="679" spans="9:9" x14ac:dyDescent="0.3">
      <c r="I679" s="81"/>
    </row>
    <row r="680" spans="9:9" x14ac:dyDescent="0.3">
      <c r="I680" s="81"/>
    </row>
    <row r="681" spans="9:9" x14ac:dyDescent="0.3">
      <c r="I681" s="81"/>
    </row>
    <row r="682" spans="9:9" x14ac:dyDescent="0.3">
      <c r="I682" s="81"/>
    </row>
    <row r="683" spans="9:9" x14ac:dyDescent="0.3">
      <c r="I683" s="81"/>
    </row>
    <row r="684" spans="9:9" x14ac:dyDescent="0.3">
      <c r="I684" s="81"/>
    </row>
    <row r="685" spans="9:9" x14ac:dyDescent="0.3">
      <c r="I685" s="81"/>
    </row>
    <row r="686" spans="9:9" x14ac:dyDescent="0.3">
      <c r="I686" s="81"/>
    </row>
    <row r="687" spans="9:9" x14ac:dyDescent="0.3">
      <c r="I687" s="81"/>
    </row>
    <row r="688" spans="9:9" x14ac:dyDescent="0.3">
      <c r="I688" s="81"/>
    </row>
    <row r="689" spans="9:9" x14ac:dyDescent="0.3">
      <c r="I689" s="81"/>
    </row>
    <row r="690" spans="9:9" x14ac:dyDescent="0.3">
      <c r="I690" s="81"/>
    </row>
    <row r="691" spans="9:9" x14ac:dyDescent="0.3">
      <c r="I691" s="81"/>
    </row>
    <row r="692" spans="9:9" x14ac:dyDescent="0.3">
      <c r="I692" s="81"/>
    </row>
    <row r="693" spans="9:9" x14ac:dyDescent="0.3">
      <c r="I693" s="81"/>
    </row>
    <row r="694" spans="9:9" x14ac:dyDescent="0.3">
      <c r="I694" s="81"/>
    </row>
    <row r="695" spans="9:9" x14ac:dyDescent="0.3">
      <c r="I695" s="81"/>
    </row>
    <row r="696" spans="9:9" x14ac:dyDescent="0.3">
      <c r="I696" s="81"/>
    </row>
    <row r="697" spans="9:9" x14ac:dyDescent="0.3">
      <c r="I697" s="81"/>
    </row>
    <row r="698" spans="9:9" x14ac:dyDescent="0.3">
      <c r="I698" s="81"/>
    </row>
    <row r="699" spans="9:9" x14ac:dyDescent="0.3">
      <c r="I699" s="81"/>
    </row>
    <row r="700" spans="9:9" x14ac:dyDescent="0.3">
      <c r="I700" s="81"/>
    </row>
    <row r="701" spans="9:9" x14ac:dyDescent="0.3">
      <c r="I701" s="81"/>
    </row>
    <row r="702" spans="9:9" x14ac:dyDescent="0.3">
      <c r="I702" s="81"/>
    </row>
    <row r="703" spans="9:9" x14ac:dyDescent="0.3">
      <c r="I703" s="81"/>
    </row>
    <row r="704" spans="9:9" x14ac:dyDescent="0.3">
      <c r="I704" s="81"/>
    </row>
    <row r="705" spans="9:9" x14ac:dyDescent="0.3">
      <c r="I705" s="81"/>
    </row>
    <row r="706" spans="9:9" x14ac:dyDescent="0.3">
      <c r="I706" s="81"/>
    </row>
    <row r="707" spans="9:9" x14ac:dyDescent="0.3">
      <c r="I707" s="81"/>
    </row>
    <row r="708" spans="9:9" x14ac:dyDescent="0.3">
      <c r="I708" s="81"/>
    </row>
    <row r="709" spans="9:9" x14ac:dyDescent="0.3">
      <c r="I709" s="81"/>
    </row>
    <row r="710" spans="9:9" x14ac:dyDescent="0.3">
      <c r="I710" s="81"/>
    </row>
    <row r="711" spans="9:9" x14ac:dyDescent="0.3">
      <c r="I711" s="81"/>
    </row>
    <row r="712" spans="9:9" x14ac:dyDescent="0.3">
      <c r="I712" s="81"/>
    </row>
    <row r="713" spans="9:9" x14ac:dyDescent="0.3">
      <c r="I713" s="81"/>
    </row>
    <row r="714" spans="9:9" x14ac:dyDescent="0.3">
      <c r="I714" s="81"/>
    </row>
    <row r="715" spans="9:9" x14ac:dyDescent="0.3">
      <c r="I715" s="81"/>
    </row>
    <row r="716" spans="9:9" x14ac:dyDescent="0.3">
      <c r="I716" s="81"/>
    </row>
    <row r="717" spans="9:9" x14ac:dyDescent="0.3">
      <c r="I717" s="81"/>
    </row>
    <row r="718" spans="9:9" x14ac:dyDescent="0.3">
      <c r="I718" s="81"/>
    </row>
    <row r="719" spans="9:9" x14ac:dyDescent="0.3">
      <c r="I719" s="81"/>
    </row>
    <row r="720" spans="9:9" x14ac:dyDescent="0.3">
      <c r="I720" s="81"/>
    </row>
    <row r="721" spans="9:9" x14ac:dyDescent="0.3">
      <c r="I721" s="81"/>
    </row>
    <row r="722" spans="9:9" x14ac:dyDescent="0.3">
      <c r="I722" s="81"/>
    </row>
    <row r="723" spans="9:9" x14ac:dyDescent="0.3">
      <c r="I723" s="81"/>
    </row>
    <row r="724" spans="9:9" x14ac:dyDescent="0.3">
      <c r="I724" s="81"/>
    </row>
    <row r="725" spans="9:9" x14ac:dyDescent="0.3">
      <c r="I725" s="81"/>
    </row>
    <row r="726" spans="9:9" x14ac:dyDescent="0.3">
      <c r="I726" s="81"/>
    </row>
    <row r="727" spans="9:9" x14ac:dyDescent="0.3">
      <c r="I727" s="81"/>
    </row>
    <row r="728" spans="9:9" x14ac:dyDescent="0.3">
      <c r="I728" s="81"/>
    </row>
    <row r="729" spans="9:9" x14ac:dyDescent="0.3">
      <c r="I729" s="81"/>
    </row>
    <row r="730" spans="9:9" x14ac:dyDescent="0.3">
      <c r="I730" s="81"/>
    </row>
    <row r="731" spans="9:9" x14ac:dyDescent="0.3">
      <c r="I731" s="81"/>
    </row>
    <row r="732" spans="9:9" x14ac:dyDescent="0.3">
      <c r="I732" s="81"/>
    </row>
    <row r="733" spans="9:9" x14ac:dyDescent="0.3">
      <c r="I733" s="81"/>
    </row>
    <row r="734" spans="9:9" x14ac:dyDescent="0.3">
      <c r="I734" s="81"/>
    </row>
    <row r="735" spans="9:9" x14ac:dyDescent="0.3">
      <c r="I735" s="81"/>
    </row>
    <row r="736" spans="9:9" x14ac:dyDescent="0.3">
      <c r="I736" s="81"/>
    </row>
    <row r="737" spans="9:9" x14ac:dyDescent="0.3">
      <c r="I737" s="81"/>
    </row>
    <row r="738" spans="9:9" x14ac:dyDescent="0.3">
      <c r="I738" s="81"/>
    </row>
    <row r="739" spans="9:9" x14ac:dyDescent="0.3">
      <c r="I739" s="81"/>
    </row>
    <row r="740" spans="9:9" x14ac:dyDescent="0.3">
      <c r="I740" s="81"/>
    </row>
    <row r="741" spans="9:9" x14ac:dyDescent="0.3">
      <c r="I741" s="81"/>
    </row>
    <row r="742" spans="9:9" x14ac:dyDescent="0.3">
      <c r="I742" s="81"/>
    </row>
    <row r="743" spans="9:9" x14ac:dyDescent="0.3">
      <c r="I743" s="81"/>
    </row>
    <row r="744" spans="9:9" x14ac:dyDescent="0.3">
      <c r="I744" s="81"/>
    </row>
    <row r="745" spans="9:9" x14ac:dyDescent="0.3">
      <c r="I745" s="81"/>
    </row>
    <row r="746" spans="9:9" x14ac:dyDescent="0.3">
      <c r="I746" s="81"/>
    </row>
    <row r="747" spans="9:9" x14ac:dyDescent="0.3">
      <c r="I747" s="81"/>
    </row>
    <row r="748" spans="9:9" x14ac:dyDescent="0.3">
      <c r="I748" s="81"/>
    </row>
    <row r="749" spans="9:9" x14ac:dyDescent="0.3">
      <c r="I749" s="81"/>
    </row>
    <row r="750" spans="9:9" x14ac:dyDescent="0.3">
      <c r="I750" s="81"/>
    </row>
    <row r="751" spans="9:9" x14ac:dyDescent="0.3">
      <c r="I751" s="81"/>
    </row>
    <row r="752" spans="9:9" x14ac:dyDescent="0.3">
      <c r="I752" s="81"/>
    </row>
    <row r="753" spans="9:9" x14ac:dyDescent="0.3">
      <c r="I753" s="81"/>
    </row>
    <row r="754" spans="9:9" x14ac:dyDescent="0.3">
      <c r="I754" s="81"/>
    </row>
    <row r="755" spans="9:9" x14ac:dyDescent="0.3">
      <c r="I755" s="81"/>
    </row>
    <row r="756" spans="9:9" x14ac:dyDescent="0.3">
      <c r="I756" s="81"/>
    </row>
    <row r="757" spans="9:9" x14ac:dyDescent="0.3">
      <c r="I757" s="81"/>
    </row>
    <row r="758" spans="9:9" x14ac:dyDescent="0.3">
      <c r="I758" s="81"/>
    </row>
    <row r="759" spans="9:9" x14ac:dyDescent="0.3">
      <c r="I759" s="81"/>
    </row>
    <row r="760" spans="9:9" x14ac:dyDescent="0.3">
      <c r="I760" s="81"/>
    </row>
    <row r="761" spans="9:9" x14ac:dyDescent="0.3">
      <c r="I761" s="81"/>
    </row>
    <row r="762" spans="9:9" x14ac:dyDescent="0.3">
      <c r="I762" s="81"/>
    </row>
    <row r="763" spans="9:9" x14ac:dyDescent="0.3">
      <c r="I763" s="81"/>
    </row>
    <row r="764" spans="9:9" x14ac:dyDescent="0.3">
      <c r="I764" s="81"/>
    </row>
    <row r="765" spans="9:9" x14ac:dyDescent="0.3">
      <c r="I765" s="81"/>
    </row>
    <row r="766" spans="9:9" x14ac:dyDescent="0.3">
      <c r="I766" s="81"/>
    </row>
    <row r="767" spans="9:9" x14ac:dyDescent="0.3">
      <c r="I767" s="81"/>
    </row>
    <row r="768" spans="9:9" x14ac:dyDescent="0.3">
      <c r="I768" s="81"/>
    </row>
    <row r="769" spans="9:9" x14ac:dyDescent="0.3">
      <c r="I769" s="81"/>
    </row>
    <row r="770" spans="9:9" x14ac:dyDescent="0.3">
      <c r="I770" s="81"/>
    </row>
    <row r="771" spans="9:9" x14ac:dyDescent="0.3">
      <c r="I771" s="81"/>
    </row>
    <row r="772" spans="9:9" x14ac:dyDescent="0.3">
      <c r="I772" s="81"/>
    </row>
    <row r="773" spans="9:9" x14ac:dyDescent="0.3">
      <c r="I773" s="81"/>
    </row>
    <row r="774" spans="9:9" x14ac:dyDescent="0.3">
      <c r="I774" s="81"/>
    </row>
    <row r="775" spans="9:9" x14ac:dyDescent="0.3">
      <c r="I775" s="81"/>
    </row>
    <row r="776" spans="9:9" x14ac:dyDescent="0.3">
      <c r="I776" s="81"/>
    </row>
    <row r="777" spans="9:9" x14ac:dyDescent="0.3">
      <c r="I777" s="81"/>
    </row>
    <row r="778" spans="9:9" x14ac:dyDescent="0.3">
      <c r="I778" s="81"/>
    </row>
    <row r="779" spans="9:9" x14ac:dyDescent="0.3">
      <c r="I779" s="81"/>
    </row>
    <row r="780" spans="9:9" x14ac:dyDescent="0.3">
      <c r="I780" s="81"/>
    </row>
    <row r="781" spans="9:9" x14ac:dyDescent="0.3">
      <c r="I781" s="81"/>
    </row>
    <row r="782" spans="9:9" x14ac:dyDescent="0.3">
      <c r="I782" s="81"/>
    </row>
    <row r="783" spans="9:9" x14ac:dyDescent="0.3">
      <c r="I783" s="81"/>
    </row>
    <row r="784" spans="9:9" x14ac:dyDescent="0.3">
      <c r="I784" s="81"/>
    </row>
    <row r="785" spans="9:9" x14ac:dyDescent="0.3">
      <c r="I785" s="81"/>
    </row>
    <row r="786" spans="9:9" x14ac:dyDescent="0.3">
      <c r="I786" s="81"/>
    </row>
    <row r="787" spans="9:9" x14ac:dyDescent="0.3">
      <c r="I787" s="81"/>
    </row>
    <row r="788" spans="9:9" x14ac:dyDescent="0.3">
      <c r="I788" s="81"/>
    </row>
    <row r="789" spans="9:9" x14ac:dyDescent="0.3">
      <c r="I789" s="81"/>
    </row>
    <row r="790" spans="9:9" x14ac:dyDescent="0.3">
      <c r="I790" s="81"/>
    </row>
    <row r="791" spans="9:9" x14ac:dyDescent="0.3">
      <c r="I791" s="81"/>
    </row>
    <row r="792" spans="9:9" x14ac:dyDescent="0.3">
      <c r="I792" s="81"/>
    </row>
    <row r="793" spans="9:9" x14ac:dyDescent="0.3">
      <c r="I793" s="81"/>
    </row>
    <row r="794" spans="9:9" x14ac:dyDescent="0.3">
      <c r="I794" s="81"/>
    </row>
    <row r="795" spans="9:9" x14ac:dyDescent="0.3">
      <c r="I795" s="81"/>
    </row>
    <row r="796" spans="9:9" x14ac:dyDescent="0.3">
      <c r="I796" s="81"/>
    </row>
    <row r="797" spans="9:9" x14ac:dyDescent="0.3">
      <c r="I797" s="81"/>
    </row>
    <row r="798" spans="9:9" x14ac:dyDescent="0.3">
      <c r="I798" s="81"/>
    </row>
    <row r="799" spans="9:9" x14ac:dyDescent="0.3">
      <c r="I799" s="81"/>
    </row>
    <row r="800" spans="9:9" x14ac:dyDescent="0.3">
      <c r="I800" s="81"/>
    </row>
    <row r="801" spans="9:9" x14ac:dyDescent="0.3">
      <c r="I801" s="81"/>
    </row>
    <row r="802" spans="9:9" x14ac:dyDescent="0.3">
      <c r="I802" s="81"/>
    </row>
    <row r="803" spans="9:9" x14ac:dyDescent="0.3">
      <c r="I803" s="81"/>
    </row>
    <row r="804" spans="9:9" x14ac:dyDescent="0.3">
      <c r="I804" s="81"/>
    </row>
    <row r="805" spans="9:9" x14ac:dyDescent="0.3">
      <c r="I805" s="81"/>
    </row>
    <row r="806" spans="9:9" x14ac:dyDescent="0.3">
      <c r="I806" s="81"/>
    </row>
    <row r="807" spans="9:9" x14ac:dyDescent="0.3">
      <c r="I807" s="81"/>
    </row>
    <row r="808" spans="9:9" x14ac:dyDescent="0.3">
      <c r="I808" s="81"/>
    </row>
    <row r="809" spans="9:9" x14ac:dyDescent="0.3">
      <c r="I809" s="81"/>
    </row>
    <row r="810" spans="9:9" x14ac:dyDescent="0.3">
      <c r="I810" s="81"/>
    </row>
    <row r="811" spans="9:9" x14ac:dyDescent="0.3">
      <c r="I811" s="81"/>
    </row>
    <row r="812" spans="9:9" x14ac:dyDescent="0.3">
      <c r="I812" s="81"/>
    </row>
    <row r="813" spans="9:9" x14ac:dyDescent="0.3">
      <c r="I813" s="81"/>
    </row>
    <row r="814" spans="9:9" x14ac:dyDescent="0.3">
      <c r="I814" s="81"/>
    </row>
    <row r="815" spans="9:9" x14ac:dyDescent="0.3">
      <c r="I815" s="81"/>
    </row>
    <row r="816" spans="9:9" x14ac:dyDescent="0.3">
      <c r="I816" s="81"/>
    </row>
    <row r="817" spans="9:9" x14ac:dyDescent="0.3">
      <c r="I817" s="81"/>
    </row>
    <row r="818" spans="9:9" x14ac:dyDescent="0.3">
      <c r="I818" s="81"/>
    </row>
    <row r="819" spans="9:9" x14ac:dyDescent="0.3">
      <c r="I819" s="81"/>
    </row>
    <row r="820" spans="9:9" x14ac:dyDescent="0.3">
      <c r="I820" s="81"/>
    </row>
    <row r="821" spans="9:9" x14ac:dyDescent="0.3">
      <c r="I821" s="81"/>
    </row>
    <row r="822" spans="9:9" x14ac:dyDescent="0.3">
      <c r="I822" s="81"/>
    </row>
    <row r="823" spans="9:9" x14ac:dyDescent="0.3">
      <c r="I823" s="81"/>
    </row>
    <row r="824" spans="9:9" x14ac:dyDescent="0.3">
      <c r="I824" s="81"/>
    </row>
    <row r="825" spans="9:9" x14ac:dyDescent="0.3">
      <c r="I825" s="81"/>
    </row>
    <row r="826" spans="9:9" x14ac:dyDescent="0.3">
      <c r="I826" s="81"/>
    </row>
    <row r="827" spans="9:9" x14ac:dyDescent="0.3">
      <c r="I827" s="81"/>
    </row>
    <row r="828" spans="9:9" x14ac:dyDescent="0.3">
      <c r="I828" s="81"/>
    </row>
    <row r="829" spans="9:9" x14ac:dyDescent="0.3">
      <c r="I829" s="81"/>
    </row>
    <row r="830" spans="9:9" x14ac:dyDescent="0.3">
      <c r="I830" s="81"/>
    </row>
    <row r="831" spans="9:9" x14ac:dyDescent="0.3">
      <c r="I831" s="81"/>
    </row>
    <row r="832" spans="9:9" x14ac:dyDescent="0.3">
      <c r="I832" s="81"/>
    </row>
    <row r="833" spans="9:9" x14ac:dyDescent="0.3">
      <c r="I833" s="81"/>
    </row>
    <row r="834" spans="9:9" x14ac:dyDescent="0.3">
      <c r="I834" s="81"/>
    </row>
    <row r="835" spans="9:9" x14ac:dyDescent="0.3">
      <c r="I835" s="81"/>
    </row>
    <row r="836" spans="9:9" x14ac:dyDescent="0.3">
      <c r="I836" s="81"/>
    </row>
    <row r="837" spans="9:9" x14ac:dyDescent="0.3">
      <c r="I837" s="81"/>
    </row>
    <row r="838" spans="9:9" x14ac:dyDescent="0.3">
      <c r="I838" s="81"/>
    </row>
    <row r="839" spans="9:9" x14ac:dyDescent="0.3">
      <c r="I839" s="81"/>
    </row>
    <row r="840" spans="9:9" x14ac:dyDescent="0.3">
      <c r="I840" s="81"/>
    </row>
    <row r="841" spans="9:9" x14ac:dyDescent="0.3">
      <c r="I841" s="81"/>
    </row>
    <row r="842" spans="9:9" x14ac:dyDescent="0.3">
      <c r="I842" s="81"/>
    </row>
    <row r="843" spans="9:9" x14ac:dyDescent="0.3">
      <c r="I843" s="81"/>
    </row>
    <row r="844" spans="9:9" x14ac:dyDescent="0.3">
      <c r="I844" s="81"/>
    </row>
    <row r="845" spans="9:9" x14ac:dyDescent="0.3">
      <c r="I845" s="81"/>
    </row>
    <row r="846" spans="9:9" x14ac:dyDescent="0.3">
      <c r="I846" s="81"/>
    </row>
    <row r="847" spans="9:9" x14ac:dyDescent="0.3">
      <c r="I847" s="81"/>
    </row>
    <row r="848" spans="9:9" x14ac:dyDescent="0.3">
      <c r="I848" s="81"/>
    </row>
    <row r="849" spans="9:9" x14ac:dyDescent="0.3">
      <c r="I849" s="81"/>
    </row>
    <row r="850" spans="9:9" x14ac:dyDescent="0.3">
      <c r="I850" s="81"/>
    </row>
    <row r="851" spans="9:9" x14ac:dyDescent="0.3">
      <c r="I851" s="81"/>
    </row>
    <row r="852" spans="9:9" x14ac:dyDescent="0.3">
      <c r="I852" s="81"/>
    </row>
    <row r="853" spans="9:9" x14ac:dyDescent="0.3">
      <c r="I853" s="81"/>
    </row>
    <row r="854" spans="9:9" x14ac:dyDescent="0.3">
      <c r="I854" s="81"/>
    </row>
    <row r="855" spans="9:9" x14ac:dyDescent="0.3">
      <c r="I855" s="81"/>
    </row>
    <row r="856" spans="9:9" x14ac:dyDescent="0.3">
      <c r="I856" s="81"/>
    </row>
    <row r="857" spans="9:9" x14ac:dyDescent="0.3">
      <c r="I857" s="81"/>
    </row>
    <row r="858" spans="9:9" x14ac:dyDescent="0.3">
      <c r="I858" s="81"/>
    </row>
    <row r="859" spans="9:9" x14ac:dyDescent="0.3">
      <c r="I859" s="81"/>
    </row>
    <row r="860" spans="9:9" x14ac:dyDescent="0.3">
      <c r="I860" s="81"/>
    </row>
    <row r="861" spans="9:9" x14ac:dyDescent="0.3">
      <c r="I861" s="81"/>
    </row>
    <row r="862" spans="9:9" x14ac:dyDescent="0.3">
      <c r="I862" s="81"/>
    </row>
    <row r="863" spans="9:9" x14ac:dyDescent="0.3">
      <c r="I863" s="81"/>
    </row>
    <row r="864" spans="9:9" x14ac:dyDescent="0.3">
      <c r="I864" s="81"/>
    </row>
    <row r="865" spans="9:9" x14ac:dyDescent="0.3">
      <c r="I865" s="81"/>
    </row>
    <row r="866" spans="9:9" x14ac:dyDescent="0.3">
      <c r="I866" s="81"/>
    </row>
    <row r="867" spans="9:9" x14ac:dyDescent="0.3">
      <c r="I867" s="81"/>
    </row>
    <row r="868" spans="9:9" x14ac:dyDescent="0.3">
      <c r="I868" s="81"/>
    </row>
    <row r="869" spans="9:9" x14ac:dyDescent="0.3">
      <c r="I869" s="81"/>
    </row>
    <row r="870" spans="9:9" x14ac:dyDescent="0.3">
      <c r="I870" s="81"/>
    </row>
    <row r="871" spans="9:9" x14ac:dyDescent="0.3">
      <c r="I871" s="81"/>
    </row>
    <row r="872" spans="9:9" x14ac:dyDescent="0.3">
      <c r="I872" s="81"/>
    </row>
    <row r="873" spans="9:9" x14ac:dyDescent="0.3">
      <c r="I873" s="81"/>
    </row>
    <row r="874" spans="9:9" x14ac:dyDescent="0.3">
      <c r="I874" s="81"/>
    </row>
    <row r="875" spans="9:9" x14ac:dyDescent="0.3">
      <c r="I875" s="81"/>
    </row>
    <row r="876" spans="9:9" x14ac:dyDescent="0.3">
      <c r="I876" s="81"/>
    </row>
    <row r="877" spans="9:9" x14ac:dyDescent="0.3">
      <c r="I877" s="81"/>
    </row>
    <row r="878" spans="9:9" x14ac:dyDescent="0.3">
      <c r="I878" s="81"/>
    </row>
    <row r="879" spans="9:9" x14ac:dyDescent="0.3">
      <c r="I879" s="81"/>
    </row>
    <row r="880" spans="9:9" x14ac:dyDescent="0.3">
      <c r="I880" s="81"/>
    </row>
    <row r="881" spans="9:9" x14ac:dyDescent="0.3">
      <c r="I881" s="81"/>
    </row>
    <row r="882" spans="9:9" x14ac:dyDescent="0.3">
      <c r="I882" s="81"/>
    </row>
    <row r="883" spans="9:9" x14ac:dyDescent="0.3">
      <c r="I883" s="81"/>
    </row>
    <row r="884" spans="9:9" x14ac:dyDescent="0.3">
      <c r="I884" s="81"/>
    </row>
    <row r="885" spans="9:9" x14ac:dyDescent="0.3">
      <c r="I885" s="81"/>
    </row>
    <row r="886" spans="9:9" x14ac:dyDescent="0.3">
      <c r="I886" s="81"/>
    </row>
    <row r="887" spans="9:9" x14ac:dyDescent="0.3">
      <c r="I887" s="81"/>
    </row>
    <row r="888" spans="9:9" x14ac:dyDescent="0.3">
      <c r="I888" s="81"/>
    </row>
    <row r="889" spans="9:9" x14ac:dyDescent="0.3">
      <c r="I889" s="81"/>
    </row>
    <row r="890" spans="9:9" x14ac:dyDescent="0.3">
      <c r="I890" s="81"/>
    </row>
    <row r="891" spans="9:9" x14ac:dyDescent="0.3">
      <c r="I891" s="81"/>
    </row>
    <row r="892" spans="9:9" x14ac:dyDescent="0.3">
      <c r="I892" s="81"/>
    </row>
    <row r="893" spans="9:9" x14ac:dyDescent="0.3">
      <c r="I893" s="81"/>
    </row>
    <row r="894" spans="9:9" x14ac:dyDescent="0.3">
      <c r="I894" s="81"/>
    </row>
    <row r="895" spans="9:9" x14ac:dyDescent="0.3">
      <c r="I895" s="81"/>
    </row>
    <row r="896" spans="9:9" x14ac:dyDescent="0.3">
      <c r="I896" s="81"/>
    </row>
    <row r="897" spans="9:9" x14ac:dyDescent="0.3">
      <c r="I897" s="81"/>
    </row>
    <row r="898" spans="9:9" x14ac:dyDescent="0.3">
      <c r="I898" s="81"/>
    </row>
    <row r="899" spans="9:9" x14ac:dyDescent="0.3">
      <c r="I899" s="81"/>
    </row>
    <row r="900" spans="9:9" x14ac:dyDescent="0.3">
      <c r="I900" s="81"/>
    </row>
    <row r="901" spans="9:9" x14ac:dyDescent="0.3">
      <c r="I901" s="81"/>
    </row>
    <row r="902" spans="9:9" x14ac:dyDescent="0.3">
      <c r="I902" s="81"/>
    </row>
    <row r="903" spans="9:9" x14ac:dyDescent="0.3">
      <c r="I903" s="81"/>
    </row>
    <row r="904" spans="9:9" x14ac:dyDescent="0.3">
      <c r="I904" s="81"/>
    </row>
    <row r="905" spans="9:9" x14ac:dyDescent="0.3">
      <c r="I905" s="81"/>
    </row>
    <row r="906" spans="9:9" x14ac:dyDescent="0.3">
      <c r="I906" s="81"/>
    </row>
    <row r="907" spans="9:9" x14ac:dyDescent="0.3">
      <c r="I907" s="81"/>
    </row>
    <row r="908" spans="9:9" x14ac:dyDescent="0.3">
      <c r="I908" s="81"/>
    </row>
    <row r="909" spans="9:9" x14ac:dyDescent="0.3">
      <c r="I909" s="81"/>
    </row>
    <row r="910" spans="9:9" x14ac:dyDescent="0.3">
      <c r="I910" s="81"/>
    </row>
    <row r="911" spans="9:9" x14ac:dyDescent="0.3">
      <c r="I911" s="81"/>
    </row>
    <row r="912" spans="9:9" x14ac:dyDescent="0.3">
      <c r="I912" s="81"/>
    </row>
    <row r="913" spans="9:9" x14ac:dyDescent="0.3">
      <c r="I913" s="81"/>
    </row>
    <row r="914" spans="9:9" x14ac:dyDescent="0.3">
      <c r="I914" s="81"/>
    </row>
    <row r="915" spans="9:9" x14ac:dyDescent="0.3">
      <c r="I915" s="81"/>
    </row>
    <row r="916" spans="9:9" x14ac:dyDescent="0.3">
      <c r="I916" s="81"/>
    </row>
    <row r="917" spans="9:9" x14ac:dyDescent="0.3">
      <c r="I917" s="81"/>
    </row>
    <row r="918" spans="9:9" x14ac:dyDescent="0.3">
      <c r="I918" s="81"/>
    </row>
    <row r="919" spans="9:9" x14ac:dyDescent="0.3">
      <c r="I919" s="81"/>
    </row>
    <row r="920" spans="9:9" x14ac:dyDescent="0.3">
      <c r="I920" s="81"/>
    </row>
    <row r="921" spans="9:9" x14ac:dyDescent="0.3">
      <c r="I921" s="81"/>
    </row>
    <row r="922" spans="9:9" x14ac:dyDescent="0.3">
      <c r="I922" s="81"/>
    </row>
    <row r="923" spans="9:9" x14ac:dyDescent="0.3">
      <c r="I923" s="81"/>
    </row>
    <row r="924" spans="9:9" x14ac:dyDescent="0.3">
      <c r="I924" s="81"/>
    </row>
    <row r="925" spans="9:9" x14ac:dyDescent="0.3">
      <c r="I925" s="81"/>
    </row>
    <row r="926" spans="9:9" x14ac:dyDescent="0.3">
      <c r="I926" s="81"/>
    </row>
    <row r="927" spans="9:9" x14ac:dyDescent="0.3">
      <c r="I927" s="81"/>
    </row>
    <row r="928" spans="9:9" x14ac:dyDescent="0.3">
      <c r="I928" s="81"/>
    </row>
    <row r="929" spans="9:9" x14ac:dyDescent="0.3">
      <c r="I929" s="81"/>
    </row>
    <row r="930" spans="9:9" x14ac:dyDescent="0.3">
      <c r="I930" s="81"/>
    </row>
    <row r="931" spans="9:9" x14ac:dyDescent="0.3">
      <c r="I931" s="81"/>
    </row>
    <row r="932" spans="9:9" x14ac:dyDescent="0.3">
      <c r="I932" s="81"/>
    </row>
    <row r="933" spans="9:9" x14ac:dyDescent="0.3">
      <c r="I933" s="81"/>
    </row>
    <row r="934" spans="9:9" x14ac:dyDescent="0.3">
      <c r="I934" s="81"/>
    </row>
    <row r="935" spans="9:9" x14ac:dyDescent="0.3">
      <c r="I935" s="81"/>
    </row>
    <row r="936" spans="9:9" x14ac:dyDescent="0.3">
      <c r="I936" s="81"/>
    </row>
    <row r="937" spans="9:9" x14ac:dyDescent="0.3">
      <c r="I937" s="81"/>
    </row>
    <row r="938" spans="9:9" x14ac:dyDescent="0.3">
      <c r="I938" s="81"/>
    </row>
    <row r="939" spans="9:9" x14ac:dyDescent="0.3">
      <c r="I939" s="81"/>
    </row>
    <row r="940" spans="9:9" x14ac:dyDescent="0.3">
      <c r="I940" s="81"/>
    </row>
    <row r="941" spans="9:9" x14ac:dyDescent="0.3">
      <c r="I941" s="81"/>
    </row>
    <row r="942" spans="9:9" x14ac:dyDescent="0.3">
      <c r="I942" s="81"/>
    </row>
    <row r="943" spans="9:9" x14ac:dyDescent="0.3">
      <c r="I943" s="81"/>
    </row>
    <row r="944" spans="9:9" x14ac:dyDescent="0.3">
      <c r="I944" s="81"/>
    </row>
    <row r="945" spans="9:9" x14ac:dyDescent="0.3">
      <c r="I945" s="81"/>
    </row>
    <row r="946" spans="9:9" x14ac:dyDescent="0.3">
      <c r="I946" s="81"/>
    </row>
    <row r="947" spans="9:9" x14ac:dyDescent="0.3">
      <c r="I947" s="81"/>
    </row>
    <row r="948" spans="9:9" x14ac:dyDescent="0.3">
      <c r="I948" s="81"/>
    </row>
    <row r="949" spans="9:9" x14ac:dyDescent="0.3">
      <c r="I949" s="81"/>
    </row>
    <row r="950" spans="9:9" x14ac:dyDescent="0.3">
      <c r="I950" s="81"/>
    </row>
    <row r="951" spans="9:9" x14ac:dyDescent="0.3">
      <c r="I951" s="81"/>
    </row>
    <row r="952" spans="9:9" x14ac:dyDescent="0.3">
      <c r="I952" s="81"/>
    </row>
    <row r="953" spans="9:9" x14ac:dyDescent="0.3">
      <c r="I953" s="81"/>
    </row>
    <row r="954" spans="9:9" x14ac:dyDescent="0.3">
      <c r="I954" s="81"/>
    </row>
    <row r="955" spans="9:9" x14ac:dyDescent="0.3">
      <c r="I955" s="81"/>
    </row>
    <row r="956" spans="9:9" x14ac:dyDescent="0.3">
      <c r="I956" s="81"/>
    </row>
    <row r="957" spans="9:9" x14ac:dyDescent="0.3">
      <c r="I957" s="81"/>
    </row>
    <row r="958" spans="9:9" x14ac:dyDescent="0.3">
      <c r="I958" s="81"/>
    </row>
    <row r="959" spans="9:9" x14ac:dyDescent="0.3">
      <c r="I959" s="81"/>
    </row>
    <row r="960" spans="9:9" x14ac:dyDescent="0.3">
      <c r="I960" s="81"/>
    </row>
    <row r="961" spans="9:9" x14ac:dyDescent="0.3">
      <c r="I961" s="81"/>
    </row>
    <row r="962" spans="9:9" x14ac:dyDescent="0.3">
      <c r="I962" s="81"/>
    </row>
    <row r="963" spans="9:9" x14ac:dyDescent="0.3">
      <c r="I963" s="81"/>
    </row>
    <row r="964" spans="9:9" x14ac:dyDescent="0.3">
      <c r="I964" s="81"/>
    </row>
    <row r="965" spans="9:9" x14ac:dyDescent="0.3">
      <c r="I965" s="81"/>
    </row>
    <row r="966" spans="9:9" x14ac:dyDescent="0.3">
      <c r="I966" s="81"/>
    </row>
    <row r="967" spans="9:9" x14ac:dyDescent="0.3">
      <c r="I967" s="81"/>
    </row>
    <row r="968" spans="9:9" x14ac:dyDescent="0.3">
      <c r="I968" s="81"/>
    </row>
    <row r="969" spans="9:9" x14ac:dyDescent="0.3">
      <c r="I969" s="81"/>
    </row>
    <row r="970" spans="9:9" x14ac:dyDescent="0.3">
      <c r="I970" s="81"/>
    </row>
    <row r="971" spans="9:9" x14ac:dyDescent="0.3">
      <c r="I971" s="81"/>
    </row>
    <row r="972" spans="9:9" x14ac:dyDescent="0.3">
      <c r="I972" s="81"/>
    </row>
    <row r="973" spans="9:9" x14ac:dyDescent="0.3">
      <c r="I973" s="81"/>
    </row>
    <row r="974" spans="9:9" x14ac:dyDescent="0.3">
      <c r="I974" s="81"/>
    </row>
    <row r="975" spans="9:9" x14ac:dyDescent="0.3">
      <c r="I975" s="81"/>
    </row>
    <row r="976" spans="9:9" x14ac:dyDescent="0.3">
      <c r="I976" s="81"/>
    </row>
    <row r="977" spans="9:9" x14ac:dyDescent="0.3">
      <c r="I977" s="81"/>
    </row>
    <row r="978" spans="9:9" x14ac:dyDescent="0.3">
      <c r="I978" s="81"/>
    </row>
    <row r="979" spans="9:9" x14ac:dyDescent="0.3">
      <c r="I979" s="81"/>
    </row>
    <row r="980" spans="9:9" x14ac:dyDescent="0.3">
      <c r="I980" s="81"/>
    </row>
    <row r="981" spans="9:9" x14ac:dyDescent="0.3">
      <c r="I981" s="81"/>
    </row>
    <row r="982" spans="9:9" x14ac:dyDescent="0.3">
      <c r="I982" s="81"/>
    </row>
    <row r="983" spans="9:9" x14ac:dyDescent="0.3">
      <c r="I983" s="81"/>
    </row>
    <row r="984" spans="9:9" x14ac:dyDescent="0.3">
      <c r="I984" s="81"/>
    </row>
    <row r="985" spans="9:9" x14ac:dyDescent="0.3">
      <c r="I985" s="81"/>
    </row>
    <row r="986" spans="9:9" x14ac:dyDescent="0.3">
      <c r="I986" s="81"/>
    </row>
    <row r="987" spans="9:9" x14ac:dyDescent="0.3">
      <c r="I987" s="81"/>
    </row>
    <row r="988" spans="9:9" x14ac:dyDescent="0.3">
      <c r="I988" s="81"/>
    </row>
    <row r="989" spans="9:9" x14ac:dyDescent="0.3">
      <c r="I989" s="81"/>
    </row>
    <row r="990" spans="9:9" x14ac:dyDescent="0.3">
      <c r="I990" s="81"/>
    </row>
    <row r="991" spans="9:9" x14ac:dyDescent="0.3">
      <c r="I991" s="81"/>
    </row>
    <row r="992" spans="9:9" x14ac:dyDescent="0.3">
      <c r="I992" s="81"/>
    </row>
    <row r="993" spans="9:9" x14ac:dyDescent="0.3">
      <c r="I993" s="81"/>
    </row>
    <row r="994" spans="9:9" x14ac:dyDescent="0.3">
      <c r="I994" s="81"/>
    </row>
    <row r="995" spans="9:9" x14ac:dyDescent="0.3">
      <c r="I995" s="81"/>
    </row>
    <row r="996" spans="9:9" x14ac:dyDescent="0.3">
      <c r="I996" s="81"/>
    </row>
    <row r="997" spans="9:9" x14ac:dyDescent="0.3">
      <c r="I997" s="81"/>
    </row>
    <row r="998" spans="9:9" x14ac:dyDescent="0.3">
      <c r="I998" s="81"/>
    </row>
    <row r="999" spans="9:9" x14ac:dyDescent="0.3">
      <c r="I999" s="81"/>
    </row>
    <row r="1000" spans="9:9" x14ac:dyDescent="0.3">
      <c r="I1000" s="81"/>
    </row>
  </sheetData>
  <mergeCells count="13">
    <mergeCell ref="C34:C35"/>
    <mergeCell ref="N2:O2"/>
    <mergeCell ref="C1:D1"/>
    <mergeCell ref="E1:F1"/>
    <mergeCell ref="G1:H1"/>
    <mergeCell ref="I1:J1"/>
    <mergeCell ref="L1:M1"/>
    <mergeCell ref="N1:O1"/>
    <mergeCell ref="C2:D2"/>
    <mergeCell ref="E2:F2"/>
    <mergeCell ref="G2:H2"/>
    <mergeCell ref="I2:J2"/>
    <mergeCell ref="L2:M2"/>
  </mergeCells>
  <conditionalFormatting sqref="I2:K2 N2:P2 M4:N998 P4:P998">
    <cfRule type="cellIs" dxfId="6" priority="1" operator="greaterThan">
      <formula>0</formula>
    </cfRule>
    <cfRule type="cellIs" dxfId="5" priority="2" operator="lessThan">
      <formula>0</formula>
    </cfRule>
    <cfRule type="cellIs" dxfId="4" priority="3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CF5E86E8-850C-4C13-B2A5-AD589B0F87E4}">
          <x14:formula1>
            <xm:f>Parametres!$A$2:$A$50</xm:f>
          </x14:formula1>
          <xm:sqref>F4:F498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outlinePr summaryBelow="0" summaryRight="0"/>
  </sheetPr>
  <dimension ref="A1:E1000"/>
  <sheetViews>
    <sheetView workbookViewId="0"/>
  </sheetViews>
  <sheetFormatPr baseColWidth="10" defaultColWidth="12.61328125" defaultRowHeight="15.75" customHeight="1" x14ac:dyDescent="0.3"/>
  <sheetData>
    <row r="1" spans="1:5" ht="15.75" customHeight="1" x14ac:dyDescent="0.3">
      <c r="A1" s="21" t="s">
        <v>8</v>
      </c>
      <c r="B1" s="22">
        <v>2021</v>
      </c>
      <c r="C1" s="22">
        <v>2022</v>
      </c>
      <c r="D1" s="22">
        <v>2023</v>
      </c>
      <c r="E1" s="4"/>
    </row>
    <row r="2" spans="1:5" ht="15.75" customHeight="1" x14ac:dyDescent="0.3">
      <c r="A2" s="23" t="s">
        <v>41</v>
      </c>
      <c r="B2" s="24">
        <f>SUMIFS(Activite!$H:$H,Activite!$I:$I,"1",Activite!$J:$J,$B$1,Activite!$E:$E,"Dividende")</f>
        <v>25</v>
      </c>
      <c r="C2" s="24">
        <f>SUMIFS(Activite!$H:$H,Activite!$I:$I,"1",Activite!$J:$J,$C$1,Activite!$E:$E,"Dividende")</f>
        <v>0</v>
      </c>
      <c r="D2" s="24">
        <f>SUMIFS(Activite!$H:$H,Activite!$I:$I,"1",Activite!$J:$J,$D$1,Activite!$E:$E,"Dividende")</f>
        <v>0</v>
      </c>
      <c r="E2" s="4"/>
    </row>
    <row r="3" spans="1:5" ht="15.75" customHeight="1" x14ac:dyDescent="0.3">
      <c r="A3" s="25" t="s">
        <v>42</v>
      </c>
      <c r="B3" s="26">
        <f>SUMIFS(Activite!$H:$H,Activite!$I:$I,"2",Activite!$J:$J,$B$1,Activite!$E:$E,"Dividende")</f>
        <v>25</v>
      </c>
      <c r="C3" s="26">
        <f>SUMIFS(Activite!$H:$H,Activite!$I:$I,"2",Activite!$J:$J,$C$1,Activite!$E:$E,"Dividende")</f>
        <v>0</v>
      </c>
      <c r="D3" s="26">
        <f>SUMIFS(Activite!$H:$H,Activite!$I:$I,"2",Activite!$J:$J,$D$1,Activite!$E:$E,"Dividende")</f>
        <v>0</v>
      </c>
      <c r="E3" s="4"/>
    </row>
    <row r="4" spans="1:5" ht="15.75" customHeight="1" x14ac:dyDescent="0.3">
      <c r="A4" s="23" t="s">
        <v>43</v>
      </c>
      <c r="B4" s="24">
        <f>SUMIFS(Activite!$H:$H,Activite!$I:$I,"3",Activite!$J:$J,$B$1,Activite!$E:$E,"Dividende")</f>
        <v>23</v>
      </c>
      <c r="C4" s="24">
        <f>SUMIFS(Activite!$H:$H,Activite!$I:$I,"3",Activite!$J:$J,$C$1,Activite!$E:$E,"Dividende")</f>
        <v>0</v>
      </c>
      <c r="D4" s="24">
        <f>SUMIFS(Activite!$H:$H,Activite!$I:$I,"3",Activite!$J:$J,$D$1,Activite!$E:$E,"Dividende")</f>
        <v>0</v>
      </c>
      <c r="E4" s="4"/>
    </row>
    <row r="5" spans="1:5" ht="15.75" customHeight="1" x14ac:dyDescent="0.3">
      <c r="A5" s="25" t="s">
        <v>44</v>
      </c>
      <c r="B5" s="26">
        <f>SUMIFS(Activite!$H:$H,Activite!$I:$I,"4",Activite!$J:$J,$B$1,Activite!$E:$E,"Dividende")</f>
        <v>38.799999999999997</v>
      </c>
      <c r="C5" s="26">
        <f>SUMIFS(Activite!$H:$H,Activite!$I:$I,"4",Activite!$J:$J,$C$1,Activite!$E:$E,"Dividende")</f>
        <v>0</v>
      </c>
      <c r="D5" s="26">
        <f>SUMIFS(Activite!$H:$H,Activite!$I:$I,"4",Activite!$J:$J,$D$1,Activite!$E:$E,"Dividende")</f>
        <v>0</v>
      </c>
      <c r="E5" s="4"/>
    </row>
    <row r="6" spans="1:5" ht="15.75" customHeight="1" x14ac:dyDescent="0.3">
      <c r="A6" s="23" t="s">
        <v>45</v>
      </c>
      <c r="B6" s="24">
        <f>SUMIFS(Activite!$H:$H,Activite!$I:$I,"5",Activite!$J:$J,$B$1,Activite!$E:$E,"Dividende")</f>
        <v>40.4</v>
      </c>
      <c r="C6" s="24">
        <f>SUMIFS(Activite!$H:$H,Activite!$I:$I,"5",Activite!$J:$J,$C$1,Activite!$E:$E,"Dividende")</f>
        <v>0</v>
      </c>
      <c r="D6" s="24">
        <f>SUMIFS(Activite!$H:$H,Activite!$I:$I,"5",Activite!$J:$J,$D$1,Activite!$E:$E,"Dividende")</f>
        <v>0</v>
      </c>
      <c r="E6" s="4"/>
    </row>
    <row r="7" spans="1:5" ht="15.75" customHeight="1" x14ac:dyDescent="0.3">
      <c r="A7" s="25" t="s">
        <v>46</v>
      </c>
      <c r="B7" s="26">
        <f>SUMIFS(Activite!$H:$H,Activite!$I:$I,"6",Activite!$J:$J,$B$1,Activite!$E:$E,"Dividende")</f>
        <v>50</v>
      </c>
      <c r="C7" s="26">
        <f>SUMIFS(Activite!$H:$H,Activite!$I:$I,"6",Activite!$J:$J,$C$1,Activite!$E:$E,"Dividende")</f>
        <v>0</v>
      </c>
      <c r="D7" s="26">
        <f>SUMIFS(Activite!$H:$H,Activite!$I:$I,"6",Activite!$J:$J,$D$1,Activite!$E:$E,"Dividende")</f>
        <v>0</v>
      </c>
      <c r="E7" s="4"/>
    </row>
    <row r="8" spans="1:5" ht="15.75" customHeight="1" x14ac:dyDescent="0.3">
      <c r="A8" s="23" t="s">
        <v>47</v>
      </c>
      <c r="B8" s="24">
        <f>SUMIFS(Activite!$H:$H,Activite!$I:$I,"7",Activite!$J:$J,$B$1,Activite!$E:$E,"Dividende")</f>
        <v>36.799999999999997</v>
      </c>
      <c r="C8" s="24">
        <f>SUMIFS(Activite!$H:$H,Activite!$I:$I,"7",Activite!$J:$J,$C$1,Activite!$E:$E,"Dividende")</f>
        <v>0</v>
      </c>
      <c r="D8" s="24">
        <f>SUMIFS(Activite!$H:$H,Activite!$I:$I,"7",Activite!$J:$J,$D$1,Activite!$E:$E,"Dividende")</f>
        <v>0</v>
      </c>
      <c r="E8" s="4"/>
    </row>
    <row r="9" spans="1:5" ht="15.75" customHeight="1" x14ac:dyDescent="0.3">
      <c r="A9" s="25" t="s">
        <v>48</v>
      </c>
      <c r="B9" s="26">
        <f>SUMIFS(Activite!$H:$H,Activite!$I:$I,"8",Activite!$J:$J,$B$1,Activite!$E:$E,"Dividende")</f>
        <v>48.5</v>
      </c>
      <c r="C9" s="26">
        <f>SUMIFS(Activite!$H:$H,Activite!$I:$I,"8",Activite!$J:$J,$C$1,Activite!$E:$E,"Dividende")</f>
        <v>0</v>
      </c>
      <c r="D9" s="26">
        <f>SUMIFS(Activite!$H:$H,Activite!$I:$I,"8",Activite!$J:$J,$D$1,Activite!$E:$E,"Dividende")</f>
        <v>0</v>
      </c>
      <c r="E9" s="4"/>
    </row>
    <row r="10" spans="1:5" ht="15.75" customHeight="1" x14ac:dyDescent="0.3">
      <c r="A10" s="23" t="s">
        <v>49</v>
      </c>
      <c r="B10" s="24">
        <f>SUMIFS(Activite!$H:$H,Activite!$I:$I,"9",Activite!$J:$J,$B$1,Activite!$E:$E,"Dividende")</f>
        <v>35</v>
      </c>
      <c r="C10" s="24">
        <f>SUMIFS(Activite!$H:$H,Activite!$I:$I,"9",Activite!$J:$J,$C$1,Activite!$E:$E,"Dividende")</f>
        <v>0</v>
      </c>
      <c r="D10" s="24">
        <f>SUMIFS(Activite!$H:$H,Activite!$I:$I,"9",Activite!$J:$J,$D$1,Activite!$E:$E,"Dividende")</f>
        <v>0</v>
      </c>
      <c r="E10" s="4"/>
    </row>
    <row r="11" spans="1:5" ht="15.75" customHeight="1" x14ac:dyDescent="0.3">
      <c r="A11" s="25" t="s">
        <v>50</v>
      </c>
      <c r="B11" s="26">
        <f>SUMIFS(Activite!$H:$H,Activite!$I:$I,"10",Activite!$J:$J,$B$1,Activite!$E:$E,"Dividende")</f>
        <v>27.599999999999998</v>
      </c>
      <c r="C11" s="26">
        <f>SUMIFS(Activite!$H:$H,Activite!$I:$I,"10",Activite!$J:$J,$C$1,Activite!$E:$E,"Dividende")</f>
        <v>0</v>
      </c>
      <c r="D11" s="26">
        <f>SUMIFS(Activite!$H:$H,Activite!$I:$I,"10",Activite!$J:$J,$D$1,Activite!$E:$E,"Dividende")</f>
        <v>0</v>
      </c>
      <c r="E11" s="4"/>
    </row>
    <row r="12" spans="1:5" ht="15.75" customHeight="1" x14ac:dyDescent="0.3">
      <c r="A12" s="23" t="s">
        <v>51</v>
      </c>
      <c r="B12" s="24">
        <f>SUMIFS(Activite!$H:$H,Activite!$I:$I,"11",Activite!$J:$J,$B$1,Activite!$E:$E,"Dividende")</f>
        <v>62.5</v>
      </c>
      <c r="C12" s="24">
        <f>SUMIFS(Activite!$H:$H,Activite!$I:$I,"11",Activite!$J:$J,$C$1,Activite!$E:$E,"Dividende")</f>
        <v>0</v>
      </c>
      <c r="D12" s="24">
        <f>SUMIFS(Activite!$H:$H,Activite!$I:$I,"11",Activite!$J:$J,$D$1,Activite!$E:$E,"Dividende")</f>
        <v>0</v>
      </c>
      <c r="E12" s="4"/>
    </row>
    <row r="13" spans="1:5" ht="15.75" customHeight="1" x14ac:dyDescent="0.3">
      <c r="A13" s="25" t="s">
        <v>52</v>
      </c>
      <c r="B13" s="26">
        <f>SUMIFS(Activite!$H:$H,Activite!$I:$I,"12",Activite!$J:$J,$B$1,Activite!$E:$E,"Dividende")</f>
        <v>69</v>
      </c>
      <c r="C13" s="26">
        <f>SUMIFS(Activite!$H:$H,Activite!$I:$I,"12",Activite!$J:$J,$C$1,Activite!$E:$E,"Dividende")</f>
        <v>0</v>
      </c>
      <c r="D13" s="26">
        <f>SUMIFS(Activite!$H:$H,Activite!$I:$I,"12",Activite!$J:$J,$D$1,Activite!$E:$E,"Dividende")</f>
        <v>0</v>
      </c>
      <c r="E13" s="4"/>
    </row>
    <row r="14" spans="1:5" ht="15.75" customHeight="1" x14ac:dyDescent="0.3">
      <c r="A14" s="21" t="s">
        <v>10</v>
      </c>
      <c r="B14" s="27">
        <f>SUM(B2:B13)</f>
        <v>481.6</v>
      </c>
      <c r="C14" s="27">
        <f>SUM(C2:C13)</f>
        <v>0</v>
      </c>
      <c r="D14" s="27">
        <f>SUM(D2:D13)</f>
        <v>0</v>
      </c>
      <c r="E14" s="4"/>
    </row>
    <row r="15" spans="1:5" ht="15.75" customHeight="1" x14ac:dyDescent="0.3">
      <c r="A15" s="4"/>
      <c r="B15" s="4"/>
      <c r="C15" s="4"/>
      <c r="D15" s="4"/>
      <c r="E15" s="4"/>
    </row>
    <row r="16" spans="1:5" ht="15.75" customHeight="1" x14ac:dyDescent="0.3">
      <c r="A16" s="4"/>
      <c r="B16" s="4"/>
      <c r="C16" s="4"/>
      <c r="D16" s="4"/>
      <c r="E16" s="4"/>
    </row>
    <row r="17" spans="1:5" ht="15.75" customHeight="1" x14ac:dyDescent="0.3">
      <c r="A17" s="28" t="s">
        <v>53</v>
      </c>
      <c r="B17" s="29">
        <v>2021</v>
      </c>
      <c r="C17" s="29">
        <v>2022</v>
      </c>
      <c r="D17" s="29">
        <v>2023</v>
      </c>
      <c r="E17" s="4"/>
    </row>
    <row r="18" spans="1:5" ht="15.75" customHeight="1" x14ac:dyDescent="0.3">
      <c r="A18" s="4" t="str">
        <f ca="1">IFERROR(__xludf.DUMMYFUNCTION("unique(Portefeuille!A4:A1000)"),"Total")</f>
        <v>Total</v>
      </c>
      <c r="B18" s="5">
        <f ca="1">SUMIFS(Activite!$H:$H,Activite!$A:$A,$A18,Activite!$J:$J,$B$17,Activite!$E:$E,"Dividende")</f>
        <v>197.5</v>
      </c>
      <c r="C18" s="5">
        <f ca="1">SUMIFS(Activite!$H:$H,Activite!$A:$A,$A18,Activite!$J:$J,$C$17,Activite!$E:$E,"Dividende")</f>
        <v>0</v>
      </c>
      <c r="D18" s="5">
        <f ca="1">SUMIFS(Activite!$H:$H,Activite!$A:$A,$A18,Activite!$J:$J,$D$17,Activite!$E:$E,"Dividende")</f>
        <v>0</v>
      </c>
      <c r="E18" s="4"/>
    </row>
    <row r="19" spans="1:5" ht="15.75" customHeight="1" x14ac:dyDescent="0.3">
      <c r="A19" s="4" t="str">
        <f ca="1">IFERROR(__xludf.DUMMYFUNCTION("""COMPUTED_VALUE"""),"Sanofi")</f>
        <v>Sanofi</v>
      </c>
      <c r="B19" s="5">
        <f ca="1">SUMIFS(Activite!$H:$H,Activite!$A:$A,$A19,Activite!$J:$J,$B$17,Activite!$E:$E,"Dividende")</f>
        <v>177.39999999999998</v>
      </c>
      <c r="C19" s="5">
        <f ca="1">SUMIFS(Activite!$H:$H,Activite!$A:$A,$A19,Activite!$J:$J,$C$17,Activite!$E:$E,"Dividende")</f>
        <v>0</v>
      </c>
      <c r="D19" s="5">
        <f ca="1">SUMIFS(Activite!$H:$H,Activite!$A:$A,$A19,Activite!$J:$J,$D$17,Activite!$E:$E,"Dividende")</f>
        <v>0</v>
      </c>
      <c r="E19" s="4"/>
    </row>
    <row r="20" spans="1:5" ht="15.75" customHeight="1" x14ac:dyDescent="0.3">
      <c r="A20" s="4" t="str">
        <f ca="1">IFERROR(__xludf.DUMMYFUNCTION("""COMPUTED_VALUE"""),"Danone")</f>
        <v>Danone</v>
      </c>
      <c r="B20" s="5">
        <f ca="1">SUMIFS(Activite!$H:$H,Activite!$A:$A,$A20,Activite!$J:$J,$B$17,Activite!$E:$E,"Dividende")</f>
        <v>106.69999999999999</v>
      </c>
      <c r="C20" s="5">
        <f ca="1">SUMIFS(Activite!$H:$H,Activite!$A:$A,$A20,Activite!$J:$J,$C$17,Activite!$E:$E,"Dividende")</f>
        <v>0</v>
      </c>
      <c r="D20" s="5">
        <f ca="1">SUMIFS(Activite!$H:$H,Activite!$A:$A,$A20,Activite!$J:$J,$D$17,Activite!$E:$E,"Dividende")</f>
        <v>0</v>
      </c>
      <c r="E20" s="4"/>
    </row>
    <row r="21" spans="1:5" ht="15.75" customHeight="1" x14ac:dyDescent="0.3">
      <c r="A21" s="4"/>
      <c r="B21" s="4"/>
      <c r="C21" s="4"/>
      <c r="D21" s="4"/>
      <c r="E21" s="4"/>
    </row>
    <row r="22" spans="1:5" ht="15.75" customHeight="1" x14ac:dyDescent="0.3">
      <c r="A22" s="4"/>
      <c r="B22" s="4"/>
      <c r="C22" s="4"/>
      <c r="D22" s="4"/>
      <c r="E22" s="4"/>
    </row>
    <row r="23" spans="1:5" ht="15.75" customHeight="1" x14ac:dyDescent="0.3">
      <c r="A23" s="4"/>
      <c r="B23" s="4"/>
      <c r="C23" s="4"/>
      <c r="D23" s="4"/>
      <c r="E23" s="4"/>
    </row>
    <row r="24" spans="1:5" ht="15.75" customHeight="1" x14ac:dyDescent="0.3">
      <c r="A24" s="4"/>
      <c r="B24" s="4"/>
      <c r="C24" s="4"/>
      <c r="D24" s="4"/>
      <c r="E24" s="4"/>
    </row>
    <row r="25" spans="1:5" ht="15.75" customHeight="1" x14ac:dyDescent="0.3">
      <c r="A25" s="4"/>
      <c r="B25" s="4"/>
      <c r="C25" s="4"/>
      <c r="D25" s="4"/>
      <c r="E25" s="4"/>
    </row>
    <row r="26" spans="1:5" ht="15.75" customHeight="1" x14ac:dyDescent="0.3">
      <c r="A26" s="4"/>
      <c r="B26" s="4"/>
      <c r="C26" s="4"/>
      <c r="D26" s="4"/>
      <c r="E26" s="4"/>
    </row>
    <row r="27" spans="1:5" ht="15.75" customHeight="1" x14ac:dyDescent="0.3">
      <c r="A27" s="4"/>
      <c r="B27" s="4"/>
      <c r="C27" s="4"/>
      <c r="D27" s="4"/>
      <c r="E27" s="4"/>
    </row>
    <row r="28" spans="1:5" ht="15.75" customHeight="1" x14ac:dyDescent="0.3">
      <c r="A28" s="4"/>
      <c r="B28" s="4"/>
      <c r="C28" s="4"/>
      <c r="D28" s="4"/>
      <c r="E28" s="4"/>
    </row>
    <row r="29" spans="1:5" ht="15.75" customHeight="1" x14ac:dyDescent="0.3">
      <c r="A29" s="4"/>
      <c r="B29" s="4"/>
      <c r="C29" s="4"/>
      <c r="D29" s="4"/>
      <c r="E29" s="4"/>
    </row>
    <row r="30" spans="1:5" ht="15.75" customHeight="1" x14ac:dyDescent="0.3">
      <c r="A30" s="4"/>
      <c r="B30" s="4"/>
      <c r="C30" s="4"/>
      <c r="D30" s="4"/>
      <c r="E30" s="4"/>
    </row>
    <row r="31" spans="1:5" ht="15.75" customHeight="1" x14ac:dyDescent="0.3">
      <c r="A31" s="4"/>
      <c r="B31" s="4"/>
      <c r="C31" s="4"/>
      <c r="D31" s="4"/>
      <c r="E31" s="4"/>
    </row>
    <row r="32" spans="1:5" ht="15.75" customHeight="1" x14ac:dyDescent="0.3">
      <c r="A32" s="4"/>
      <c r="B32" s="4"/>
      <c r="C32" s="4"/>
      <c r="D32" s="4"/>
      <c r="E32" s="4"/>
    </row>
    <row r="33" spans="1:5" ht="15.75" customHeight="1" x14ac:dyDescent="0.3">
      <c r="A33" s="4"/>
      <c r="B33" s="4"/>
      <c r="C33" s="4"/>
      <c r="D33" s="4"/>
      <c r="E33" s="4"/>
    </row>
    <row r="34" spans="1:5" ht="15.75" customHeight="1" x14ac:dyDescent="0.3">
      <c r="A34" s="4"/>
      <c r="B34" s="4"/>
      <c r="C34" s="4"/>
      <c r="D34" s="4"/>
      <c r="E34" s="4"/>
    </row>
    <row r="35" spans="1:5" ht="15.75" customHeight="1" x14ac:dyDescent="0.3">
      <c r="A35" s="4"/>
      <c r="B35" s="4"/>
      <c r="C35" s="4"/>
      <c r="D35" s="4"/>
      <c r="E35" s="4"/>
    </row>
    <row r="36" spans="1:5" ht="15.75" customHeight="1" x14ac:dyDescent="0.3">
      <c r="A36" s="4"/>
      <c r="B36" s="4"/>
      <c r="C36" s="4"/>
      <c r="D36" s="4"/>
      <c r="E36" s="4"/>
    </row>
    <row r="37" spans="1:5" ht="15.75" customHeight="1" x14ac:dyDescent="0.3">
      <c r="A37" s="4"/>
      <c r="B37" s="4"/>
      <c r="C37" s="4"/>
      <c r="D37" s="4"/>
      <c r="E37" s="4"/>
    </row>
    <row r="38" spans="1:5" ht="15.75" customHeight="1" x14ac:dyDescent="0.3">
      <c r="A38" s="4"/>
      <c r="B38" s="4"/>
      <c r="C38" s="4"/>
      <c r="D38" s="4"/>
      <c r="E38" s="4"/>
    </row>
    <row r="39" spans="1:5" ht="15.75" customHeight="1" x14ac:dyDescent="0.3">
      <c r="A39" s="4"/>
      <c r="B39" s="4"/>
      <c r="C39" s="4"/>
      <c r="D39" s="4"/>
      <c r="E39" s="4"/>
    </row>
    <row r="40" spans="1:5" ht="15.75" customHeight="1" x14ac:dyDescent="0.3">
      <c r="A40" s="4"/>
      <c r="B40" s="4"/>
      <c r="C40" s="4"/>
      <c r="D40" s="4"/>
      <c r="E40" s="4"/>
    </row>
    <row r="41" spans="1:5" ht="15.75" customHeight="1" x14ac:dyDescent="0.3">
      <c r="A41" s="4"/>
      <c r="B41" s="4"/>
      <c r="C41" s="4"/>
      <c r="D41" s="4"/>
      <c r="E41" s="4"/>
    </row>
    <row r="42" spans="1:5" ht="12.45" x14ac:dyDescent="0.3">
      <c r="A42" s="4"/>
      <c r="B42" s="4"/>
      <c r="C42" s="4"/>
      <c r="D42" s="4"/>
      <c r="E42" s="4"/>
    </row>
    <row r="43" spans="1:5" ht="12.45" x14ac:dyDescent="0.3">
      <c r="A43" s="4"/>
      <c r="B43" s="4"/>
      <c r="C43" s="4"/>
      <c r="D43" s="4"/>
      <c r="E43" s="4"/>
    </row>
    <row r="44" spans="1:5" ht="12.45" x14ac:dyDescent="0.3">
      <c r="A44" s="4"/>
      <c r="B44" s="4"/>
      <c r="C44" s="4"/>
      <c r="D44" s="4"/>
      <c r="E44" s="4"/>
    </row>
    <row r="45" spans="1:5" ht="12.45" x14ac:dyDescent="0.3">
      <c r="A45" s="4"/>
      <c r="B45" s="4"/>
      <c r="C45" s="4"/>
      <c r="D45" s="4"/>
      <c r="E45" s="4"/>
    </row>
    <row r="46" spans="1:5" ht="12.45" x14ac:dyDescent="0.3">
      <c r="A46" s="4"/>
      <c r="B46" s="4"/>
      <c r="C46" s="4"/>
      <c r="D46" s="4"/>
      <c r="E46" s="4"/>
    </row>
    <row r="47" spans="1:5" ht="12.45" x14ac:dyDescent="0.3">
      <c r="A47" s="4"/>
      <c r="B47" s="4"/>
      <c r="C47" s="4"/>
      <c r="D47" s="4"/>
      <c r="E47" s="4"/>
    </row>
    <row r="48" spans="1:5" ht="12.45" x14ac:dyDescent="0.3">
      <c r="A48" s="4"/>
      <c r="B48" s="4"/>
      <c r="C48" s="4"/>
      <c r="D48" s="4"/>
      <c r="E48" s="4"/>
    </row>
    <row r="49" spans="1:5" ht="12.45" x14ac:dyDescent="0.3">
      <c r="A49" s="4"/>
      <c r="B49" s="4"/>
      <c r="C49" s="4"/>
      <c r="D49" s="4"/>
      <c r="E49" s="4"/>
    </row>
    <row r="50" spans="1:5" ht="12.45" x14ac:dyDescent="0.3">
      <c r="A50" s="4"/>
      <c r="B50" s="4"/>
      <c r="C50" s="4"/>
      <c r="D50" s="4"/>
      <c r="E50" s="4"/>
    </row>
    <row r="51" spans="1:5" ht="12.45" x14ac:dyDescent="0.3">
      <c r="A51" s="4"/>
      <c r="B51" s="4"/>
      <c r="C51" s="4"/>
      <c r="D51" s="4"/>
      <c r="E51" s="4"/>
    </row>
    <row r="52" spans="1:5" ht="12.45" x14ac:dyDescent="0.3">
      <c r="A52" s="4"/>
      <c r="B52" s="4"/>
      <c r="C52" s="4"/>
      <c r="D52" s="4"/>
      <c r="E52" s="4"/>
    </row>
    <row r="53" spans="1:5" ht="12.45" x14ac:dyDescent="0.3">
      <c r="A53" s="4"/>
      <c r="B53" s="4"/>
      <c r="C53" s="4"/>
      <c r="D53" s="4"/>
      <c r="E53" s="4"/>
    </row>
    <row r="54" spans="1:5" ht="12.45" x14ac:dyDescent="0.3">
      <c r="A54" s="4"/>
      <c r="B54" s="4"/>
      <c r="C54" s="4"/>
      <c r="D54" s="4"/>
      <c r="E54" s="4"/>
    </row>
    <row r="55" spans="1:5" ht="12.45" x14ac:dyDescent="0.3">
      <c r="A55" s="4"/>
      <c r="B55" s="4"/>
      <c r="C55" s="4"/>
      <c r="D55" s="4"/>
      <c r="E55" s="4"/>
    </row>
    <row r="56" spans="1:5" ht="12.45" x14ac:dyDescent="0.3">
      <c r="A56" s="4"/>
      <c r="B56" s="4"/>
      <c r="C56" s="4"/>
      <c r="D56" s="4"/>
      <c r="E56" s="4"/>
    </row>
    <row r="57" spans="1:5" ht="12.45" x14ac:dyDescent="0.3">
      <c r="A57" s="4"/>
      <c r="B57" s="4"/>
      <c r="C57" s="4"/>
      <c r="D57" s="4"/>
      <c r="E57" s="4"/>
    </row>
    <row r="58" spans="1:5" ht="12.45" x14ac:dyDescent="0.3">
      <c r="A58" s="4"/>
      <c r="B58" s="4"/>
      <c r="C58" s="4"/>
      <c r="D58" s="4"/>
      <c r="E58" s="4"/>
    </row>
    <row r="59" spans="1:5" ht="12.45" x14ac:dyDescent="0.3">
      <c r="A59" s="4"/>
      <c r="B59" s="4"/>
      <c r="C59" s="4"/>
      <c r="D59" s="4"/>
      <c r="E59" s="4"/>
    </row>
    <row r="60" spans="1:5" ht="12.45" x14ac:dyDescent="0.3">
      <c r="A60" s="4"/>
      <c r="B60" s="4"/>
      <c r="C60" s="4"/>
      <c r="D60" s="4"/>
      <c r="E60" s="4"/>
    </row>
    <row r="61" spans="1:5" ht="12.45" x14ac:dyDescent="0.3">
      <c r="A61" s="4"/>
      <c r="B61" s="4"/>
      <c r="C61" s="4"/>
      <c r="D61" s="4"/>
      <c r="E61" s="4"/>
    </row>
    <row r="62" spans="1:5" ht="12.45" x14ac:dyDescent="0.3">
      <c r="A62" s="4"/>
      <c r="B62" s="4"/>
      <c r="C62" s="4"/>
      <c r="D62" s="4"/>
      <c r="E62" s="4"/>
    </row>
    <row r="63" spans="1:5" ht="12.45" x14ac:dyDescent="0.3">
      <c r="A63" s="4"/>
      <c r="B63" s="4"/>
      <c r="C63" s="4"/>
      <c r="D63" s="4"/>
      <c r="E63" s="4"/>
    </row>
    <row r="64" spans="1:5" ht="12.45" x14ac:dyDescent="0.3">
      <c r="A64" s="4"/>
      <c r="B64" s="4"/>
      <c r="C64" s="4"/>
      <c r="D64" s="4"/>
      <c r="E64" s="4"/>
    </row>
    <row r="65" spans="1:5" ht="12.45" x14ac:dyDescent="0.3">
      <c r="A65" s="4"/>
      <c r="B65" s="4"/>
      <c r="C65" s="4"/>
      <c r="D65" s="4"/>
      <c r="E65" s="4"/>
    </row>
    <row r="66" spans="1:5" ht="12.45" x14ac:dyDescent="0.3">
      <c r="A66" s="4"/>
      <c r="B66" s="4"/>
      <c r="C66" s="4"/>
      <c r="D66" s="4"/>
      <c r="E66" s="4"/>
    </row>
    <row r="67" spans="1:5" ht="12.45" x14ac:dyDescent="0.3">
      <c r="A67" s="4"/>
      <c r="B67" s="4"/>
      <c r="C67" s="4"/>
      <c r="D67" s="4"/>
      <c r="E67" s="4"/>
    </row>
    <row r="68" spans="1:5" ht="12.45" x14ac:dyDescent="0.3">
      <c r="A68" s="4"/>
      <c r="B68" s="4"/>
      <c r="C68" s="4"/>
      <c r="D68" s="4"/>
      <c r="E68" s="4"/>
    </row>
    <row r="69" spans="1:5" ht="12.45" x14ac:dyDescent="0.3">
      <c r="A69" s="4"/>
      <c r="B69" s="4"/>
      <c r="C69" s="4"/>
      <c r="D69" s="4"/>
      <c r="E69" s="4"/>
    </row>
    <row r="70" spans="1:5" ht="12.45" x14ac:dyDescent="0.3">
      <c r="A70" s="4"/>
      <c r="B70" s="4"/>
      <c r="C70" s="4"/>
      <c r="D70" s="4"/>
      <c r="E70" s="4"/>
    </row>
    <row r="71" spans="1:5" ht="12.45" x14ac:dyDescent="0.3">
      <c r="A71" s="4"/>
      <c r="B71" s="4"/>
      <c r="C71" s="4"/>
      <c r="D71" s="4"/>
      <c r="E71" s="4"/>
    </row>
    <row r="72" spans="1:5" ht="12.45" x14ac:dyDescent="0.3">
      <c r="A72" s="4"/>
      <c r="B72" s="4"/>
      <c r="C72" s="4"/>
      <c r="D72" s="4"/>
      <c r="E72" s="4"/>
    </row>
    <row r="73" spans="1:5" ht="12.45" x14ac:dyDescent="0.3">
      <c r="A73" s="4"/>
      <c r="B73" s="4"/>
      <c r="C73" s="4"/>
      <c r="D73" s="4"/>
      <c r="E73" s="4"/>
    </row>
    <row r="74" spans="1:5" ht="12.45" x14ac:dyDescent="0.3">
      <c r="A74" s="4"/>
      <c r="B74" s="4"/>
      <c r="C74" s="4"/>
      <c r="D74" s="4"/>
      <c r="E74" s="4"/>
    </row>
    <row r="75" spans="1:5" ht="12.45" x14ac:dyDescent="0.3">
      <c r="A75" s="4"/>
      <c r="B75" s="4"/>
      <c r="C75" s="4"/>
      <c r="D75" s="4"/>
      <c r="E75" s="4"/>
    </row>
    <row r="76" spans="1:5" ht="12.45" x14ac:dyDescent="0.3">
      <c r="A76" s="4"/>
      <c r="B76" s="4"/>
      <c r="C76" s="4"/>
      <c r="D76" s="4"/>
      <c r="E76" s="4"/>
    </row>
    <row r="77" spans="1:5" ht="12.45" x14ac:dyDescent="0.3">
      <c r="A77" s="4"/>
      <c r="B77" s="4"/>
      <c r="C77" s="4"/>
      <c r="D77" s="4"/>
      <c r="E77" s="4"/>
    </row>
    <row r="78" spans="1:5" ht="12.45" x14ac:dyDescent="0.3">
      <c r="A78" s="4"/>
      <c r="B78" s="4"/>
      <c r="C78" s="4"/>
      <c r="D78" s="4"/>
      <c r="E78" s="4"/>
    </row>
    <row r="79" spans="1:5" ht="12.45" x14ac:dyDescent="0.3">
      <c r="A79" s="4"/>
      <c r="B79" s="4"/>
      <c r="C79" s="4"/>
      <c r="D79" s="4"/>
      <c r="E79" s="4"/>
    </row>
    <row r="80" spans="1:5" ht="12.45" x14ac:dyDescent="0.3">
      <c r="A80" s="4"/>
      <c r="B80" s="4"/>
      <c r="C80" s="4"/>
      <c r="D80" s="4"/>
      <c r="E80" s="4"/>
    </row>
    <row r="81" spans="1:5" ht="12.45" x14ac:dyDescent="0.3">
      <c r="A81" s="4"/>
      <c r="B81" s="4"/>
      <c r="C81" s="4"/>
      <c r="D81" s="4"/>
      <c r="E81" s="4"/>
    </row>
    <row r="82" spans="1:5" ht="12.45" x14ac:dyDescent="0.3">
      <c r="A82" s="4"/>
      <c r="B82" s="4"/>
      <c r="C82" s="4"/>
      <c r="D82" s="4"/>
      <c r="E82" s="4"/>
    </row>
    <row r="83" spans="1:5" ht="12.45" x14ac:dyDescent="0.3">
      <c r="A83" s="4"/>
      <c r="B83" s="4"/>
      <c r="C83" s="4"/>
      <c r="D83" s="4"/>
      <c r="E83" s="4"/>
    </row>
    <row r="84" spans="1:5" ht="12.45" x14ac:dyDescent="0.3">
      <c r="A84" s="4"/>
      <c r="B84" s="4"/>
      <c r="C84" s="4"/>
      <c r="D84" s="4"/>
      <c r="E84" s="4"/>
    </row>
    <row r="85" spans="1:5" ht="12.45" x14ac:dyDescent="0.3">
      <c r="A85" s="4"/>
      <c r="B85" s="4"/>
      <c r="C85" s="4"/>
      <c r="D85" s="4"/>
      <c r="E85" s="4"/>
    </row>
    <row r="86" spans="1:5" ht="12.45" x14ac:dyDescent="0.3">
      <c r="A86" s="4"/>
      <c r="B86" s="4"/>
      <c r="C86" s="4"/>
      <c r="D86" s="4"/>
      <c r="E86" s="4"/>
    </row>
    <row r="87" spans="1:5" ht="12.45" x14ac:dyDescent="0.3">
      <c r="A87" s="4"/>
      <c r="B87" s="4"/>
      <c r="C87" s="4"/>
      <c r="D87" s="4"/>
      <c r="E87" s="4"/>
    </row>
    <row r="88" spans="1:5" ht="12.45" x14ac:dyDescent="0.3">
      <c r="A88" s="4"/>
      <c r="B88" s="4"/>
      <c r="C88" s="4"/>
      <c r="D88" s="4"/>
      <c r="E88" s="4"/>
    </row>
    <row r="89" spans="1:5" ht="12.45" x14ac:dyDescent="0.3">
      <c r="A89" s="4"/>
      <c r="B89" s="4"/>
      <c r="C89" s="4"/>
      <c r="D89" s="4"/>
      <c r="E89" s="4"/>
    </row>
    <row r="90" spans="1:5" ht="12.45" x14ac:dyDescent="0.3">
      <c r="A90" s="4"/>
      <c r="B90" s="4"/>
      <c r="C90" s="4"/>
      <c r="D90" s="4"/>
      <c r="E90" s="4"/>
    </row>
    <row r="91" spans="1:5" ht="12.45" x14ac:dyDescent="0.3">
      <c r="A91" s="4"/>
      <c r="B91" s="4"/>
      <c r="C91" s="4"/>
      <c r="D91" s="4"/>
      <c r="E91" s="4"/>
    </row>
    <row r="92" spans="1:5" ht="12.45" x14ac:dyDescent="0.3">
      <c r="A92" s="4"/>
      <c r="B92" s="4"/>
      <c r="C92" s="4"/>
      <c r="D92" s="4"/>
      <c r="E92" s="4"/>
    </row>
    <row r="93" spans="1:5" ht="12.45" x14ac:dyDescent="0.3">
      <c r="A93" s="4"/>
      <c r="B93" s="4"/>
      <c r="C93" s="4"/>
      <c r="D93" s="4"/>
      <c r="E93" s="4"/>
    </row>
    <row r="94" spans="1:5" ht="12.45" x14ac:dyDescent="0.3">
      <c r="A94" s="4"/>
      <c r="B94" s="4"/>
      <c r="C94" s="4"/>
      <c r="D94" s="4"/>
      <c r="E94" s="4"/>
    </row>
    <row r="95" spans="1:5" ht="12.45" x14ac:dyDescent="0.3">
      <c r="A95" s="4"/>
      <c r="B95" s="4"/>
      <c r="C95" s="4"/>
      <c r="D95" s="4"/>
      <c r="E95" s="4"/>
    </row>
    <row r="96" spans="1:5" ht="12.45" x14ac:dyDescent="0.3">
      <c r="A96" s="4"/>
      <c r="B96" s="4"/>
      <c r="C96" s="4"/>
      <c r="D96" s="4"/>
      <c r="E96" s="4"/>
    </row>
    <row r="97" spans="1:5" ht="12.45" x14ac:dyDescent="0.3">
      <c r="A97" s="4"/>
      <c r="B97" s="4"/>
      <c r="C97" s="4"/>
      <c r="D97" s="4"/>
      <c r="E97" s="4"/>
    </row>
    <row r="98" spans="1:5" ht="12.45" x14ac:dyDescent="0.3">
      <c r="A98" s="4"/>
      <c r="B98" s="4"/>
      <c r="C98" s="4"/>
      <c r="D98" s="4"/>
      <c r="E98" s="4"/>
    </row>
    <row r="99" spans="1:5" ht="12.45" x14ac:dyDescent="0.3">
      <c r="A99" s="4"/>
      <c r="B99" s="4"/>
      <c r="C99" s="4"/>
      <c r="D99" s="4"/>
      <c r="E99" s="4"/>
    </row>
    <row r="100" spans="1:5" ht="12.45" x14ac:dyDescent="0.3">
      <c r="A100" s="4"/>
      <c r="B100" s="4"/>
      <c r="C100" s="4"/>
      <c r="D100" s="4"/>
      <c r="E100" s="4"/>
    </row>
    <row r="101" spans="1:5" ht="12.45" x14ac:dyDescent="0.3">
      <c r="A101" s="4"/>
      <c r="B101" s="4"/>
      <c r="C101" s="4"/>
      <c r="D101" s="4"/>
      <c r="E101" s="4"/>
    </row>
    <row r="102" spans="1:5" ht="12.45" x14ac:dyDescent="0.3">
      <c r="A102" s="4"/>
      <c r="B102" s="4"/>
      <c r="C102" s="4"/>
      <c r="D102" s="4"/>
      <c r="E102" s="4"/>
    </row>
    <row r="103" spans="1:5" ht="12.45" x14ac:dyDescent="0.3">
      <c r="A103" s="4"/>
      <c r="B103" s="4"/>
      <c r="C103" s="4"/>
      <c r="D103" s="4"/>
      <c r="E103" s="4"/>
    </row>
    <row r="104" spans="1:5" ht="12.45" x14ac:dyDescent="0.3">
      <c r="A104" s="4"/>
      <c r="B104" s="4"/>
      <c r="C104" s="4"/>
      <c r="D104" s="4"/>
      <c r="E104" s="4"/>
    </row>
    <row r="105" spans="1:5" ht="12.45" x14ac:dyDescent="0.3">
      <c r="A105" s="4"/>
      <c r="B105" s="4"/>
      <c r="C105" s="4"/>
      <c r="D105" s="4"/>
      <c r="E105" s="4"/>
    </row>
    <row r="106" spans="1:5" ht="12.45" x14ac:dyDescent="0.3">
      <c r="A106" s="4"/>
      <c r="B106" s="4"/>
      <c r="C106" s="4"/>
      <c r="D106" s="4"/>
      <c r="E106" s="4"/>
    </row>
    <row r="107" spans="1:5" ht="12.45" x14ac:dyDescent="0.3">
      <c r="A107" s="4"/>
      <c r="B107" s="4"/>
      <c r="C107" s="4"/>
      <c r="D107" s="4"/>
      <c r="E107" s="4"/>
    </row>
    <row r="108" spans="1:5" ht="12.45" x14ac:dyDescent="0.3">
      <c r="A108" s="4"/>
      <c r="B108" s="4"/>
      <c r="C108" s="4"/>
      <c r="D108" s="4"/>
      <c r="E108" s="4"/>
    </row>
    <row r="109" spans="1:5" ht="12.45" x14ac:dyDescent="0.3">
      <c r="A109" s="4"/>
      <c r="B109" s="4"/>
      <c r="C109" s="4"/>
      <c r="D109" s="4"/>
      <c r="E109" s="4"/>
    </row>
    <row r="110" spans="1:5" ht="12.45" x14ac:dyDescent="0.3">
      <c r="A110" s="4"/>
      <c r="B110" s="4"/>
      <c r="C110" s="4"/>
      <c r="D110" s="4"/>
      <c r="E110" s="4"/>
    </row>
    <row r="111" spans="1:5" ht="12.45" x14ac:dyDescent="0.3">
      <c r="A111" s="4"/>
      <c r="B111" s="4"/>
      <c r="C111" s="4"/>
      <c r="D111" s="4"/>
      <c r="E111" s="4"/>
    </row>
    <row r="112" spans="1:5" ht="12.45" x14ac:dyDescent="0.3">
      <c r="A112" s="4"/>
      <c r="B112" s="4"/>
      <c r="C112" s="4"/>
      <c r="D112" s="4"/>
      <c r="E112" s="4"/>
    </row>
    <row r="113" spans="1:5" ht="12.45" x14ac:dyDescent="0.3">
      <c r="A113" s="4"/>
      <c r="B113" s="4"/>
      <c r="C113" s="4"/>
      <c r="D113" s="4"/>
      <c r="E113" s="4"/>
    </row>
    <row r="114" spans="1:5" ht="12.45" x14ac:dyDescent="0.3">
      <c r="A114" s="4"/>
      <c r="B114" s="4"/>
      <c r="C114" s="4"/>
      <c r="D114" s="4"/>
      <c r="E114" s="4"/>
    </row>
    <row r="115" spans="1:5" ht="12.45" x14ac:dyDescent="0.3">
      <c r="A115" s="4"/>
      <c r="B115" s="4"/>
      <c r="C115" s="4"/>
      <c r="D115" s="4"/>
      <c r="E115" s="4"/>
    </row>
    <row r="116" spans="1:5" ht="12.45" x14ac:dyDescent="0.3">
      <c r="A116" s="4"/>
      <c r="B116" s="4"/>
      <c r="C116" s="4"/>
      <c r="D116" s="4"/>
      <c r="E116" s="4"/>
    </row>
    <row r="117" spans="1:5" ht="12.45" x14ac:dyDescent="0.3">
      <c r="A117" s="4"/>
      <c r="B117" s="4"/>
      <c r="C117" s="4"/>
      <c r="D117" s="4"/>
      <c r="E117" s="4"/>
    </row>
    <row r="118" spans="1:5" ht="12.45" x14ac:dyDescent="0.3">
      <c r="A118" s="4"/>
      <c r="B118" s="4"/>
      <c r="C118" s="4"/>
      <c r="D118" s="4"/>
      <c r="E118" s="4"/>
    </row>
    <row r="119" spans="1:5" ht="12.45" x14ac:dyDescent="0.3">
      <c r="A119" s="4"/>
      <c r="B119" s="4"/>
      <c r="C119" s="4"/>
      <c r="D119" s="4"/>
      <c r="E119" s="4"/>
    </row>
    <row r="120" spans="1:5" ht="12.45" x14ac:dyDescent="0.3">
      <c r="A120" s="4"/>
      <c r="B120" s="4"/>
      <c r="C120" s="4"/>
      <c r="D120" s="4"/>
      <c r="E120" s="4"/>
    </row>
    <row r="121" spans="1:5" ht="12.45" x14ac:dyDescent="0.3">
      <c r="A121" s="4"/>
      <c r="B121" s="4"/>
      <c r="C121" s="4"/>
      <c r="D121" s="4"/>
      <c r="E121" s="4"/>
    </row>
    <row r="122" spans="1:5" ht="12.45" x14ac:dyDescent="0.3">
      <c r="A122" s="4"/>
      <c r="B122" s="4"/>
      <c r="C122" s="4"/>
      <c r="D122" s="4"/>
      <c r="E122" s="4"/>
    </row>
    <row r="123" spans="1:5" ht="12.45" x14ac:dyDescent="0.3">
      <c r="A123" s="4"/>
      <c r="B123" s="4"/>
      <c r="C123" s="4"/>
      <c r="D123" s="4"/>
      <c r="E123" s="4"/>
    </row>
    <row r="124" spans="1:5" ht="12.45" x14ac:dyDescent="0.3">
      <c r="A124" s="4"/>
      <c r="B124" s="4"/>
      <c r="C124" s="4"/>
      <c r="D124" s="4"/>
      <c r="E124" s="4"/>
    </row>
    <row r="125" spans="1:5" ht="12.45" x14ac:dyDescent="0.3">
      <c r="A125" s="4"/>
      <c r="B125" s="4"/>
      <c r="C125" s="4"/>
      <c r="D125" s="4"/>
      <c r="E125" s="4"/>
    </row>
    <row r="126" spans="1:5" ht="12.45" x14ac:dyDescent="0.3">
      <c r="A126" s="4"/>
      <c r="B126" s="4"/>
      <c r="C126" s="4"/>
      <c r="D126" s="4"/>
      <c r="E126" s="4"/>
    </row>
    <row r="127" spans="1:5" ht="12.45" x14ac:dyDescent="0.3">
      <c r="A127" s="4"/>
      <c r="B127" s="4"/>
      <c r="C127" s="4"/>
      <c r="D127" s="4"/>
      <c r="E127" s="4"/>
    </row>
    <row r="128" spans="1:5" ht="12.45" x14ac:dyDescent="0.3">
      <c r="A128" s="4"/>
      <c r="B128" s="4"/>
      <c r="C128" s="4"/>
      <c r="D128" s="4"/>
      <c r="E128" s="4"/>
    </row>
    <row r="129" spans="1:5" ht="12.45" x14ac:dyDescent="0.3">
      <c r="A129" s="4"/>
      <c r="B129" s="4"/>
      <c r="C129" s="4"/>
      <c r="D129" s="4"/>
      <c r="E129" s="4"/>
    </row>
    <row r="130" spans="1:5" ht="12.45" x14ac:dyDescent="0.3">
      <c r="A130" s="4"/>
      <c r="B130" s="4"/>
      <c r="C130" s="4"/>
      <c r="D130" s="4"/>
      <c r="E130" s="4"/>
    </row>
    <row r="131" spans="1:5" ht="12.45" x14ac:dyDescent="0.3">
      <c r="A131" s="4"/>
      <c r="B131" s="4"/>
      <c r="C131" s="4"/>
      <c r="D131" s="4"/>
      <c r="E131" s="4"/>
    </row>
    <row r="132" spans="1:5" ht="12.45" x14ac:dyDescent="0.3">
      <c r="A132" s="4"/>
      <c r="B132" s="4"/>
      <c r="C132" s="4"/>
      <c r="D132" s="4"/>
      <c r="E132" s="4"/>
    </row>
    <row r="133" spans="1:5" ht="12.45" x14ac:dyDescent="0.3">
      <c r="A133" s="4"/>
      <c r="B133" s="4"/>
      <c r="C133" s="4"/>
      <c r="D133" s="4"/>
      <c r="E133" s="4"/>
    </row>
    <row r="134" spans="1:5" ht="12.45" x14ac:dyDescent="0.3">
      <c r="A134" s="4"/>
      <c r="B134" s="4"/>
      <c r="C134" s="4"/>
      <c r="D134" s="4"/>
      <c r="E134" s="4"/>
    </row>
    <row r="135" spans="1:5" ht="12.45" x14ac:dyDescent="0.3">
      <c r="A135" s="4"/>
      <c r="B135" s="4"/>
      <c r="C135" s="4"/>
      <c r="D135" s="4"/>
      <c r="E135" s="4"/>
    </row>
    <row r="136" spans="1:5" ht="12.45" x14ac:dyDescent="0.3">
      <c r="A136" s="4"/>
      <c r="B136" s="4"/>
      <c r="C136" s="4"/>
      <c r="D136" s="4"/>
      <c r="E136" s="4"/>
    </row>
    <row r="137" spans="1:5" ht="12.45" x14ac:dyDescent="0.3">
      <c r="A137" s="4"/>
      <c r="B137" s="4"/>
      <c r="C137" s="4"/>
      <c r="D137" s="4"/>
      <c r="E137" s="4"/>
    </row>
    <row r="138" spans="1:5" ht="12.45" x14ac:dyDescent="0.3">
      <c r="A138" s="4"/>
      <c r="B138" s="4"/>
      <c r="C138" s="4"/>
      <c r="D138" s="4"/>
      <c r="E138" s="4"/>
    </row>
    <row r="139" spans="1:5" ht="12.45" x14ac:dyDescent="0.3">
      <c r="A139" s="4"/>
      <c r="B139" s="4"/>
      <c r="C139" s="4"/>
      <c r="D139" s="4"/>
      <c r="E139" s="4"/>
    </row>
    <row r="140" spans="1:5" ht="12.45" x14ac:dyDescent="0.3">
      <c r="A140" s="4"/>
      <c r="B140" s="4"/>
      <c r="C140" s="4"/>
      <c r="D140" s="4"/>
      <c r="E140" s="4"/>
    </row>
    <row r="141" spans="1:5" ht="12.45" x14ac:dyDescent="0.3">
      <c r="A141" s="4"/>
      <c r="B141" s="4"/>
      <c r="C141" s="4"/>
      <c r="D141" s="4"/>
      <c r="E141" s="4"/>
    </row>
    <row r="142" spans="1:5" ht="12.45" x14ac:dyDescent="0.3">
      <c r="A142" s="4"/>
      <c r="B142" s="4"/>
      <c r="C142" s="4"/>
      <c r="D142" s="4"/>
      <c r="E142" s="4"/>
    </row>
    <row r="143" spans="1:5" ht="12.45" x14ac:dyDescent="0.3">
      <c r="A143" s="4"/>
      <c r="B143" s="4"/>
      <c r="C143" s="4"/>
      <c r="D143" s="4"/>
      <c r="E143" s="4"/>
    </row>
    <row r="144" spans="1:5" ht="12.45" x14ac:dyDescent="0.3">
      <c r="A144" s="4"/>
      <c r="B144" s="4"/>
      <c r="C144" s="4"/>
      <c r="D144" s="4"/>
      <c r="E144" s="4"/>
    </row>
    <row r="145" spans="1:5" ht="12.45" x14ac:dyDescent="0.3">
      <c r="A145" s="4"/>
      <c r="B145" s="4"/>
      <c r="C145" s="4"/>
      <c r="D145" s="4"/>
      <c r="E145" s="4"/>
    </row>
    <row r="146" spans="1:5" ht="12.45" x14ac:dyDescent="0.3">
      <c r="A146" s="4"/>
      <c r="B146" s="4"/>
      <c r="C146" s="4"/>
      <c r="D146" s="4"/>
      <c r="E146" s="4"/>
    </row>
    <row r="147" spans="1:5" ht="12.45" x14ac:dyDescent="0.3">
      <c r="A147" s="4"/>
      <c r="B147" s="4"/>
      <c r="C147" s="4"/>
      <c r="D147" s="4"/>
      <c r="E147" s="4"/>
    </row>
    <row r="148" spans="1:5" ht="12.45" x14ac:dyDescent="0.3">
      <c r="A148" s="4"/>
      <c r="B148" s="4"/>
      <c r="C148" s="4"/>
      <c r="D148" s="4"/>
      <c r="E148" s="4"/>
    </row>
    <row r="149" spans="1:5" ht="12.45" x14ac:dyDescent="0.3">
      <c r="A149" s="4"/>
      <c r="B149" s="4"/>
      <c r="C149" s="4"/>
      <c r="D149" s="4"/>
      <c r="E149" s="4"/>
    </row>
    <row r="150" spans="1:5" ht="12.45" x14ac:dyDescent="0.3">
      <c r="A150" s="4"/>
      <c r="B150" s="4"/>
      <c r="C150" s="4"/>
      <c r="D150" s="4"/>
      <c r="E150" s="4"/>
    </row>
    <row r="151" spans="1:5" ht="12.45" x14ac:dyDescent="0.3">
      <c r="A151" s="4"/>
      <c r="B151" s="4"/>
      <c r="C151" s="4"/>
      <c r="D151" s="4"/>
      <c r="E151" s="4"/>
    </row>
    <row r="152" spans="1:5" ht="12.45" x14ac:dyDescent="0.3">
      <c r="A152" s="4"/>
      <c r="B152" s="4"/>
      <c r="C152" s="4"/>
      <c r="D152" s="4"/>
      <c r="E152" s="4"/>
    </row>
    <row r="153" spans="1:5" ht="12.45" x14ac:dyDescent="0.3">
      <c r="A153" s="4"/>
      <c r="B153" s="4"/>
      <c r="C153" s="4"/>
      <c r="D153" s="4"/>
      <c r="E153" s="4"/>
    </row>
    <row r="154" spans="1:5" ht="12.45" x14ac:dyDescent="0.3">
      <c r="A154" s="4"/>
      <c r="B154" s="4"/>
      <c r="C154" s="4"/>
      <c r="D154" s="4"/>
      <c r="E154" s="4"/>
    </row>
    <row r="155" spans="1:5" ht="12.45" x14ac:dyDescent="0.3">
      <c r="A155" s="4"/>
      <c r="B155" s="4"/>
      <c r="C155" s="4"/>
      <c r="D155" s="4"/>
      <c r="E155" s="4"/>
    </row>
    <row r="156" spans="1:5" ht="12.45" x14ac:dyDescent="0.3">
      <c r="A156" s="4"/>
      <c r="B156" s="4"/>
      <c r="C156" s="4"/>
      <c r="D156" s="4"/>
      <c r="E156" s="4"/>
    </row>
    <row r="157" spans="1:5" ht="12.45" x14ac:dyDescent="0.3">
      <c r="A157" s="4"/>
      <c r="B157" s="4"/>
      <c r="C157" s="4"/>
      <c r="D157" s="4"/>
      <c r="E157" s="4"/>
    </row>
    <row r="158" spans="1:5" ht="12.45" x14ac:dyDescent="0.3">
      <c r="A158" s="4"/>
      <c r="B158" s="4"/>
      <c r="C158" s="4"/>
      <c r="D158" s="4"/>
      <c r="E158" s="4"/>
    </row>
    <row r="159" spans="1:5" ht="12.45" x14ac:dyDescent="0.3">
      <c r="A159" s="4"/>
      <c r="B159" s="4"/>
      <c r="C159" s="4"/>
      <c r="D159" s="4"/>
      <c r="E159" s="4"/>
    </row>
    <row r="160" spans="1:5" ht="12.45" x14ac:dyDescent="0.3">
      <c r="A160" s="4"/>
      <c r="B160" s="4"/>
      <c r="C160" s="4"/>
      <c r="D160" s="4"/>
      <c r="E160" s="4"/>
    </row>
    <row r="161" spans="1:5" ht="12.45" x14ac:dyDescent="0.3">
      <c r="A161" s="4"/>
      <c r="B161" s="4"/>
      <c r="C161" s="4"/>
      <c r="D161" s="4"/>
      <c r="E161" s="4"/>
    </row>
    <row r="162" spans="1:5" ht="12.45" x14ac:dyDescent="0.3">
      <c r="A162" s="4"/>
      <c r="B162" s="4"/>
      <c r="C162" s="4"/>
      <c r="D162" s="4"/>
      <c r="E162" s="4"/>
    </row>
    <row r="163" spans="1:5" ht="12.45" x14ac:dyDescent="0.3">
      <c r="A163" s="4"/>
      <c r="B163" s="4"/>
      <c r="C163" s="4"/>
      <c r="D163" s="4"/>
      <c r="E163" s="4"/>
    </row>
    <row r="164" spans="1:5" ht="12.45" x14ac:dyDescent="0.3">
      <c r="A164" s="4"/>
      <c r="B164" s="4"/>
      <c r="C164" s="4"/>
      <c r="D164" s="4"/>
      <c r="E164" s="4"/>
    </row>
    <row r="165" spans="1:5" ht="12.45" x14ac:dyDescent="0.3">
      <c r="A165" s="4"/>
      <c r="B165" s="4"/>
      <c r="C165" s="4"/>
      <c r="D165" s="4"/>
      <c r="E165" s="4"/>
    </row>
    <row r="166" spans="1:5" ht="12.45" x14ac:dyDescent="0.3">
      <c r="A166" s="4"/>
      <c r="B166" s="4"/>
      <c r="C166" s="4"/>
      <c r="D166" s="4"/>
      <c r="E166" s="4"/>
    </row>
    <row r="167" spans="1:5" ht="12.45" x14ac:dyDescent="0.3">
      <c r="A167" s="4"/>
      <c r="B167" s="4"/>
      <c r="C167" s="4"/>
      <c r="D167" s="4"/>
      <c r="E167" s="4"/>
    </row>
    <row r="168" spans="1:5" ht="12.45" x14ac:dyDescent="0.3">
      <c r="A168" s="4"/>
      <c r="B168" s="4"/>
      <c r="C168" s="4"/>
      <c r="D168" s="4"/>
      <c r="E168" s="4"/>
    </row>
    <row r="169" spans="1:5" ht="12.45" x14ac:dyDescent="0.3">
      <c r="A169" s="4"/>
      <c r="B169" s="4"/>
      <c r="C169" s="4"/>
      <c r="D169" s="4"/>
      <c r="E169" s="4"/>
    </row>
    <row r="170" spans="1:5" ht="12.45" x14ac:dyDescent="0.3">
      <c r="A170" s="4"/>
      <c r="B170" s="4"/>
      <c r="C170" s="4"/>
      <c r="D170" s="4"/>
      <c r="E170" s="4"/>
    </row>
    <row r="171" spans="1:5" ht="12.45" x14ac:dyDescent="0.3">
      <c r="A171" s="4"/>
      <c r="B171" s="4"/>
      <c r="C171" s="4"/>
      <c r="D171" s="4"/>
      <c r="E171" s="4"/>
    </row>
    <row r="172" spans="1:5" ht="12.45" x14ac:dyDescent="0.3">
      <c r="A172" s="4"/>
      <c r="B172" s="4"/>
      <c r="C172" s="4"/>
      <c r="D172" s="4"/>
      <c r="E172" s="4"/>
    </row>
    <row r="173" spans="1:5" ht="12.45" x14ac:dyDescent="0.3">
      <c r="A173" s="4"/>
      <c r="B173" s="4"/>
      <c r="C173" s="4"/>
      <c r="D173" s="4"/>
      <c r="E173" s="4"/>
    </row>
    <row r="174" spans="1:5" ht="12.45" x14ac:dyDescent="0.3">
      <c r="A174" s="4"/>
      <c r="B174" s="4"/>
      <c r="C174" s="4"/>
      <c r="D174" s="4"/>
      <c r="E174" s="4"/>
    </row>
    <row r="175" spans="1:5" ht="12.45" x14ac:dyDescent="0.3">
      <c r="A175" s="4"/>
      <c r="B175" s="4"/>
      <c r="C175" s="4"/>
      <c r="D175" s="4"/>
      <c r="E175" s="4"/>
    </row>
    <row r="176" spans="1:5" ht="12.45" x14ac:dyDescent="0.3">
      <c r="A176" s="4"/>
      <c r="B176" s="4"/>
      <c r="C176" s="4"/>
      <c r="D176" s="4"/>
      <c r="E176" s="4"/>
    </row>
    <row r="177" spans="1:5" ht="12.45" x14ac:dyDescent="0.3">
      <c r="A177" s="4"/>
      <c r="B177" s="4"/>
      <c r="C177" s="4"/>
      <c r="D177" s="4"/>
      <c r="E177" s="4"/>
    </row>
    <row r="178" spans="1:5" ht="12.45" x14ac:dyDescent="0.3">
      <c r="A178" s="4"/>
      <c r="B178" s="4"/>
      <c r="C178" s="4"/>
      <c r="D178" s="4"/>
      <c r="E178" s="4"/>
    </row>
    <row r="179" spans="1:5" ht="12.45" x14ac:dyDescent="0.3">
      <c r="A179" s="4"/>
      <c r="B179" s="4"/>
      <c r="C179" s="4"/>
      <c r="D179" s="4"/>
      <c r="E179" s="4"/>
    </row>
    <row r="180" spans="1:5" ht="12.45" x14ac:dyDescent="0.3">
      <c r="A180" s="4"/>
      <c r="B180" s="4"/>
      <c r="C180" s="4"/>
      <c r="D180" s="4"/>
      <c r="E180" s="4"/>
    </row>
    <row r="181" spans="1:5" ht="12.45" x14ac:dyDescent="0.3">
      <c r="A181" s="4"/>
      <c r="B181" s="4"/>
      <c r="C181" s="4"/>
      <c r="D181" s="4"/>
      <c r="E181" s="4"/>
    </row>
    <row r="182" spans="1:5" ht="12.45" x14ac:dyDescent="0.3">
      <c r="A182" s="4"/>
      <c r="B182" s="4"/>
      <c r="C182" s="4"/>
      <c r="D182" s="4"/>
      <c r="E182" s="4"/>
    </row>
    <row r="183" spans="1:5" ht="12.45" x14ac:dyDescent="0.3">
      <c r="A183" s="4"/>
      <c r="B183" s="4"/>
      <c r="C183" s="4"/>
      <c r="D183" s="4"/>
      <c r="E183" s="4"/>
    </row>
    <row r="184" spans="1:5" ht="12.45" x14ac:dyDescent="0.3">
      <c r="A184" s="4"/>
      <c r="B184" s="4"/>
      <c r="C184" s="4"/>
      <c r="D184" s="4"/>
      <c r="E184" s="4"/>
    </row>
    <row r="185" spans="1:5" ht="12.45" x14ac:dyDescent="0.3">
      <c r="A185" s="4"/>
      <c r="B185" s="4"/>
      <c r="C185" s="4"/>
      <c r="D185" s="4"/>
      <c r="E185" s="4"/>
    </row>
    <row r="186" spans="1:5" ht="12.45" x14ac:dyDescent="0.3">
      <c r="A186" s="4"/>
      <c r="B186" s="4"/>
      <c r="C186" s="4"/>
      <c r="D186" s="4"/>
      <c r="E186" s="4"/>
    </row>
    <row r="187" spans="1:5" ht="12.45" x14ac:dyDescent="0.3">
      <c r="A187" s="4"/>
      <c r="B187" s="4"/>
      <c r="C187" s="4"/>
      <c r="D187" s="4"/>
      <c r="E187" s="4"/>
    </row>
    <row r="188" spans="1:5" ht="12.45" x14ac:dyDescent="0.3">
      <c r="A188" s="4"/>
      <c r="B188" s="4"/>
      <c r="C188" s="4"/>
      <c r="D188" s="4"/>
      <c r="E188" s="4"/>
    </row>
    <row r="189" spans="1:5" ht="12.45" x14ac:dyDescent="0.3">
      <c r="A189" s="4"/>
      <c r="B189" s="4"/>
      <c r="C189" s="4"/>
      <c r="D189" s="4"/>
      <c r="E189" s="4"/>
    </row>
    <row r="190" spans="1:5" ht="12.45" x14ac:dyDescent="0.3">
      <c r="A190" s="4"/>
      <c r="B190" s="4"/>
      <c r="C190" s="4"/>
      <c r="D190" s="4"/>
      <c r="E190" s="4"/>
    </row>
    <row r="191" spans="1:5" ht="12.45" x14ac:dyDescent="0.3">
      <c r="A191" s="4"/>
      <c r="B191" s="4"/>
      <c r="C191" s="4"/>
      <c r="D191" s="4"/>
      <c r="E191" s="4"/>
    </row>
    <row r="192" spans="1:5" ht="12.45" x14ac:dyDescent="0.3">
      <c r="A192" s="4"/>
      <c r="B192" s="4"/>
      <c r="C192" s="4"/>
      <c r="D192" s="4"/>
      <c r="E192" s="4"/>
    </row>
    <row r="193" spans="1:5" ht="12.45" x14ac:dyDescent="0.3">
      <c r="A193" s="4"/>
      <c r="B193" s="4"/>
      <c r="C193" s="4"/>
      <c r="D193" s="4"/>
      <c r="E193" s="4"/>
    </row>
    <row r="194" spans="1:5" ht="12.45" x14ac:dyDescent="0.3">
      <c r="A194" s="4"/>
      <c r="B194" s="4"/>
      <c r="C194" s="4"/>
      <c r="D194" s="4"/>
      <c r="E194" s="4"/>
    </row>
    <row r="195" spans="1:5" ht="12.45" x14ac:dyDescent="0.3">
      <c r="A195" s="4"/>
      <c r="B195" s="4"/>
      <c r="C195" s="4"/>
      <c r="D195" s="4"/>
      <c r="E195" s="4"/>
    </row>
    <row r="196" spans="1:5" ht="12.45" x14ac:dyDescent="0.3">
      <c r="A196" s="4"/>
      <c r="B196" s="4"/>
      <c r="C196" s="4"/>
      <c r="D196" s="4"/>
      <c r="E196" s="4"/>
    </row>
    <row r="197" spans="1:5" ht="12.45" x14ac:dyDescent="0.3">
      <c r="A197" s="4"/>
      <c r="B197" s="4"/>
      <c r="C197" s="4"/>
      <c r="D197" s="4"/>
      <c r="E197" s="4"/>
    </row>
    <row r="198" spans="1:5" ht="12.45" x14ac:dyDescent="0.3">
      <c r="A198" s="4"/>
      <c r="B198" s="4"/>
      <c r="C198" s="4"/>
      <c r="D198" s="4"/>
      <c r="E198" s="4"/>
    </row>
    <row r="199" spans="1:5" ht="12.45" x14ac:dyDescent="0.3">
      <c r="A199" s="4"/>
      <c r="B199" s="4"/>
      <c r="C199" s="4"/>
      <c r="D199" s="4"/>
      <c r="E199" s="4"/>
    </row>
    <row r="200" spans="1:5" ht="12.45" x14ac:dyDescent="0.3">
      <c r="A200" s="4"/>
      <c r="B200" s="4"/>
      <c r="C200" s="4"/>
      <c r="D200" s="4"/>
      <c r="E200" s="4"/>
    </row>
    <row r="201" spans="1:5" ht="12.45" x14ac:dyDescent="0.3">
      <c r="A201" s="4"/>
      <c r="B201" s="4"/>
      <c r="C201" s="4"/>
      <c r="D201" s="4"/>
      <c r="E201" s="4"/>
    </row>
    <row r="202" spans="1:5" ht="12.45" x14ac:dyDescent="0.3">
      <c r="A202" s="4"/>
      <c r="B202" s="4"/>
      <c r="C202" s="4"/>
      <c r="D202" s="4"/>
      <c r="E202" s="4"/>
    </row>
    <row r="203" spans="1:5" ht="12.45" x14ac:dyDescent="0.3">
      <c r="A203" s="4"/>
      <c r="B203" s="4"/>
      <c r="C203" s="4"/>
      <c r="D203" s="4"/>
      <c r="E203" s="4"/>
    </row>
    <row r="204" spans="1:5" ht="12.45" x14ac:dyDescent="0.3">
      <c r="A204" s="4"/>
      <c r="B204" s="4"/>
      <c r="C204" s="4"/>
      <c r="D204" s="4"/>
      <c r="E204" s="4"/>
    </row>
    <row r="205" spans="1:5" ht="12.45" x14ac:dyDescent="0.3">
      <c r="A205" s="4"/>
      <c r="B205" s="4"/>
      <c r="C205" s="4"/>
      <c r="D205" s="4"/>
      <c r="E205" s="4"/>
    </row>
    <row r="206" spans="1:5" ht="12.45" x14ac:dyDescent="0.3">
      <c r="A206" s="4"/>
      <c r="B206" s="4"/>
      <c r="C206" s="4"/>
      <c r="D206" s="4"/>
      <c r="E206" s="4"/>
    </row>
    <row r="207" spans="1:5" ht="12.45" x14ac:dyDescent="0.3">
      <c r="A207" s="4"/>
      <c r="B207" s="4"/>
      <c r="C207" s="4"/>
      <c r="D207" s="4"/>
      <c r="E207" s="4"/>
    </row>
    <row r="208" spans="1:5" ht="12.45" x14ac:dyDescent="0.3">
      <c r="A208" s="4"/>
      <c r="B208" s="4"/>
      <c r="C208" s="4"/>
      <c r="D208" s="4"/>
      <c r="E208" s="4"/>
    </row>
    <row r="209" spans="1:5" ht="12.45" x14ac:dyDescent="0.3">
      <c r="A209" s="4"/>
      <c r="B209" s="4"/>
      <c r="C209" s="4"/>
      <c r="D209" s="4"/>
      <c r="E209" s="4"/>
    </row>
    <row r="210" spans="1:5" ht="12.45" x14ac:dyDescent="0.3">
      <c r="A210" s="4"/>
      <c r="B210" s="4"/>
      <c r="C210" s="4"/>
      <c r="D210" s="4"/>
      <c r="E210" s="4"/>
    </row>
    <row r="211" spans="1:5" ht="12.45" x14ac:dyDescent="0.3">
      <c r="A211" s="4"/>
      <c r="B211" s="4"/>
      <c r="C211" s="4"/>
      <c r="D211" s="4"/>
      <c r="E211" s="4"/>
    </row>
    <row r="212" spans="1:5" ht="12.45" x14ac:dyDescent="0.3">
      <c r="A212" s="4"/>
      <c r="B212" s="4"/>
      <c r="C212" s="4"/>
      <c r="D212" s="4"/>
      <c r="E212" s="4"/>
    </row>
    <row r="213" spans="1:5" ht="12.45" x14ac:dyDescent="0.3">
      <c r="A213" s="4"/>
      <c r="B213" s="4"/>
      <c r="C213" s="4"/>
      <c r="D213" s="4"/>
      <c r="E213" s="4"/>
    </row>
    <row r="214" spans="1:5" ht="12.45" x14ac:dyDescent="0.3">
      <c r="A214" s="4"/>
      <c r="B214" s="4"/>
      <c r="C214" s="4"/>
      <c r="D214" s="4"/>
      <c r="E214" s="4"/>
    </row>
    <row r="215" spans="1:5" ht="12.45" x14ac:dyDescent="0.3">
      <c r="A215" s="4"/>
      <c r="B215" s="4"/>
      <c r="C215" s="4"/>
      <c r="D215" s="4"/>
      <c r="E215" s="4"/>
    </row>
    <row r="216" spans="1:5" ht="12.45" x14ac:dyDescent="0.3">
      <c r="A216" s="4"/>
      <c r="B216" s="4"/>
      <c r="C216" s="4"/>
      <c r="D216" s="4"/>
      <c r="E216" s="4"/>
    </row>
    <row r="217" spans="1:5" ht="12.45" x14ac:dyDescent="0.3">
      <c r="A217" s="4"/>
      <c r="B217" s="4"/>
      <c r="C217" s="4"/>
      <c r="D217" s="4"/>
      <c r="E217" s="4"/>
    </row>
    <row r="218" spans="1:5" ht="12.45" x14ac:dyDescent="0.3">
      <c r="A218" s="4"/>
      <c r="B218" s="4"/>
      <c r="C218" s="4"/>
      <c r="D218" s="4"/>
      <c r="E218" s="4"/>
    </row>
    <row r="219" spans="1:5" ht="12.45" x14ac:dyDescent="0.3">
      <c r="A219" s="4"/>
      <c r="B219" s="4"/>
      <c r="C219" s="4"/>
      <c r="D219" s="4"/>
      <c r="E219" s="4"/>
    </row>
    <row r="220" spans="1:5" ht="12.45" x14ac:dyDescent="0.3">
      <c r="A220" s="4"/>
      <c r="B220" s="4"/>
      <c r="C220" s="4"/>
      <c r="D220" s="4"/>
      <c r="E220" s="4"/>
    </row>
    <row r="221" spans="1:5" ht="12.45" x14ac:dyDescent="0.3">
      <c r="A221" s="4"/>
      <c r="B221" s="4"/>
      <c r="C221" s="4"/>
      <c r="D221" s="4"/>
      <c r="E221" s="4"/>
    </row>
    <row r="222" spans="1:5" ht="12.45" x14ac:dyDescent="0.3">
      <c r="A222" s="4"/>
      <c r="B222" s="4"/>
      <c r="C222" s="4"/>
      <c r="D222" s="4"/>
      <c r="E222" s="4"/>
    </row>
    <row r="223" spans="1:5" ht="12.45" x14ac:dyDescent="0.3">
      <c r="A223" s="4"/>
      <c r="B223" s="4"/>
      <c r="C223" s="4"/>
      <c r="D223" s="4"/>
      <c r="E223" s="4"/>
    </row>
    <row r="224" spans="1:5" ht="12.45" x14ac:dyDescent="0.3">
      <c r="A224" s="4"/>
      <c r="B224" s="4"/>
      <c r="C224" s="4"/>
      <c r="D224" s="4"/>
      <c r="E224" s="4"/>
    </row>
    <row r="225" spans="1:5" ht="12.45" x14ac:dyDescent="0.3">
      <c r="A225" s="4"/>
      <c r="B225" s="4"/>
      <c r="C225" s="4"/>
      <c r="D225" s="4"/>
      <c r="E225" s="4"/>
    </row>
    <row r="226" spans="1:5" ht="12.45" x14ac:dyDescent="0.3">
      <c r="A226" s="4"/>
      <c r="B226" s="4"/>
      <c r="C226" s="4"/>
      <c r="D226" s="4"/>
      <c r="E226" s="4"/>
    </row>
    <row r="227" spans="1:5" ht="12.45" x14ac:dyDescent="0.3">
      <c r="A227" s="4"/>
      <c r="B227" s="4"/>
      <c r="C227" s="4"/>
      <c r="D227" s="4"/>
      <c r="E227" s="4"/>
    </row>
    <row r="228" spans="1:5" ht="12.45" x14ac:dyDescent="0.3">
      <c r="A228" s="4"/>
      <c r="B228" s="4"/>
      <c r="C228" s="4"/>
      <c r="D228" s="4"/>
      <c r="E228" s="4"/>
    </row>
    <row r="229" spans="1:5" ht="12.45" x14ac:dyDescent="0.3">
      <c r="A229" s="4"/>
      <c r="B229" s="4"/>
      <c r="C229" s="4"/>
      <c r="D229" s="4"/>
      <c r="E229" s="4"/>
    </row>
    <row r="230" spans="1:5" ht="12.45" x14ac:dyDescent="0.3">
      <c r="A230" s="4"/>
      <c r="B230" s="4"/>
      <c r="C230" s="4"/>
      <c r="D230" s="4"/>
      <c r="E230" s="4"/>
    </row>
    <row r="231" spans="1:5" ht="12.45" x14ac:dyDescent="0.3">
      <c r="A231" s="4"/>
      <c r="B231" s="4"/>
      <c r="C231" s="4"/>
      <c r="D231" s="4"/>
      <c r="E231" s="4"/>
    </row>
    <row r="232" spans="1:5" ht="12.45" x14ac:dyDescent="0.3">
      <c r="A232" s="4"/>
      <c r="B232" s="4"/>
      <c r="C232" s="4"/>
      <c r="D232" s="4"/>
      <c r="E232" s="4"/>
    </row>
    <row r="233" spans="1:5" ht="12.45" x14ac:dyDescent="0.3">
      <c r="A233" s="4"/>
      <c r="B233" s="4"/>
      <c r="C233" s="4"/>
      <c r="D233" s="4"/>
      <c r="E233" s="4"/>
    </row>
    <row r="234" spans="1:5" ht="12.45" x14ac:dyDescent="0.3">
      <c r="A234" s="4"/>
      <c r="B234" s="4"/>
      <c r="C234" s="4"/>
      <c r="D234" s="4"/>
      <c r="E234" s="4"/>
    </row>
    <row r="235" spans="1:5" ht="12.45" x14ac:dyDescent="0.3">
      <c r="A235" s="4"/>
      <c r="B235" s="4"/>
      <c r="C235" s="4"/>
      <c r="D235" s="4"/>
      <c r="E235" s="4"/>
    </row>
    <row r="236" spans="1:5" ht="12.45" x14ac:dyDescent="0.3">
      <c r="A236" s="4"/>
      <c r="B236" s="4"/>
      <c r="C236" s="4"/>
      <c r="D236" s="4"/>
      <c r="E236" s="4"/>
    </row>
    <row r="237" spans="1:5" ht="12.45" x14ac:dyDescent="0.3">
      <c r="A237" s="4"/>
      <c r="B237" s="4"/>
      <c r="C237" s="4"/>
      <c r="D237" s="4"/>
      <c r="E237" s="4"/>
    </row>
    <row r="238" spans="1:5" ht="12.45" x14ac:dyDescent="0.3">
      <c r="A238" s="4"/>
      <c r="B238" s="4"/>
      <c r="C238" s="4"/>
      <c r="D238" s="4"/>
      <c r="E238" s="4"/>
    </row>
    <row r="239" spans="1:5" ht="12.45" x14ac:dyDescent="0.3">
      <c r="A239" s="4"/>
      <c r="B239" s="4"/>
      <c r="C239" s="4"/>
      <c r="D239" s="4"/>
      <c r="E239" s="4"/>
    </row>
    <row r="240" spans="1:5" ht="12.45" x14ac:dyDescent="0.3">
      <c r="A240" s="4"/>
      <c r="B240" s="4"/>
      <c r="C240" s="4"/>
      <c r="D240" s="4"/>
      <c r="E240" s="4"/>
    </row>
    <row r="241" spans="1:5" ht="12.45" x14ac:dyDescent="0.3">
      <c r="A241" s="4"/>
      <c r="B241" s="4"/>
      <c r="C241" s="4"/>
      <c r="D241" s="4"/>
      <c r="E241" s="4"/>
    </row>
    <row r="242" spans="1:5" ht="12.45" x14ac:dyDescent="0.3">
      <c r="A242" s="4"/>
      <c r="B242" s="4"/>
      <c r="C242" s="4"/>
      <c r="D242" s="4"/>
      <c r="E242" s="4"/>
    </row>
    <row r="243" spans="1:5" ht="12.45" x14ac:dyDescent="0.3">
      <c r="A243" s="4"/>
      <c r="B243" s="4"/>
      <c r="C243" s="4"/>
      <c r="D243" s="4"/>
      <c r="E243" s="4"/>
    </row>
    <row r="244" spans="1:5" ht="12.45" x14ac:dyDescent="0.3">
      <c r="A244" s="4"/>
      <c r="B244" s="4"/>
      <c r="C244" s="4"/>
      <c r="D244" s="4"/>
      <c r="E244" s="4"/>
    </row>
    <row r="245" spans="1:5" ht="12.45" x14ac:dyDescent="0.3">
      <c r="A245" s="4"/>
      <c r="B245" s="4"/>
      <c r="C245" s="4"/>
      <c r="D245" s="4"/>
      <c r="E245" s="4"/>
    </row>
    <row r="246" spans="1:5" ht="12.45" x14ac:dyDescent="0.3">
      <c r="A246" s="4"/>
      <c r="B246" s="4"/>
      <c r="C246" s="4"/>
      <c r="D246" s="4"/>
      <c r="E246" s="4"/>
    </row>
    <row r="247" spans="1:5" ht="12.45" x14ac:dyDescent="0.3">
      <c r="A247" s="4"/>
      <c r="B247" s="4"/>
      <c r="C247" s="4"/>
      <c r="D247" s="4"/>
      <c r="E247" s="4"/>
    </row>
    <row r="248" spans="1:5" ht="12.45" x14ac:dyDescent="0.3">
      <c r="A248" s="4"/>
      <c r="B248" s="4"/>
      <c r="C248" s="4"/>
      <c r="D248" s="4"/>
      <c r="E248" s="4"/>
    </row>
    <row r="249" spans="1:5" ht="12.45" x14ac:dyDescent="0.3">
      <c r="A249" s="4"/>
      <c r="B249" s="4"/>
      <c r="C249" s="4"/>
      <c r="D249" s="4"/>
      <c r="E249" s="4"/>
    </row>
    <row r="250" spans="1:5" ht="12.45" x14ac:dyDescent="0.3">
      <c r="A250" s="4"/>
      <c r="B250" s="4"/>
      <c r="C250" s="4"/>
      <c r="D250" s="4"/>
      <c r="E250" s="4"/>
    </row>
    <row r="251" spans="1:5" ht="12.45" x14ac:dyDescent="0.3">
      <c r="A251" s="4"/>
      <c r="B251" s="4"/>
      <c r="C251" s="4"/>
      <c r="D251" s="4"/>
      <c r="E251" s="4"/>
    </row>
    <row r="252" spans="1:5" ht="12.45" x14ac:dyDescent="0.3">
      <c r="A252" s="4"/>
      <c r="B252" s="4"/>
      <c r="C252" s="4"/>
      <c r="D252" s="4"/>
      <c r="E252" s="4"/>
    </row>
    <row r="253" spans="1:5" ht="12.45" x14ac:dyDescent="0.3">
      <c r="A253" s="4"/>
      <c r="B253" s="4"/>
      <c r="C253" s="4"/>
      <c r="D253" s="4"/>
      <c r="E253" s="4"/>
    </row>
    <row r="254" spans="1:5" ht="12.45" x14ac:dyDescent="0.3">
      <c r="A254" s="4"/>
      <c r="B254" s="4"/>
      <c r="C254" s="4"/>
      <c r="D254" s="4"/>
      <c r="E254" s="4"/>
    </row>
    <row r="255" spans="1:5" ht="12.45" x14ac:dyDescent="0.3">
      <c r="A255" s="4"/>
      <c r="B255" s="4"/>
      <c r="C255" s="4"/>
      <c r="D255" s="4"/>
      <c r="E255" s="4"/>
    </row>
    <row r="256" spans="1:5" ht="12.45" x14ac:dyDescent="0.3">
      <c r="A256" s="4"/>
      <c r="B256" s="4"/>
      <c r="C256" s="4"/>
      <c r="D256" s="4"/>
      <c r="E256" s="4"/>
    </row>
    <row r="257" spans="1:5" ht="12.45" x14ac:dyDescent="0.3">
      <c r="A257" s="4"/>
      <c r="B257" s="4"/>
      <c r="C257" s="4"/>
      <c r="D257" s="4"/>
      <c r="E257" s="4"/>
    </row>
    <row r="258" spans="1:5" ht="12.45" x14ac:dyDescent="0.3">
      <c r="A258" s="4"/>
      <c r="B258" s="4"/>
      <c r="C258" s="4"/>
      <c r="D258" s="4"/>
      <c r="E258" s="4"/>
    </row>
    <row r="259" spans="1:5" ht="12.45" x14ac:dyDescent="0.3">
      <c r="A259" s="4"/>
      <c r="B259" s="4"/>
      <c r="C259" s="4"/>
      <c r="D259" s="4"/>
      <c r="E259" s="4"/>
    </row>
    <row r="260" spans="1:5" ht="12.45" x14ac:dyDescent="0.3">
      <c r="A260" s="4"/>
      <c r="B260" s="4"/>
      <c r="C260" s="4"/>
      <c r="D260" s="4"/>
      <c r="E260" s="4"/>
    </row>
    <row r="261" spans="1:5" ht="12.45" x14ac:dyDescent="0.3">
      <c r="A261" s="4"/>
      <c r="B261" s="4"/>
      <c r="C261" s="4"/>
      <c r="D261" s="4"/>
      <c r="E261" s="4"/>
    </row>
    <row r="262" spans="1:5" ht="12.45" x14ac:dyDescent="0.3">
      <c r="A262" s="4"/>
      <c r="B262" s="4"/>
      <c r="C262" s="4"/>
      <c r="D262" s="4"/>
      <c r="E262" s="4"/>
    </row>
    <row r="263" spans="1:5" ht="12.45" x14ac:dyDescent="0.3">
      <c r="A263" s="4"/>
      <c r="B263" s="4"/>
      <c r="C263" s="4"/>
      <c r="D263" s="4"/>
      <c r="E263" s="4"/>
    </row>
    <row r="264" spans="1:5" ht="12.45" x14ac:dyDescent="0.3">
      <c r="A264" s="4"/>
      <c r="B264" s="4"/>
      <c r="C264" s="4"/>
      <c r="D264" s="4"/>
      <c r="E264" s="4"/>
    </row>
    <row r="265" spans="1:5" ht="12.45" x14ac:dyDescent="0.3">
      <c r="A265" s="4"/>
      <c r="B265" s="4"/>
      <c r="C265" s="4"/>
      <c r="D265" s="4"/>
      <c r="E265" s="4"/>
    </row>
    <row r="266" spans="1:5" ht="12.45" x14ac:dyDescent="0.3">
      <c r="A266" s="4"/>
      <c r="B266" s="4"/>
      <c r="C266" s="4"/>
      <c r="D266" s="4"/>
      <c r="E266" s="4"/>
    </row>
    <row r="267" spans="1:5" ht="12.45" x14ac:dyDescent="0.3">
      <c r="A267" s="4"/>
      <c r="B267" s="4"/>
      <c r="C267" s="4"/>
      <c r="D267" s="4"/>
      <c r="E267" s="4"/>
    </row>
    <row r="268" spans="1:5" ht="12.45" x14ac:dyDescent="0.3">
      <c r="A268" s="4"/>
      <c r="B268" s="4"/>
      <c r="C268" s="4"/>
      <c r="D268" s="4"/>
      <c r="E268" s="4"/>
    </row>
    <row r="269" spans="1:5" ht="12.45" x14ac:dyDescent="0.3">
      <c r="A269" s="4"/>
      <c r="B269" s="4"/>
      <c r="C269" s="4"/>
      <c r="D269" s="4"/>
      <c r="E269" s="4"/>
    </row>
    <row r="270" spans="1:5" ht="12.45" x14ac:dyDescent="0.3">
      <c r="A270" s="4"/>
      <c r="B270" s="4"/>
      <c r="C270" s="4"/>
      <c r="D270" s="4"/>
      <c r="E270" s="4"/>
    </row>
    <row r="271" spans="1:5" ht="12.45" x14ac:dyDescent="0.3">
      <c r="A271" s="4"/>
      <c r="B271" s="4"/>
      <c r="C271" s="4"/>
      <c r="D271" s="4"/>
      <c r="E271" s="4"/>
    </row>
    <row r="272" spans="1:5" ht="12.45" x14ac:dyDescent="0.3">
      <c r="A272" s="4"/>
      <c r="B272" s="4"/>
      <c r="C272" s="4"/>
      <c r="D272" s="4"/>
      <c r="E272" s="4"/>
    </row>
    <row r="273" spans="1:5" ht="12.45" x14ac:dyDescent="0.3">
      <c r="A273" s="4"/>
      <c r="B273" s="4"/>
      <c r="C273" s="4"/>
      <c r="D273" s="4"/>
      <c r="E273" s="4"/>
    </row>
    <row r="274" spans="1:5" ht="12.45" x14ac:dyDescent="0.3">
      <c r="A274" s="4"/>
      <c r="B274" s="4"/>
      <c r="C274" s="4"/>
      <c r="D274" s="4"/>
      <c r="E274" s="4"/>
    </row>
    <row r="275" spans="1:5" ht="12.45" x14ac:dyDescent="0.3">
      <c r="A275" s="4"/>
      <c r="B275" s="4"/>
      <c r="C275" s="4"/>
      <c r="D275" s="4"/>
      <c r="E275" s="4"/>
    </row>
    <row r="276" spans="1:5" ht="12.45" x14ac:dyDescent="0.3">
      <c r="A276" s="4"/>
      <c r="B276" s="4"/>
      <c r="C276" s="4"/>
      <c r="D276" s="4"/>
      <c r="E276" s="4"/>
    </row>
    <row r="277" spans="1:5" ht="12.45" x14ac:dyDescent="0.3">
      <c r="A277" s="4"/>
      <c r="B277" s="4"/>
      <c r="C277" s="4"/>
      <c r="D277" s="4"/>
      <c r="E277" s="4"/>
    </row>
    <row r="278" spans="1:5" ht="12.45" x14ac:dyDescent="0.3">
      <c r="A278" s="4"/>
      <c r="B278" s="4"/>
      <c r="C278" s="4"/>
      <c r="D278" s="4"/>
      <c r="E278" s="4"/>
    </row>
    <row r="279" spans="1:5" ht="12.45" x14ac:dyDescent="0.3">
      <c r="A279" s="4"/>
      <c r="B279" s="4"/>
      <c r="C279" s="4"/>
      <c r="D279" s="4"/>
      <c r="E279" s="4"/>
    </row>
    <row r="280" spans="1:5" ht="12.45" x14ac:dyDescent="0.3">
      <c r="A280" s="4"/>
      <c r="B280" s="4"/>
      <c r="C280" s="4"/>
      <c r="D280" s="4"/>
      <c r="E280" s="4"/>
    </row>
    <row r="281" spans="1:5" ht="12.45" x14ac:dyDescent="0.3">
      <c r="A281" s="4"/>
      <c r="B281" s="4"/>
      <c r="C281" s="4"/>
      <c r="D281" s="4"/>
      <c r="E281" s="4"/>
    </row>
    <row r="282" spans="1:5" ht="12.45" x14ac:dyDescent="0.3">
      <c r="A282" s="4"/>
      <c r="B282" s="4"/>
      <c r="C282" s="4"/>
      <c r="D282" s="4"/>
      <c r="E282" s="4"/>
    </row>
    <row r="283" spans="1:5" ht="12.45" x14ac:dyDescent="0.3">
      <c r="A283" s="4"/>
      <c r="B283" s="4"/>
      <c r="C283" s="4"/>
      <c r="D283" s="4"/>
      <c r="E283" s="4"/>
    </row>
    <row r="284" spans="1:5" ht="12.45" x14ac:dyDescent="0.3">
      <c r="A284" s="4"/>
      <c r="B284" s="4"/>
      <c r="C284" s="4"/>
      <c r="D284" s="4"/>
      <c r="E284" s="4"/>
    </row>
    <row r="285" spans="1:5" ht="12.45" x14ac:dyDescent="0.3">
      <c r="A285" s="4"/>
      <c r="B285" s="4"/>
      <c r="C285" s="4"/>
      <c r="D285" s="4"/>
      <c r="E285" s="4"/>
    </row>
    <row r="286" spans="1:5" ht="12.45" x14ac:dyDescent="0.3">
      <c r="A286" s="4"/>
      <c r="B286" s="4"/>
      <c r="C286" s="4"/>
      <c r="D286" s="4"/>
      <c r="E286" s="4"/>
    </row>
    <row r="287" spans="1:5" ht="12.45" x14ac:dyDescent="0.3">
      <c r="A287" s="4"/>
      <c r="B287" s="4"/>
      <c r="C287" s="4"/>
      <c r="D287" s="4"/>
      <c r="E287" s="4"/>
    </row>
    <row r="288" spans="1:5" ht="12.45" x14ac:dyDescent="0.3">
      <c r="A288" s="4"/>
      <c r="B288" s="4"/>
      <c r="C288" s="4"/>
      <c r="D288" s="4"/>
      <c r="E288" s="4"/>
    </row>
    <row r="289" spans="1:5" ht="12.45" x14ac:dyDescent="0.3">
      <c r="A289" s="4"/>
      <c r="B289" s="4"/>
      <c r="C289" s="4"/>
      <c r="D289" s="4"/>
      <c r="E289" s="4"/>
    </row>
    <row r="290" spans="1:5" ht="12.45" x14ac:dyDescent="0.3">
      <c r="A290" s="4"/>
      <c r="B290" s="4"/>
      <c r="C290" s="4"/>
      <c r="D290" s="4"/>
      <c r="E290" s="4"/>
    </row>
    <row r="291" spans="1:5" ht="12.45" x14ac:dyDescent="0.3">
      <c r="A291" s="4"/>
      <c r="B291" s="4"/>
      <c r="C291" s="4"/>
      <c r="D291" s="4"/>
      <c r="E291" s="4"/>
    </row>
    <row r="292" spans="1:5" ht="12.45" x14ac:dyDescent="0.3">
      <c r="A292" s="4"/>
      <c r="B292" s="4"/>
      <c r="C292" s="4"/>
      <c r="D292" s="4"/>
      <c r="E292" s="4"/>
    </row>
    <row r="293" spans="1:5" ht="12.45" x14ac:dyDescent="0.3">
      <c r="A293" s="4"/>
      <c r="B293" s="4"/>
      <c r="C293" s="4"/>
      <c r="D293" s="4"/>
      <c r="E293" s="4"/>
    </row>
    <row r="294" spans="1:5" ht="12.45" x14ac:dyDescent="0.3">
      <c r="A294" s="4"/>
      <c r="B294" s="4"/>
      <c r="C294" s="4"/>
      <c r="D294" s="4"/>
      <c r="E294" s="4"/>
    </row>
    <row r="295" spans="1:5" ht="12.45" x14ac:dyDescent="0.3">
      <c r="A295" s="4"/>
      <c r="B295" s="4"/>
      <c r="C295" s="4"/>
      <c r="D295" s="4"/>
      <c r="E295" s="4"/>
    </row>
    <row r="296" spans="1:5" ht="12.45" x14ac:dyDescent="0.3">
      <c r="A296" s="4"/>
      <c r="B296" s="4"/>
      <c r="C296" s="4"/>
      <c r="D296" s="4"/>
      <c r="E296" s="4"/>
    </row>
    <row r="297" spans="1:5" ht="12.45" x14ac:dyDescent="0.3">
      <c r="A297" s="4"/>
      <c r="B297" s="4"/>
      <c r="C297" s="4"/>
      <c r="D297" s="4"/>
      <c r="E297" s="4"/>
    </row>
    <row r="298" spans="1:5" ht="12.45" x14ac:dyDescent="0.3">
      <c r="A298" s="4"/>
      <c r="B298" s="4"/>
      <c r="C298" s="4"/>
      <c r="D298" s="4"/>
      <c r="E298" s="4"/>
    </row>
    <row r="299" spans="1:5" ht="12.45" x14ac:dyDescent="0.3">
      <c r="A299" s="4"/>
      <c r="B299" s="4"/>
      <c r="C299" s="4"/>
      <c r="D299" s="4"/>
      <c r="E299" s="4"/>
    </row>
    <row r="300" spans="1:5" ht="12.45" x14ac:dyDescent="0.3">
      <c r="A300" s="4"/>
      <c r="B300" s="4"/>
      <c r="C300" s="4"/>
      <c r="D300" s="4"/>
      <c r="E300" s="4"/>
    </row>
    <row r="301" spans="1:5" ht="12.45" x14ac:dyDescent="0.3">
      <c r="A301" s="4"/>
      <c r="B301" s="4"/>
      <c r="C301" s="4"/>
      <c r="D301" s="4"/>
      <c r="E301" s="4"/>
    </row>
    <row r="302" spans="1:5" ht="12.45" x14ac:dyDescent="0.3">
      <c r="A302" s="4"/>
      <c r="B302" s="4"/>
      <c r="C302" s="4"/>
      <c r="D302" s="4"/>
      <c r="E302" s="4"/>
    </row>
    <row r="303" spans="1:5" ht="12.45" x14ac:dyDescent="0.3">
      <c r="A303" s="4"/>
      <c r="B303" s="4"/>
      <c r="C303" s="4"/>
      <c r="D303" s="4"/>
      <c r="E303" s="4"/>
    </row>
    <row r="304" spans="1:5" ht="12.45" x14ac:dyDescent="0.3">
      <c r="A304" s="4"/>
      <c r="B304" s="4"/>
      <c r="C304" s="4"/>
      <c r="D304" s="4"/>
      <c r="E304" s="4"/>
    </row>
    <row r="305" spans="1:5" ht="12.45" x14ac:dyDescent="0.3">
      <c r="A305" s="4"/>
      <c r="B305" s="4"/>
      <c r="C305" s="4"/>
      <c r="D305" s="4"/>
      <c r="E305" s="4"/>
    </row>
    <row r="306" spans="1:5" ht="12.45" x14ac:dyDescent="0.3">
      <c r="A306" s="4"/>
      <c r="B306" s="4"/>
      <c r="C306" s="4"/>
      <c r="D306" s="4"/>
      <c r="E306" s="4"/>
    </row>
    <row r="307" spans="1:5" ht="12.45" x14ac:dyDescent="0.3">
      <c r="A307" s="4"/>
      <c r="B307" s="4"/>
      <c r="C307" s="4"/>
      <c r="D307" s="4"/>
      <c r="E307" s="4"/>
    </row>
    <row r="308" spans="1:5" ht="12.45" x14ac:dyDescent="0.3">
      <c r="A308" s="4"/>
      <c r="B308" s="4"/>
      <c r="C308" s="4"/>
      <c r="D308" s="4"/>
      <c r="E308" s="4"/>
    </row>
    <row r="309" spans="1:5" ht="12.45" x14ac:dyDescent="0.3">
      <c r="A309" s="4"/>
      <c r="B309" s="4"/>
      <c r="C309" s="4"/>
      <c r="D309" s="4"/>
      <c r="E309" s="4"/>
    </row>
    <row r="310" spans="1:5" ht="12.45" x14ac:dyDescent="0.3">
      <c r="A310" s="4"/>
      <c r="B310" s="4"/>
      <c r="C310" s="4"/>
      <c r="D310" s="4"/>
      <c r="E310" s="4"/>
    </row>
    <row r="311" spans="1:5" ht="12.45" x14ac:dyDescent="0.3">
      <c r="A311" s="4"/>
      <c r="B311" s="4"/>
      <c r="C311" s="4"/>
      <c r="D311" s="4"/>
      <c r="E311" s="4"/>
    </row>
    <row r="312" spans="1:5" ht="12.45" x14ac:dyDescent="0.3">
      <c r="A312" s="4"/>
      <c r="B312" s="4"/>
      <c r="C312" s="4"/>
      <c r="D312" s="4"/>
      <c r="E312" s="4"/>
    </row>
    <row r="313" spans="1:5" ht="12.45" x14ac:dyDescent="0.3">
      <c r="A313" s="4"/>
      <c r="B313" s="4"/>
      <c r="C313" s="4"/>
      <c r="D313" s="4"/>
      <c r="E313" s="4"/>
    </row>
    <row r="314" spans="1:5" ht="12.45" x14ac:dyDescent="0.3">
      <c r="A314" s="4"/>
      <c r="B314" s="4"/>
      <c r="C314" s="4"/>
      <c r="D314" s="4"/>
      <c r="E314" s="4"/>
    </row>
    <row r="315" spans="1:5" ht="12.45" x14ac:dyDescent="0.3">
      <c r="A315" s="4"/>
      <c r="B315" s="4"/>
      <c r="C315" s="4"/>
      <c r="D315" s="4"/>
      <c r="E315" s="4"/>
    </row>
    <row r="316" spans="1:5" ht="12.45" x14ac:dyDescent="0.3">
      <c r="A316" s="4"/>
      <c r="B316" s="4"/>
      <c r="C316" s="4"/>
      <c r="D316" s="4"/>
      <c r="E316" s="4"/>
    </row>
    <row r="317" spans="1:5" ht="12.45" x14ac:dyDescent="0.3">
      <c r="A317" s="4"/>
      <c r="B317" s="4"/>
      <c r="C317" s="4"/>
      <c r="D317" s="4"/>
      <c r="E317" s="4"/>
    </row>
    <row r="318" spans="1:5" ht="12.45" x14ac:dyDescent="0.3">
      <c r="A318" s="4"/>
      <c r="B318" s="4"/>
      <c r="C318" s="4"/>
      <c r="D318" s="4"/>
      <c r="E318" s="4"/>
    </row>
    <row r="319" spans="1:5" ht="12.45" x14ac:dyDescent="0.3">
      <c r="A319" s="4"/>
      <c r="B319" s="4"/>
      <c r="C319" s="4"/>
      <c r="D319" s="4"/>
      <c r="E319" s="4"/>
    </row>
    <row r="320" spans="1:5" ht="12.45" x14ac:dyDescent="0.3">
      <c r="A320" s="4"/>
      <c r="B320" s="4"/>
      <c r="C320" s="4"/>
      <c r="D320" s="4"/>
      <c r="E320" s="4"/>
    </row>
    <row r="321" spans="1:5" ht="12.45" x14ac:dyDescent="0.3">
      <c r="A321" s="4"/>
      <c r="B321" s="4"/>
      <c r="C321" s="4"/>
      <c r="D321" s="4"/>
      <c r="E321" s="4"/>
    </row>
    <row r="322" spans="1:5" ht="12.45" x14ac:dyDescent="0.3">
      <c r="A322" s="4"/>
      <c r="B322" s="4"/>
      <c r="C322" s="4"/>
      <c r="D322" s="4"/>
      <c r="E322" s="4"/>
    </row>
    <row r="323" spans="1:5" ht="12.45" x14ac:dyDescent="0.3">
      <c r="A323" s="4"/>
      <c r="B323" s="4"/>
      <c r="C323" s="4"/>
      <c r="D323" s="4"/>
      <c r="E323" s="4"/>
    </row>
    <row r="324" spans="1:5" ht="12.45" x14ac:dyDescent="0.3">
      <c r="A324" s="4"/>
      <c r="B324" s="4"/>
      <c r="C324" s="4"/>
      <c r="D324" s="4"/>
      <c r="E324" s="4"/>
    </row>
    <row r="325" spans="1:5" ht="12.45" x14ac:dyDescent="0.3">
      <c r="A325" s="4"/>
      <c r="B325" s="4"/>
      <c r="C325" s="4"/>
      <c r="D325" s="4"/>
      <c r="E325" s="4"/>
    </row>
    <row r="326" spans="1:5" ht="12.45" x14ac:dyDescent="0.3">
      <c r="A326" s="4"/>
      <c r="B326" s="4"/>
      <c r="C326" s="4"/>
      <c r="D326" s="4"/>
      <c r="E326" s="4"/>
    </row>
    <row r="327" spans="1:5" ht="12.45" x14ac:dyDescent="0.3">
      <c r="A327" s="4"/>
      <c r="B327" s="4"/>
      <c r="C327" s="4"/>
      <c r="D327" s="4"/>
      <c r="E327" s="4"/>
    </row>
    <row r="328" spans="1:5" ht="12.45" x14ac:dyDescent="0.3">
      <c r="A328" s="4"/>
      <c r="B328" s="4"/>
      <c r="C328" s="4"/>
      <c r="D328" s="4"/>
      <c r="E328" s="4"/>
    </row>
    <row r="329" spans="1:5" ht="12.45" x14ac:dyDescent="0.3">
      <c r="A329" s="4"/>
      <c r="B329" s="4"/>
      <c r="C329" s="4"/>
      <c r="D329" s="4"/>
      <c r="E329" s="4"/>
    </row>
    <row r="330" spans="1:5" ht="12.45" x14ac:dyDescent="0.3">
      <c r="A330" s="4"/>
      <c r="B330" s="4"/>
      <c r="C330" s="4"/>
      <c r="D330" s="4"/>
      <c r="E330" s="4"/>
    </row>
    <row r="331" spans="1:5" ht="12.45" x14ac:dyDescent="0.3">
      <c r="A331" s="4"/>
      <c r="B331" s="4"/>
      <c r="C331" s="4"/>
      <c r="D331" s="4"/>
      <c r="E331" s="4"/>
    </row>
    <row r="332" spans="1:5" ht="12.45" x14ac:dyDescent="0.3">
      <c r="A332" s="4"/>
      <c r="B332" s="4"/>
      <c r="C332" s="4"/>
      <c r="D332" s="4"/>
      <c r="E332" s="4"/>
    </row>
    <row r="333" spans="1:5" ht="12.45" x14ac:dyDescent="0.3">
      <c r="A333" s="4"/>
      <c r="B333" s="4"/>
      <c r="C333" s="4"/>
      <c r="D333" s="4"/>
      <c r="E333" s="4"/>
    </row>
    <row r="334" spans="1:5" ht="12.45" x14ac:dyDescent="0.3">
      <c r="A334" s="4"/>
      <c r="B334" s="4"/>
      <c r="C334" s="4"/>
      <c r="D334" s="4"/>
      <c r="E334" s="4"/>
    </row>
    <row r="335" spans="1:5" ht="12.45" x14ac:dyDescent="0.3">
      <c r="A335" s="4"/>
      <c r="B335" s="4"/>
      <c r="C335" s="4"/>
      <c r="D335" s="4"/>
      <c r="E335" s="4"/>
    </row>
    <row r="336" spans="1:5" ht="12.45" x14ac:dyDescent="0.3">
      <c r="A336" s="4"/>
      <c r="B336" s="4"/>
      <c r="C336" s="4"/>
      <c r="D336" s="4"/>
      <c r="E336" s="4"/>
    </row>
    <row r="337" spans="1:5" ht="12.45" x14ac:dyDescent="0.3">
      <c r="A337" s="4"/>
      <c r="B337" s="4"/>
      <c r="C337" s="4"/>
      <c r="D337" s="4"/>
      <c r="E337" s="4"/>
    </row>
    <row r="338" spans="1:5" ht="12.45" x14ac:dyDescent="0.3">
      <c r="A338" s="4"/>
      <c r="B338" s="4"/>
      <c r="C338" s="4"/>
      <c r="D338" s="4"/>
      <c r="E338" s="4"/>
    </row>
    <row r="339" spans="1:5" ht="12.45" x14ac:dyDescent="0.3">
      <c r="A339" s="4"/>
      <c r="B339" s="4"/>
      <c r="C339" s="4"/>
      <c r="D339" s="4"/>
      <c r="E339" s="4"/>
    </row>
    <row r="340" spans="1:5" ht="12.45" x14ac:dyDescent="0.3">
      <c r="A340" s="4"/>
      <c r="B340" s="4"/>
      <c r="C340" s="4"/>
      <c r="D340" s="4"/>
      <c r="E340" s="4"/>
    </row>
    <row r="341" spans="1:5" ht="12.45" x14ac:dyDescent="0.3">
      <c r="A341" s="4"/>
      <c r="B341" s="4"/>
      <c r="C341" s="4"/>
      <c r="D341" s="4"/>
      <c r="E341" s="4"/>
    </row>
    <row r="342" spans="1:5" ht="12.45" x14ac:dyDescent="0.3">
      <c r="A342" s="4"/>
      <c r="B342" s="4"/>
      <c r="C342" s="4"/>
      <c r="D342" s="4"/>
      <c r="E342" s="4"/>
    </row>
    <row r="343" spans="1:5" ht="12.45" x14ac:dyDescent="0.3">
      <c r="A343" s="4"/>
      <c r="B343" s="4"/>
      <c r="C343" s="4"/>
      <c r="D343" s="4"/>
      <c r="E343" s="4"/>
    </row>
    <row r="344" spans="1:5" ht="12.45" x14ac:dyDescent="0.3">
      <c r="A344" s="4"/>
      <c r="B344" s="4"/>
      <c r="C344" s="4"/>
      <c r="D344" s="4"/>
      <c r="E344" s="4"/>
    </row>
    <row r="345" spans="1:5" ht="12.45" x14ac:dyDescent="0.3">
      <c r="A345" s="4"/>
      <c r="B345" s="4"/>
      <c r="C345" s="4"/>
      <c r="D345" s="4"/>
      <c r="E345" s="4"/>
    </row>
    <row r="346" spans="1:5" ht="12.45" x14ac:dyDescent="0.3">
      <c r="A346" s="4"/>
      <c r="B346" s="4"/>
      <c r="C346" s="4"/>
      <c r="D346" s="4"/>
      <c r="E346" s="4"/>
    </row>
    <row r="347" spans="1:5" ht="12.45" x14ac:dyDescent="0.3">
      <c r="A347" s="4"/>
      <c r="B347" s="4"/>
      <c r="C347" s="4"/>
      <c r="D347" s="4"/>
      <c r="E347" s="4"/>
    </row>
    <row r="348" spans="1:5" ht="12.45" x14ac:dyDescent="0.3">
      <c r="A348" s="4"/>
      <c r="B348" s="4"/>
      <c r="C348" s="4"/>
      <c r="D348" s="4"/>
      <c r="E348" s="4"/>
    </row>
    <row r="349" spans="1:5" ht="12.45" x14ac:dyDescent="0.3">
      <c r="A349" s="4"/>
      <c r="B349" s="4"/>
      <c r="C349" s="4"/>
      <c r="D349" s="4"/>
      <c r="E349" s="4"/>
    </row>
    <row r="350" spans="1:5" ht="12.45" x14ac:dyDescent="0.3">
      <c r="A350" s="4"/>
      <c r="B350" s="4"/>
      <c r="C350" s="4"/>
      <c r="D350" s="4"/>
      <c r="E350" s="4"/>
    </row>
    <row r="351" spans="1:5" ht="12.45" x14ac:dyDescent="0.3">
      <c r="A351" s="4"/>
      <c r="B351" s="4"/>
      <c r="C351" s="4"/>
      <c r="D351" s="4"/>
      <c r="E351" s="4"/>
    </row>
    <row r="352" spans="1:5" ht="12.45" x14ac:dyDescent="0.3">
      <c r="A352" s="4"/>
      <c r="B352" s="4"/>
      <c r="C352" s="4"/>
      <c r="D352" s="4"/>
      <c r="E352" s="4"/>
    </row>
    <row r="353" spans="1:5" ht="12.45" x14ac:dyDescent="0.3">
      <c r="A353" s="4"/>
      <c r="B353" s="4"/>
      <c r="C353" s="4"/>
      <c r="D353" s="4"/>
      <c r="E353" s="4"/>
    </row>
    <row r="354" spans="1:5" ht="12.45" x14ac:dyDescent="0.3">
      <c r="A354" s="4"/>
      <c r="B354" s="4"/>
      <c r="C354" s="4"/>
      <c r="D354" s="4"/>
      <c r="E354" s="4"/>
    </row>
    <row r="355" spans="1:5" ht="12.45" x14ac:dyDescent="0.3">
      <c r="A355" s="4"/>
      <c r="B355" s="4"/>
      <c r="C355" s="4"/>
      <c r="D355" s="4"/>
      <c r="E355" s="4"/>
    </row>
    <row r="356" spans="1:5" ht="12.45" x14ac:dyDescent="0.3">
      <c r="A356" s="4"/>
      <c r="B356" s="4"/>
      <c r="C356" s="4"/>
      <c r="D356" s="4"/>
      <c r="E356" s="4"/>
    </row>
    <row r="357" spans="1:5" ht="12.45" x14ac:dyDescent="0.3">
      <c r="A357" s="4"/>
      <c r="B357" s="4"/>
      <c r="C357" s="4"/>
      <c r="D357" s="4"/>
      <c r="E357" s="4"/>
    </row>
    <row r="358" spans="1:5" ht="12.45" x14ac:dyDescent="0.3">
      <c r="A358" s="4"/>
      <c r="B358" s="4"/>
      <c r="C358" s="4"/>
      <c r="D358" s="4"/>
      <c r="E358" s="4"/>
    </row>
    <row r="359" spans="1:5" ht="12.45" x14ac:dyDescent="0.3">
      <c r="A359" s="4"/>
      <c r="B359" s="4"/>
      <c r="C359" s="4"/>
      <c r="D359" s="4"/>
      <c r="E359" s="4"/>
    </row>
    <row r="360" spans="1:5" ht="12.45" x14ac:dyDescent="0.3">
      <c r="A360" s="4"/>
      <c r="B360" s="4"/>
      <c r="C360" s="4"/>
      <c r="D360" s="4"/>
      <c r="E360" s="4"/>
    </row>
    <row r="361" spans="1:5" ht="12.45" x14ac:dyDescent="0.3">
      <c r="A361" s="4"/>
      <c r="B361" s="4"/>
      <c r="C361" s="4"/>
      <c r="D361" s="4"/>
      <c r="E361" s="4"/>
    </row>
    <row r="362" spans="1:5" ht="12.45" x14ac:dyDescent="0.3">
      <c r="A362" s="4"/>
      <c r="B362" s="4"/>
      <c r="C362" s="4"/>
      <c r="D362" s="4"/>
      <c r="E362" s="4"/>
    </row>
    <row r="363" spans="1:5" ht="12.45" x14ac:dyDescent="0.3">
      <c r="A363" s="4"/>
      <c r="B363" s="4"/>
      <c r="C363" s="4"/>
      <c r="D363" s="4"/>
      <c r="E363" s="4"/>
    </row>
    <row r="364" spans="1:5" ht="12.45" x14ac:dyDescent="0.3">
      <c r="A364" s="4"/>
      <c r="B364" s="4"/>
      <c r="C364" s="4"/>
      <c r="D364" s="4"/>
      <c r="E364" s="4"/>
    </row>
    <row r="365" spans="1:5" ht="12.45" x14ac:dyDescent="0.3">
      <c r="A365" s="4"/>
      <c r="B365" s="4"/>
      <c r="C365" s="4"/>
      <c r="D365" s="4"/>
      <c r="E365" s="4"/>
    </row>
    <row r="366" spans="1:5" ht="12.45" x14ac:dyDescent="0.3">
      <c r="A366" s="4"/>
      <c r="B366" s="4"/>
      <c r="C366" s="4"/>
      <c r="D366" s="4"/>
      <c r="E366" s="4"/>
    </row>
    <row r="367" spans="1:5" ht="12.45" x14ac:dyDescent="0.3">
      <c r="A367" s="4"/>
      <c r="B367" s="4"/>
      <c r="C367" s="4"/>
      <c r="D367" s="4"/>
      <c r="E367" s="4"/>
    </row>
    <row r="368" spans="1:5" ht="12.45" x14ac:dyDescent="0.3">
      <c r="A368" s="4"/>
      <c r="B368" s="4"/>
      <c r="C368" s="4"/>
      <c r="D368" s="4"/>
      <c r="E368" s="4"/>
    </row>
    <row r="369" spans="1:5" ht="12.45" x14ac:dyDescent="0.3">
      <c r="A369" s="4"/>
      <c r="B369" s="4"/>
      <c r="C369" s="4"/>
      <c r="D369" s="4"/>
      <c r="E369" s="4"/>
    </row>
    <row r="370" spans="1:5" ht="12.45" x14ac:dyDescent="0.3">
      <c r="A370" s="4"/>
      <c r="B370" s="4"/>
      <c r="C370" s="4"/>
      <c r="D370" s="4"/>
      <c r="E370" s="4"/>
    </row>
    <row r="371" spans="1:5" ht="12.45" x14ac:dyDescent="0.3">
      <c r="A371" s="4"/>
      <c r="B371" s="4"/>
      <c r="C371" s="4"/>
      <c r="D371" s="4"/>
      <c r="E371" s="4"/>
    </row>
    <row r="372" spans="1:5" ht="12.45" x14ac:dyDescent="0.3">
      <c r="A372" s="4"/>
      <c r="B372" s="4"/>
      <c r="C372" s="4"/>
      <c r="D372" s="4"/>
      <c r="E372" s="4"/>
    </row>
    <row r="373" spans="1:5" ht="12.45" x14ac:dyDescent="0.3">
      <c r="A373" s="4"/>
      <c r="B373" s="4"/>
      <c r="C373" s="4"/>
      <c r="D373" s="4"/>
      <c r="E373" s="4"/>
    </row>
    <row r="374" spans="1:5" ht="12.45" x14ac:dyDescent="0.3">
      <c r="A374" s="4"/>
      <c r="B374" s="4"/>
      <c r="C374" s="4"/>
      <c r="D374" s="4"/>
      <c r="E374" s="4"/>
    </row>
    <row r="375" spans="1:5" ht="12.45" x14ac:dyDescent="0.3">
      <c r="A375" s="4"/>
      <c r="B375" s="4"/>
      <c r="C375" s="4"/>
      <c r="D375" s="4"/>
      <c r="E375" s="4"/>
    </row>
    <row r="376" spans="1:5" ht="12.45" x14ac:dyDescent="0.3">
      <c r="A376" s="4"/>
      <c r="B376" s="4"/>
      <c r="C376" s="4"/>
      <c r="D376" s="4"/>
      <c r="E376" s="4"/>
    </row>
    <row r="377" spans="1:5" ht="12.45" x14ac:dyDescent="0.3">
      <c r="A377" s="4"/>
      <c r="B377" s="4"/>
      <c r="C377" s="4"/>
      <c r="D377" s="4"/>
      <c r="E377" s="4"/>
    </row>
    <row r="378" spans="1:5" ht="12.45" x14ac:dyDescent="0.3">
      <c r="A378" s="4"/>
      <c r="B378" s="4"/>
      <c r="C378" s="4"/>
      <c r="D378" s="4"/>
      <c r="E378" s="4"/>
    </row>
    <row r="379" spans="1:5" ht="12.45" x14ac:dyDescent="0.3">
      <c r="A379" s="4"/>
      <c r="B379" s="4"/>
      <c r="C379" s="4"/>
      <c r="D379" s="4"/>
      <c r="E379" s="4"/>
    </row>
    <row r="380" spans="1:5" ht="12.45" x14ac:dyDescent="0.3">
      <c r="A380" s="4"/>
      <c r="B380" s="4"/>
      <c r="C380" s="4"/>
      <c r="D380" s="4"/>
      <c r="E380" s="4"/>
    </row>
    <row r="381" spans="1:5" ht="12.45" x14ac:dyDescent="0.3">
      <c r="A381" s="4"/>
      <c r="B381" s="4"/>
      <c r="C381" s="4"/>
      <c r="D381" s="4"/>
      <c r="E381" s="4"/>
    </row>
    <row r="382" spans="1:5" ht="12.45" x14ac:dyDescent="0.3">
      <c r="A382" s="4"/>
      <c r="B382" s="4"/>
      <c r="C382" s="4"/>
      <c r="D382" s="4"/>
      <c r="E382" s="4"/>
    </row>
    <row r="383" spans="1:5" ht="12.45" x14ac:dyDescent="0.3">
      <c r="A383" s="4"/>
      <c r="B383" s="4"/>
      <c r="C383" s="4"/>
      <c r="D383" s="4"/>
      <c r="E383" s="4"/>
    </row>
    <row r="384" spans="1:5" ht="12.45" x14ac:dyDescent="0.3">
      <c r="A384" s="4"/>
      <c r="B384" s="4"/>
      <c r="C384" s="4"/>
      <c r="D384" s="4"/>
      <c r="E384" s="4"/>
    </row>
    <row r="385" spans="1:5" ht="12.45" x14ac:dyDescent="0.3">
      <c r="A385" s="4"/>
      <c r="B385" s="4"/>
      <c r="C385" s="4"/>
      <c r="D385" s="4"/>
      <c r="E385" s="4"/>
    </row>
    <row r="386" spans="1:5" ht="12.45" x14ac:dyDescent="0.3">
      <c r="A386" s="4"/>
      <c r="B386" s="4"/>
      <c r="C386" s="4"/>
      <c r="D386" s="4"/>
      <c r="E386" s="4"/>
    </row>
    <row r="387" spans="1:5" ht="12.45" x14ac:dyDescent="0.3">
      <c r="A387" s="4"/>
      <c r="B387" s="4"/>
      <c r="C387" s="4"/>
      <c r="D387" s="4"/>
      <c r="E387" s="4"/>
    </row>
    <row r="388" spans="1:5" ht="12.45" x14ac:dyDescent="0.3">
      <c r="A388" s="4"/>
      <c r="B388" s="4"/>
      <c r="C388" s="4"/>
      <c r="D388" s="4"/>
      <c r="E388" s="4"/>
    </row>
    <row r="389" spans="1:5" ht="12.45" x14ac:dyDescent="0.3">
      <c r="A389" s="4"/>
      <c r="B389" s="4"/>
      <c r="C389" s="4"/>
      <c r="D389" s="4"/>
      <c r="E389" s="4"/>
    </row>
    <row r="390" spans="1:5" ht="12.45" x14ac:dyDescent="0.3">
      <c r="A390" s="4"/>
      <c r="B390" s="4"/>
      <c r="C390" s="4"/>
      <c r="D390" s="4"/>
      <c r="E390" s="4"/>
    </row>
    <row r="391" spans="1:5" ht="12.45" x14ac:dyDescent="0.3">
      <c r="A391" s="4"/>
      <c r="B391" s="4"/>
      <c r="C391" s="4"/>
      <c r="D391" s="4"/>
      <c r="E391" s="4"/>
    </row>
    <row r="392" spans="1:5" ht="12.45" x14ac:dyDescent="0.3">
      <c r="A392" s="4"/>
      <c r="B392" s="4"/>
      <c r="C392" s="4"/>
      <c r="D392" s="4"/>
      <c r="E392" s="4"/>
    </row>
    <row r="393" spans="1:5" ht="12.45" x14ac:dyDescent="0.3">
      <c r="A393" s="4"/>
      <c r="B393" s="4"/>
      <c r="C393" s="4"/>
      <c r="D393" s="4"/>
      <c r="E393" s="4"/>
    </row>
    <row r="394" spans="1:5" ht="12.45" x14ac:dyDescent="0.3">
      <c r="A394" s="4"/>
      <c r="B394" s="4"/>
      <c r="C394" s="4"/>
      <c r="D394" s="4"/>
      <c r="E394" s="4"/>
    </row>
    <row r="395" spans="1:5" ht="12.45" x14ac:dyDescent="0.3">
      <c r="A395" s="4"/>
      <c r="B395" s="4"/>
      <c r="C395" s="4"/>
      <c r="D395" s="4"/>
      <c r="E395" s="4"/>
    </row>
    <row r="396" spans="1:5" ht="12.45" x14ac:dyDescent="0.3">
      <c r="A396" s="4"/>
      <c r="B396" s="4"/>
      <c r="C396" s="4"/>
      <c r="D396" s="4"/>
      <c r="E396" s="4"/>
    </row>
    <row r="397" spans="1:5" ht="12.45" x14ac:dyDescent="0.3">
      <c r="A397" s="4"/>
      <c r="B397" s="4"/>
      <c r="C397" s="4"/>
      <c r="D397" s="4"/>
      <c r="E397" s="4"/>
    </row>
    <row r="398" spans="1:5" ht="12.45" x14ac:dyDescent="0.3">
      <c r="A398" s="4"/>
      <c r="B398" s="4"/>
      <c r="C398" s="4"/>
      <c r="D398" s="4"/>
      <c r="E398" s="4"/>
    </row>
    <row r="399" spans="1:5" ht="12.45" x14ac:dyDescent="0.3">
      <c r="A399" s="4"/>
      <c r="B399" s="4"/>
      <c r="C399" s="4"/>
      <c r="D399" s="4"/>
      <c r="E399" s="4"/>
    </row>
    <row r="400" spans="1:5" ht="12.45" x14ac:dyDescent="0.3">
      <c r="A400" s="4"/>
      <c r="B400" s="4"/>
      <c r="C400" s="4"/>
      <c r="D400" s="4"/>
      <c r="E400" s="4"/>
    </row>
    <row r="401" spans="1:5" ht="12.45" x14ac:dyDescent="0.3">
      <c r="A401" s="4"/>
      <c r="B401" s="4"/>
      <c r="C401" s="4"/>
      <c r="D401" s="4"/>
      <c r="E401" s="4"/>
    </row>
    <row r="402" spans="1:5" ht="12.45" x14ac:dyDescent="0.3">
      <c r="A402" s="4"/>
      <c r="B402" s="4"/>
      <c r="C402" s="4"/>
      <c r="D402" s="4"/>
      <c r="E402" s="4"/>
    </row>
    <row r="403" spans="1:5" ht="12.45" x14ac:dyDescent="0.3">
      <c r="A403" s="4"/>
      <c r="B403" s="4"/>
      <c r="C403" s="4"/>
      <c r="D403" s="4"/>
      <c r="E403" s="4"/>
    </row>
    <row r="404" spans="1:5" ht="12.45" x14ac:dyDescent="0.3">
      <c r="A404" s="4"/>
      <c r="B404" s="4"/>
      <c r="C404" s="4"/>
      <c r="D404" s="4"/>
      <c r="E404" s="4"/>
    </row>
    <row r="405" spans="1:5" ht="12.45" x14ac:dyDescent="0.3">
      <c r="A405" s="4"/>
      <c r="B405" s="4"/>
      <c r="C405" s="4"/>
      <c r="D405" s="4"/>
      <c r="E405" s="4"/>
    </row>
    <row r="406" spans="1:5" ht="12.45" x14ac:dyDescent="0.3">
      <c r="A406" s="4"/>
      <c r="B406" s="4"/>
      <c r="C406" s="4"/>
      <c r="D406" s="4"/>
      <c r="E406" s="4"/>
    </row>
    <row r="407" spans="1:5" ht="12.45" x14ac:dyDescent="0.3">
      <c r="A407" s="4"/>
      <c r="B407" s="4"/>
      <c r="C407" s="4"/>
      <c r="D407" s="4"/>
      <c r="E407" s="4"/>
    </row>
    <row r="408" spans="1:5" ht="12.45" x14ac:dyDescent="0.3">
      <c r="A408" s="4"/>
      <c r="B408" s="4"/>
      <c r="C408" s="4"/>
      <c r="D408" s="4"/>
      <c r="E408" s="4"/>
    </row>
    <row r="409" spans="1:5" ht="12.45" x14ac:dyDescent="0.3">
      <c r="A409" s="4"/>
      <c r="B409" s="4"/>
      <c r="C409" s="4"/>
      <c r="D409" s="4"/>
      <c r="E409" s="4"/>
    </row>
    <row r="410" spans="1:5" ht="12.45" x14ac:dyDescent="0.3">
      <c r="A410" s="4"/>
      <c r="B410" s="4"/>
      <c r="C410" s="4"/>
      <c r="D410" s="4"/>
      <c r="E410" s="4"/>
    </row>
    <row r="411" spans="1:5" ht="12.45" x14ac:dyDescent="0.3">
      <c r="A411" s="4"/>
      <c r="B411" s="4"/>
      <c r="C411" s="4"/>
      <c r="D411" s="4"/>
      <c r="E411" s="4"/>
    </row>
    <row r="412" spans="1:5" ht="12.45" x14ac:dyDescent="0.3">
      <c r="A412" s="4"/>
      <c r="B412" s="4"/>
      <c r="C412" s="4"/>
      <c r="D412" s="4"/>
      <c r="E412" s="4"/>
    </row>
    <row r="413" spans="1:5" ht="12.45" x14ac:dyDescent="0.3">
      <c r="A413" s="4"/>
      <c r="B413" s="4"/>
      <c r="C413" s="4"/>
      <c r="D413" s="4"/>
      <c r="E413" s="4"/>
    </row>
    <row r="414" spans="1:5" ht="12.45" x14ac:dyDescent="0.3">
      <c r="A414" s="4"/>
      <c r="B414" s="4"/>
      <c r="C414" s="4"/>
      <c r="D414" s="4"/>
      <c r="E414" s="4"/>
    </row>
    <row r="415" spans="1:5" ht="12.45" x14ac:dyDescent="0.3">
      <c r="A415" s="4"/>
      <c r="B415" s="4"/>
      <c r="C415" s="4"/>
      <c r="D415" s="4"/>
      <c r="E415" s="4"/>
    </row>
    <row r="416" spans="1:5" ht="12.45" x14ac:dyDescent="0.3">
      <c r="A416" s="4"/>
      <c r="B416" s="4"/>
      <c r="C416" s="4"/>
      <c r="D416" s="4"/>
      <c r="E416" s="4"/>
    </row>
    <row r="417" spans="1:5" ht="12.45" x14ac:dyDescent="0.3">
      <c r="A417" s="4"/>
      <c r="B417" s="4"/>
      <c r="C417" s="4"/>
      <c r="D417" s="4"/>
      <c r="E417" s="4"/>
    </row>
    <row r="418" spans="1:5" ht="12.45" x14ac:dyDescent="0.3">
      <c r="A418" s="4"/>
      <c r="B418" s="4"/>
      <c r="C418" s="4"/>
      <c r="D418" s="4"/>
      <c r="E418" s="4"/>
    </row>
    <row r="419" spans="1:5" ht="12.45" x14ac:dyDescent="0.3">
      <c r="A419" s="4"/>
      <c r="B419" s="4"/>
      <c r="C419" s="4"/>
      <c r="D419" s="4"/>
      <c r="E419" s="4"/>
    </row>
    <row r="420" spans="1:5" ht="12.45" x14ac:dyDescent="0.3">
      <c r="A420" s="4"/>
      <c r="B420" s="4"/>
      <c r="C420" s="4"/>
      <c r="D420" s="4"/>
      <c r="E420" s="4"/>
    </row>
    <row r="421" spans="1:5" ht="12.45" x14ac:dyDescent="0.3">
      <c r="A421" s="4"/>
      <c r="B421" s="4"/>
      <c r="C421" s="4"/>
      <c r="D421" s="4"/>
      <c r="E421" s="4"/>
    </row>
    <row r="422" spans="1:5" ht="12.45" x14ac:dyDescent="0.3">
      <c r="A422" s="4"/>
      <c r="B422" s="4"/>
      <c r="C422" s="4"/>
      <c r="D422" s="4"/>
      <c r="E422" s="4"/>
    </row>
    <row r="423" spans="1:5" ht="12.45" x14ac:dyDescent="0.3">
      <c r="A423" s="4"/>
      <c r="B423" s="4"/>
      <c r="C423" s="4"/>
      <c r="D423" s="4"/>
      <c r="E423" s="4"/>
    </row>
    <row r="424" spans="1:5" ht="12.45" x14ac:dyDescent="0.3">
      <c r="A424" s="4"/>
      <c r="B424" s="4"/>
      <c r="C424" s="4"/>
      <c r="D424" s="4"/>
      <c r="E424" s="4"/>
    </row>
    <row r="425" spans="1:5" ht="12.45" x14ac:dyDescent="0.3">
      <c r="A425" s="4"/>
      <c r="B425" s="4"/>
      <c r="C425" s="4"/>
      <c r="D425" s="4"/>
      <c r="E425" s="4"/>
    </row>
    <row r="426" spans="1:5" ht="12.45" x14ac:dyDescent="0.3">
      <c r="A426" s="4"/>
      <c r="B426" s="4"/>
      <c r="C426" s="4"/>
      <c r="D426" s="4"/>
      <c r="E426" s="4"/>
    </row>
    <row r="427" spans="1:5" ht="12.45" x14ac:dyDescent="0.3">
      <c r="A427" s="4"/>
      <c r="B427" s="4"/>
      <c r="C427" s="4"/>
      <c r="D427" s="4"/>
      <c r="E427" s="4"/>
    </row>
    <row r="428" spans="1:5" ht="12.45" x14ac:dyDescent="0.3">
      <c r="A428" s="4"/>
      <c r="B428" s="4"/>
      <c r="C428" s="4"/>
      <c r="D428" s="4"/>
      <c r="E428" s="4"/>
    </row>
    <row r="429" spans="1:5" ht="12.45" x14ac:dyDescent="0.3">
      <c r="A429" s="4"/>
      <c r="B429" s="4"/>
      <c r="C429" s="4"/>
      <c r="D429" s="4"/>
      <c r="E429" s="4"/>
    </row>
    <row r="430" spans="1:5" ht="12.45" x14ac:dyDescent="0.3">
      <c r="A430" s="4"/>
      <c r="B430" s="4"/>
      <c r="C430" s="4"/>
      <c r="D430" s="4"/>
      <c r="E430" s="4"/>
    </row>
    <row r="431" spans="1:5" ht="12.45" x14ac:dyDescent="0.3">
      <c r="A431" s="4"/>
      <c r="B431" s="4"/>
      <c r="C431" s="4"/>
      <c r="D431" s="4"/>
      <c r="E431" s="4"/>
    </row>
    <row r="432" spans="1:5" ht="12.45" x14ac:dyDescent="0.3">
      <c r="A432" s="4"/>
      <c r="B432" s="4"/>
      <c r="C432" s="4"/>
      <c r="D432" s="4"/>
      <c r="E432" s="4"/>
    </row>
    <row r="433" spans="1:5" ht="12.45" x14ac:dyDescent="0.3">
      <c r="A433" s="4"/>
      <c r="B433" s="4"/>
      <c r="C433" s="4"/>
      <c r="D433" s="4"/>
      <c r="E433" s="4"/>
    </row>
    <row r="434" spans="1:5" ht="12.45" x14ac:dyDescent="0.3">
      <c r="A434" s="4"/>
      <c r="B434" s="4"/>
      <c r="C434" s="4"/>
      <c r="D434" s="4"/>
      <c r="E434" s="4"/>
    </row>
    <row r="435" spans="1:5" ht="12.45" x14ac:dyDescent="0.3">
      <c r="A435" s="4"/>
      <c r="B435" s="4"/>
      <c r="C435" s="4"/>
      <c r="D435" s="4"/>
      <c r="E435" s="4"/>
    </row>
    <row r="436" spans="1:5" ht="12.45" x14ac:dyDescent="0.3">
      <c r="A436" s="4"/>
      <c r="B436" s="4"/>
      <c r="C436" s="4"/>
      <c r="D436" s="4"/>
      <c r="E436" s="4"/>
    </row>
    <row r="437" spans="1:5" ht="12.45" x14ac:dyDescent="0.3">
      <c r="A437" s="4"/>
      <c r="B437" s="4"/>
      <c r="C437" s="4"/>
      <c r="D437" s="4"/>
      <c r="E437" s="4"/>
    </row>
    <row r="438" spans="1:5" ht="12.45" x14ac:dyDescent="0.3">
      <c r="A438" s="4"/>
      <c r="B438" s="4"/>
      <c r="C438" s="4"/>
      <c r="D438" s="4"/>
      <c r="E438" s="4"/>
    </row>
    <row r="439" spans="1:5" ht="12.45" x14ac:dyDescent="0.3">
      <c r="A439" s="4"/>
      <c r="B439" s="4"/>
      <c r="C439" s="4"/>
      <c r="D439" s="4"/>
      <c r="E439" s="4"/>
    </row>
    <row r="440" spans="1:5" ht="12.45" x14ac:dyDescent="0.3">
      <c r="A440" s="4"/>
      <c r="B440" s="4"/>
      <c r="C440" s="4"/>
      <c r="D440" s="4"/>
      <c r="E440" s="4"/>
    </row>
    <row r="441" spans="1:5" ht="12.45" x14ac:dyDescent="0.3">
      <c r="A441" s="4"/>
      <c r="B441" s="4"/>
      <c r="C441" s="4"/>
      <c r="D441" s="4"/>
      <c r="E441" s="4"/>
    </row>
    <row r="442" spans="1:5" ht="12.45" x14ac:dyDescent="0.3">
      <c r="A442" s="4"/>
      <c r="B442" s="4"/>
      <c r="C442" s="4"/>
      <c r="D442" s="4"/>
      <c r="E442" s="4"/>
    </row>
    <row r="443" spans="1:5" ht="12.45" x14ac:dyDescent="0.3">
      <c r="A443" s="4"/>
      <c r="B443" s="4"/>
      <c r="C443" s="4"/>
      <c r="D443" s="4"/>
      <c r="E443" s="4"/>
    </row>
    <row r="444" spans="1:5" ht="12.45" x14ac:dyDescent="0.3">
      <c r="A444" s="4"/>
      <c r="B444" s="4"/>
      <c r="C444" s="4"/>
      <c r="D444" s="4"/>
      <c r="E444" s="4"/>
    </row>
    <row r="445" spans="1:5" ht="12.45" x14ac:dyDescent="0.3">
      <c r="A445" s="4"/>
      <c r="B445" s="4"/>
      <c r="C445" s="4"/>
      <c r="D445" s="4"/>
      <c r="E445" s="4"/>
    </row>
    <row r="446" spans="1:5" ht="12.45" x14ac:dyDescent="0.3">
      <c r="A446" s="4"/>
      <c r="B446" s="4"/>
      <c r="C446" s="4"/>
      <c r="D446" s="4"/>
      <c r="E446" s="4"/>
    </row>
    <row r="447" spans="1:5" ht="12.45" x14ac:dyDescent="0.3">
      <c r="A447" s="4"/>
      <c r="B447" s="4"/>
      <c r="C447" s="4"/>
      <c r="D447" s="4"/>
      <c r="E447" s="4"/>
    </row>
    <row r="448" spans="1:5" ht="12.45" x14ac:dyDescent="0.3">
      <c r="A448" s="4"/>
      <c r="B448" s="4"/>
      <c r="C448" s="4"/>
      <c r="D448" s="4"/>
      <c r="E448" s="4"/>
    </row>
    <row r="449" spans="1:5" ht="12.45" x14ac:dyDescent="0.3">
      <c r="A449" s="4"/>
      <c r="B449" s="4"/>
      <c r="C449" s="4"/>
      <c r="D449" s="4"/>
      <c r="E449" s="4"/>
    </row>
    <row r="450" spans="1:5" ht="12.45" x14ac:dyDescent="0.3">
      <c r="A450" s="4"/>
      <c r="B450" s="4"/>
      <c r="C450" s="4"/>
      <c r="D450" s="4"/>
      <c r="E450" s="4"/>
    </row>
    <row r="451" spans="1:5" ht="12.45" x14ac:dyDescent="0.3">
      <c r="A451" s="4"/>
      <c r="B451" s="4"/>
      <c r="C451" s="4"/>
      <c r="D451" s="4"/>
      <c r="E451" s="4"/>
    </row>
    <row r="452" spans="1:5" ht="12.45" x14ac:dyDescent="0.3">
      <c r="A452" s="4"/>
      <c r="B452" s="4"/>
      <c r="C452" s="4"/>
      <c r="D452" s="4"/>
      <c r="E452" s="4"/>
    </row>
    <row r="453" spans="1:5" ht="12.45" x14ac:dyDescent="0.3">
      <c r="A453" s="4"/>
      <c r="B453" s="4"/>
      <c r="C453" s="4"/>
      <c r="D453" s="4"/>
      <c r="E453" s="4"/>
    </row>
    <row r="454" spans="1:5" ht="12.45" x14ac:dyDescent="0.3">
      <c r="A454" s="4"/>
      <c r="B454" s="4"/>
      <c r="C454" s="4"/>
      <c r="D454" s="4"/>
      <c r="E454" s="4"/>
    </row>
    <row r="455" spans="1:5" ht="12.45" x14ac:dyDescent="0.3">
      <c r="A455" s="4"/>
      <c r="B455" s="4"/>
      <c r="C455" s="4"/>
      <c r="D455" s="4"/>
      <c r="E455" s="4"/>
    </row>
    <row r="456" spans="1:5" ht="12.45" x14ac:dyDescent="0.3">
      <c r="A456" s="4"/>
      <c r="B456" s="4"/>
      <c r="C456" s="4"/>
      <c r="D456" s="4"/>
      <c r="E456" s="4"/>
    </row>
    <row r="457" spans="1:5" ht="12.45" x14ac:dyDescent="0.3">
      <c r="A457" s="4"/>
      <c r="B457" s="4"/>
      <c r="C457" s="4"/>
      <c r="D457" s="4"/>
      <c r="E457" s="4"/>
    </row>
    <row r="458" spans="1:5" ht="12.45" x14ac:dyDescent="0.3">
      <c r="A458" s="4"/>
      <c r="B458" s="4"/>
      <c r="C458" s="4"/>
      <c r="D458" s="4"/>
      <c r="E458" s="4"/>
    </row>
    <row r="459" spans="1:5" ht="12.45" x14ac:dyDescent="0.3">
      <c r="A459" s="4"/>
      <c r="B459" s="4"/>
      <c r="C459" s="4"/>
      <c r="D459" s="4"/>
      <c r="E459" s="4"/>
    </row>
    <row r="460" spans="1:5" ht="12.45" x14ac:dyDescent="0.3">
      <c r="A460" s="4"/>
      <c r="B460" s="4"/>
      <c r="C460" s="4"/>
      <c r="D460" s="4"/>
      <c r="E460" s="4"/>
    </row>
    <row r="461" spans="1:5" ht="12.45" x14ac:dyDescent="0.3">
      <c r="A461" s="4"/>
      <c r="B461" s="4"/>
      <c r="C461" s="4"/>
      <c r="D461" s="4"/>
      <c r="E461" s="4"/>
    </row>
    <row r="462" spans="1:5" ht="12.45" x14ac:dyDescent="0.3">
      <c r="A462" s="4"/>
      <c r="B462" s="4"/>
      <c r="C462" s="4"/>
      <c r="D462" s="4"/>
      <c r="E462" s="4"/>
    </row>
    <row r="463" spans="1:5" ht="12.45" x14ac:dyDescent="0.3">
      <c r="A463" s="4"/>
      <c r="B463" s="4"/>
      <c r="C463" s="4"/>
      <c r="D463" s="4"/>
      <c r="E463" s="4"/>
    </row>
    <row r="464" spans="1:5" ht="12.45" x14ac:dyDescent="0.3">
      <c r="A464" s="4"/>
      <c r="B464" s="4"/>
      <c r="C464" s="4"/>
      <c r="D464" s="4"/>
      <c r="E464" s="4"/>
    </row>
    <row r="465" spans="1:5" ht="12.45" x14ac:dyDescent="0.3">
      <c r="A465" s="4"/>
      <c r="B465" s="4"/>
      <c r="C465" s="4"/>
      <c r="D465" s="4"/>
      <c r="E465" s="4"/>
    </row>
    <row r="466" spans="1:5" ht="12.45" x14ac:dyDescent="0.3">
      <c r="A466" s="4"/>
      <c r="B466" s="4"/>
      <c r="C466" s="4"/>
      <c r="D466" s="4"/>
      <c r="E466" s="4"/>
    </row>
    <row r="467" spans="1:5" ht="12.45" x14ac:dyDescent="0.3">
      <c r="A467" s="4"/>
      <c r="B467" s="4"/>
      <c r="C467" s="4"/>
      <c r="D467" s="4"/>
      <c r="E467" s="4"/>
    </row>
    <row r="468" spans="1:5" ht="12.45" x14ac:dyDescent="0.3">
      <c r="A468" s="4"/>
      <c r="B468" s="4"/>
      <c r="C468" s="4"/>
      <c r="D468" s="4"/>
      <c r="E468" s="4"/>
    </row>
    <row r="469" spans="1:5" ht="12.45" x14ac:dyDescent="0.3">
      <c r="A469" s="4"/>
      <c r="B469" s="4"/>
      <c r="C469" s="4"/>
      <c r="D469" s="4"/>
      <c r="E469" s="4"/>
    </row>
    <row r="470" spans="1:5" ht="12.45" x14ac:dyDescent="0.3">
      <c r="A470" s="4"/>
      <c r="B470" s="4"/>
      <c r="C470" s="4"/>
      <c r="D470" s="4"/>
      <c r="E470" s="4"/>
    </row>
    <row r="471" spans="1:5" ht="12.45" x14ac:dyDescent="0.3">
      <c r="A471" s="4"/>
      <c r="B471" s="4"/>
      <c r="C471" s="4"/>
      <c r="D471" s="4"/>
      <c r="E471" s="4"/>
    </row>
    <row r="472" spans="1:5" ht="12.45" x14ac:dyDescent="0.3">
      <c r="A472" s="4"/>
      <c r="B472" s="4"/>
      <c r="C472" s="4"/>
      <c r="D472" s="4"/>
      <c r="E472" s="4"/>
    </row>
    <row r="473" spans="1:5" ht="12.45" x14ac:dyDescent="0.3">
      <c r="A473" s="4"/>
      <c r="B473" s="4"/>
      <c r="C473" s="4"/>
      <c r="D473" s="4"/>
      <c r="E473" s="4"/>
    </row>
    <row r="474" spans="1:5" ht="12.45" x14ac:dyDescent="0.3">
      <c r="A474" s="4"/>
      <c r="B474" s="4"/>
      <c r="C474" s="4"/>
      <c r="D474" s="4"/>
      <c r="E474" s="4"/>
    </row>
    <row r="475" spans="1:5" ht="12.45" x14ac:dyDescent="0.3">
      <c r="A475" s="4"/>
      <c r="B475" s="4"/>
      <c r="C475" s="4"/>
      <c r="D475" s="4"/>
      <c r="E475" s="4"/>
    </row>
    <row r="476" spans="1:5" ht="12.45" x14ac:dyDescent="0.3">
      <c r="A476" s="4"/>
      <c r="B476" s="4"/>
      <c r="C476" s="4"/>
      <c r="D476" s="4"/>
      <c r="E476" s="4"/>
    </row>
    <row r="477" spans="1:5" ht="12.45" x14ac:dyDescent="0.3">
      <c r="A477" s="4"/>
      <c r="B477" s="4"/>
      <c r="C477" s="4"/>
      <c r="D477" s="4"/>
      <c r="E477" s="4"/>
    </row>
    <row r="478" spans="1:5" ht="12.45" x14ac:dyDescent="0.3">
      <c r="A478" s="4"/>
      <c r="B478" s="4"/>
      <c r="C478" s="4"/>
      <c r="D478" s="4"/>
      <c r="E478" s="4"/>
    </row>
    <row r="479" spans="1:5" ht="12.45" x14ac:dyDescent="0.3">
      <c r="A479" s="4"/>
      <c r="B479" s="4"/>
      <c r="C479" s="4"/>
      <c r="D479" s="4"/>
      <c r="E479" s="4"/>
    </row>
    <row r="480" spans="1:5" ht="12.45" x14ac:dyDescent="0.3">
      <c r="A480" s="4"/>
      <c r="B480" s="4"/>
      <c r="C480" s="4"/>
      <c r="D480" s="4"/>
      <c r="E480" s="4"/>
    </row>
    <row r="481" spans="1:5" ht="12.45" x14ac:dyDescent="0.3">
      <c r="A481" s="4"/>
      <c r="B481" s="4"/>
      <c r="C481" s="4"/>
      <c r="D481" s="4"/>
      <c r="E481" s="4"/>
    </row>
    <row r="482" spans="1:5" ht="12.45" x14ac:dyDescent="0.3">
      <c r="A482" s="4"/>
      <c r="B482" s="4"/>
      <c r="C482" s="4"/>
      <c r="D482" s="4"/>
      <c r="E482" s="4"/>
    </row>
    <row r="483" spans="1:5" ht="12.45" x14ac:dyDescent="0.3">
      <c r="A483" s="4"/>
      <c r="B483" s="4"/>
      <c r="C483" s="4"/>
      <c r="D483" s="4"/>
      <c r="E483" s="4"/>
    </row>
    <row r="484" spans="1:5" ht="12.45" x14ac:dyDescent="0.3">
      <c r="A484" s="4"/>
      <c r="B484" s="4"/>
      <c r="C484" s="4"/>
      <c r="D484" s="4"/>
      <c r="E484" s="4"/>
    </row>
    <row r="485" spans="1:5" ht="12.45" x14ac:dyDescent="0.3">
      <c r="A485" s="4"/>
      <c r="B485" s="4"/>
      <c r="C485" s="4"/>
      <c r="D485" s="4"/>
      <c r="E485" s="4"/>
    </row>
    <row r="486" spans="1:5" ht="12.45" x14ac:dyDescent="0.3">
      <c r="A486" s="4"/>
      <c r="B486" s="4"/>
      <c r="C486" s="4"/>
      <c r="D486" s="4"/>
      <c r="E486" s="4"/>
    </row>
    <row r="487" spans="1:5" ht="12.45" x14ac:dyDescent="0.3">
      <c r="A487" s="4"/>
      <c r="B487" s="4"/>
      <c r="C487" s="4"/>
      <c r="D487" s="4"/>
      <c r="E487" s="4"/>
    </row>
    <row r="488" spans="1:5" ht="12.45" x14ac:dyDescent="0.3">
      <c r="A488" s="4"/>
      <c r="B488" s="4"/>
      <c r="C488" s="4"/>
      <c r="D488" s="4"/>
      <c r="E488" s="4"/>
    </row>
    <row r="489" spans="1:5" ht="12.45" x14ac:dyDescent="0.3">
      <c r="A489" s="4"/>
      <c r="B489" s="4"/>
      <c r="C489" s="4"/>
      <c r="D489" s="4"/>
      <c r="E489" s="4"/>
    </row>
    <row r="490" spans="1:5" ht="12.45" x14ac:dyDescent="0.3">
      <c r="A490" s="4"/>
      <c r="B490" s="4"/>
      <c r="C490" s="4"/>
      <c r="D490" s="4"/>
      <c r="E490" s="4"/>
    </row>
    <row r="491" spans="1:5" ht="12.45" x14ac:dyDescent="0.3">
      <c r="A491" s="4"/>
      <c r="B491" s="4"/>
      <c r="C491" s="4"/>
      <c r="D491" s="4"/>
      <c r="E491" s="4"/>
    </row>
    <row r="492" spans="1:5" ht="12.45" x14ac:dyDescent="0.3">
      <c r="A492" s="4"/>
      <c r="B492" s="4"/>
      <c r="C492" s="4"/>
      <c r="D492" s="4"/>
      <c r="E492" s="4"/>
    </row>
    <row r="493" spans="1:5" ht="12.45" x14ac:dyDescent="0.3">
      <c r="A493" s="4"/>
      <c r="B493" s="4"/>
      <c r="C493" s="4"/>
      <c r="D493" s="4"/>
      <c r="E493" s="4"/>
    </row>
    <row r="494" spans="1:5" ht="12.45" x14ac:dyDescent="0.3">
      <c r="A494" s="4"/>
      <c r="B494" s="4"/>
      <c r="C494" s="4"/>
      <c r="D494" s="4"/>
      <c r="E494" s="4"/>
    </row>
    <row r="495" spans="1:5" ht="12.45" x14ac:dyDescent="0.3">
      <c r="A495" s="4"/>
      <c r="B495" s="4"/>
      <c r="C495" s="4"/>
      <c r="D495" s="4"/>
      <c r="E495" s="4"/>
    </row>
    <row r="496" spans="1:5" ht="12.45" x14ac:dyDescent="0.3">
      <c r="A496" s="4"/>
      <c r="B496" s="4"/>
      <c r="C496" s="4"/>
      <c r="D496" s="4"/>
      <c r="E496" s="4"/>
    </row>
    <row r="497" spans="1:5" ht="12.45" x14ac:dyDescent="0.3">
      <c r="A497" s="4"/>
      <c r="B497" s="4"/>
      <c r="C497" s="4"/>
      <c r="D497" s="4"/>
      <c r="E497" s="4"/>
    </row>
    <row r="498" spans="1:5" ht="12.45" x14ac:dyDescent="0.3">
      <c r="A498" s="4"/>
      <c r="B498" s="4"/>
      <c r="C498" s="4"/>
      <c r="D498" s="4"/>
      <c r="E498" s="4"/>
    </row>
    <row r="499" spans="1:5" ht="12.45" x14ac:dyDescent="0.3">
      <c r="A499" s="4"/>
      <c r="B499" s="4"/>
      <c r="C499" s="4"/>
      <c r="D499" s="4"/>
      <c r="E499" s="4"/>
    </row>
    <row r="500" spans="1:5" ht="12.45" x14ac:dyDescent="0.3">
      <c r="A500" s="4"/>
      <c r="B500" s="4"/>
      <c r="C500" s="4"/>
      <c r="D500" s="4"/>
      <c r="E500" s="4"/>
    </row>
    <row r="501" spans="1:5" ht="12.45" x14ac:dyDescent="0.3">
      <c r="A501" s="4"/>
      <c r="B501" s="4"/>
      <c r="C501" s="4"/>
      <c r="D501" s="4"/>
      <c r="E501" s="4"/>
    </row>
    <row r="502" spans="1:5" ht="12.45" x14ac:dyDescent="0.3">
      <c r="A502" s="4"/>
      <c r="B502" s="4"/>
      <c r="C502" s="4"/>
      <c r="D502" s="4"/>
      <c r="E502" s="4"/>
    </row>
    <row r="503" spans="1:5" ht="12.45" x14ac:dyDescent="0.3">
      <c r="A503" s="4"/>
      <c r="B503" s="4"/>
      <c r="C503" s="4"/>
      <c r="D503" s="4"/>
      <c r="E503" s="4"/>
    </row>
    <row r="504" spans="1:5" ht="12.45" x14ac:dyDescent="0.3">
      <c r="A504" s="4"/>
      <c r="B504" s="4"/>
      <c r="C504" s="4"/>
      <c r="D504" s="4"/>
      <c r="E504" s="4"/>
    </row>
    <row r="505" spans="1:5" ht="12.45" x14ac:dyDescent="0.3">
      <c r="A505" s="4"/>
      <c r="B505" s="4"/>
      <c r="C505" s="4"/>
      <c r="D505" s="4"/>
      <c r="E505" s="4"/>
    </row>
    <row r="506" spans="1:5" ht="12.45" x14ac:dyDescent="0.3">
      <c r="A506" s="4"/>
      <c r="B506" s="4"/>
      <c r="C506" s="4"/>
      <c r="D506" s="4"/>
      <c r="E506" s="4"/>
    </row>
    <row r="507" spans="1:5" ht="12.45" x14ac:dyDescent="0.3">
      <c r="A507" s="4"/>
      <c r="B507" s="4"/>
      <c r="C507" s="4"/>
      <c r="D507" s="4"/>
      <c r="E507" s="4"/>
    </row>
    <row r="508" spans="1:5" ht="12.45" x14ac:dyDescent="0.3">
      <c r="A508" s="4"/>
      <c r="B508" s="4"/>
      <c r="C508" s="4"/>
      <c r="D508" s="4"/>
      <c r="E508" s="4"/>
    </row>
    <row r="509" spans="1:5" ht="12.45" x14ac:dyDescent="0.3">
      <c r="A509" s="4"/>
      <c r="B509" s="4"/>
      <c r="C509" s="4"/>
      <c r="D509" s="4"/>
      <c r="E509" s="4"/>
    </row>
    <row r="510" spans="1:5" ht="12.45" x14ac:dyDescent="0.3">
      <c r="A510" s="4"/>
      <c r="B510" s="4"/>
      <c r="C510" s="4"/>
      <c r="D510" s="4"/>
      <c r="E510" s="4"/>
    </row>
    <row r="511" spans="1:5" ht="12.45" x14ac:dyDescent="0.3">
      <c r="A511" s="4"/>
      <c r="B511" s="4"/>
      <c r="C511" s="4"/>
      <c r="D511" s="4"/>
      <c r="E511" s="4"/>
    </row>
    <row r="512" spans="1:5" ht="12.45" x14ac:dyDescent="0.3">
      <c r="A512" s="4"/>
      <c r="B512" s="4"/>
      <c r="C512" s="4"/>
      <c r="D512" s="4"/>
      <c r="E512" s="4"/>
    </row>
    <row r="513" spans="1:5" ht="12.45" x14ac:dyDescent="0.3">
      <c r="A513" s="4"/>
      <c r="B513" s="4"/>
      <c r="C513" s="4"/>
      <c r="D513" s="4"/>
      <c r="E513" s="4"/>
    </row>
    <row r="514" spans="1:5" ht="12.45" x14ac:dyDescent="0.3">
      <c r="A514" s="4"/>
      <c r="B514" s="4"/>
      <c r="C514" s="4"/>
      <c r="D514" s="4"/>
      <c r="E514" s="4"/>
    </row>
    <row r="515" spans="1:5" ht="12.45" x14ac:dyDescent="0.3">
      <c r="A515" s="4"/>
      <c r="B515" s="4"/>
      <c r="C515" s="4"/>
      <c r="D515" s="4"/>
      <c r="E515" s="4"/>
    </row>
    <row r="516" spans="1:5" ht="12.45" x14ac:dyDescent="0.3">
      <c r="A516" s="4"/>
      <c r="B516" s="4"/>
      <c r="C516" s="4"/>
      <c r="D516" s="4"/>
      <c r="E516" s="4"/>
    </row>
    <row r="517" spans="1:5" ht="12.45" x14ac:dyDescent="0.3">
      <c r="A517" s="4"/>
      <c r="B517" s="4"/>
      <c r="C517" s="4"/>
      <c r="D517" s="4"/>
      <c r="E517" s="4"/>
    </row>
    <row r="518" spans="1:5" ht="12.45" x14ac:dyDescent="0.3">
      <c r="A518" s="4"/>
      <c r="B518" s="4"/>
      <c r="C518" s="4"/>
      <c r="D518" s="4"/>
      <c r="E518" s="4"/>
    </row>
    <row r="519" spans="1:5" ht="12.45" x14ac:dyDescent="0.3">
      <c r="A519" s="4"/>
      <c r="B519" s="4"/>
      <c r="C519" s="4"/>
      <c r="D519" s="4"/>
      <c r="E519" s="4"/>
    </row>
    <row r="520" spans="1:5" ht="12.45" x14ac:dyDescent="0.3">
      <c r="A520" s="4"/>
      <c r="B520" s="4"/>
      <c r="C520" s="4"/>
      <c r="D520" s="4"/>
      <c r="E520" s="4"/>
    </row>
    <row r="521" spans="1:5" ht="12.45" x14ac:dyDescent="0.3">
      <c r="A521" s="4"/>
      <c r="B521" s="4"/>
      <c r="C521" s="4"/>
      <c r="D521" s="4"/>
      <c r="E521" s="4"/>
    </row>
    <row r="522" spans="1:5" ht="12.45" x14ac:dyDescent="0.3">
      <c r="A522" s="4"/>
      <c r="B522" s="4"/>
      <c r="C522" s="4"/>
      <c r="D522" s="4"/>
      <c r="E522" s="4"/>
    </row>
    <row r="523" spans="1:5" ht="12.45" x14ac:dyDescent="0.3">
      <c r="A523" s="4"/>
      <c r="B523" s="4"/>
      <c r="C523" s="4"/>
      <c r="D523" s="4"/>
      <c r="E523" s="4"/>
    </row>
    <row r="524" spans="1:5" ht="12.45" x14ac:dyDescent="0.3">
      <c r="A524" s="4"/>
      <c r="B524" s="4"/>
      <c r="C524" s="4"/>
      <c r="D524" s="4"/>
      <c r="E524" s="4"/>
    </row>
    <row r="525" spans="1:5" ht="12.45" x14ac:dyDescent="0.3">
      <c r="A525" s="4"/>
      <c r="B525" s="4"/>
      <c r="C525" s="4"/>
      <c r="D525" s="4"/>
      <c r="E525" s="4"/>
    </row>
    <row r="526" spans="1:5" ht="12.45" x14ac:dyDescent="0.3">
      <c r="A526" s="4"/>
      <c r="B526" s="4"/>
      <c r="C526" s="4"/>
      <c r="D526" s="4"/>
      <c r="E526" s="4"/>
    </row>
    <row r="527" spans="1:5" ht="12.45" x14ac:dyDescent="0.3">
      <c r="A527" s="4"/>
      <c r="B527" s="4"/>
      <c r="C527" s="4"/>
      <c r="D527" s="4"/>
      <c r="E527" s="4"/>
    </row>
    <row r="528" spans="1:5" ht="12.45" x14ac:dyDescent="0.3">
      <c r="A528" s="4"/>
      <c r="B528" s="4"/>
      <c r="C528" s="4"/>
      <c r="D528" s="4"/>
      <c r="E528" s="4"/>
    </row>
    <row r="529" spans="1:5" ht="12.45" x14ac:dyDescent="0.3">
      <c r="A529" s="4"/>
      <c r="B529" s="4"/>
      <c r="C529" s="4"/>
      <c r="D529" s="4"/>
      <c r="E529" s="4"/>
    </row>
    <row r="530" spans="1:5" ht="12.45" x14ac:dyDescent="0.3">
      <c r="A530" s="4"/>
      <c r="B530" s="4"/>
      <c r="C530" s="4"/>
      <c r="D530" s="4"/>
      <c r="E530" s="4"/>
    </row>
    <row r="531" spans="1:5" ht="12.45" x14ac:dyDescent="0.3">
      <c r="A531" s="4"/>
      <c r="B531" s="4"/>
      <c r="C531" s="4"/>
      <c r="D531" s="4"/>
      <c r="E531" s="4"/>
    </row>
    <row r="532" spans="1:5" ht="12.45" x14ac:dyDescent="0.3">
      <c r="A532" s="4"/>
      <c r="B532" s="4"/>
      <c r="C532" s="4"/>
      <c r="D532" s="4"/>
      <c r="E532" s="4"/>
    </row>
    <row r="533" spans="1:5" ht="12.45" x14ac:dyDescent="0.3">
      <c r="A533" s="4"/>
      <c r="B533" s="4"/>
      <c r="C533" s="4"/>
      <c r="D533" s="4"/>
      <c r="E533" s="4"/>
    </row>
    <row r="534" spans="1:5" ht="12.45" x14ac:dyDescent="0.3">
      <c r="A534" s="4"/>
      <c r="B534" s="4"/>
      <c r="C534" s="4"/>
      <c r="D534" s="4"/>
      <c r="E534" s="4"/>
    </row>
    <row r="535" spans="1:5" ht="12.45" x14ac:dyDescent="0.3">
      <c r="A535" s="4"/>
      <c r="B535" s="4"/>
      <c r="C535" s="4"/>
      <c r="D535" s="4"/>
      <c r="E535" s="4"/>
    </row>
    <row r="536" spans="1:5" ht="12.45" x14ac:dyDescent="0.3">
      <c r="A536" s="4"/>
      <c r="B536" s="4"/>
      <c r="C536" s="4"/>
      <c r="D536" s="4"/>
      <c r="E536" s="4"/>
    </row>
    <row r="537" spans="1:5" ht="12.45" x14ac:dyDescent="0.3">
      <c r="A537" s="4"/>
      <c r="B537" s="4"/>
      <c r="C537" s="4"/>
      <c r="D537" s="4"/>
      <c r="E537" s="4"/>
    </row>
    <row r="538" spans="1:5" ht="12.45" x14ac:dyDescent="0.3">
      <c r="A538" s="4"/>
      <c r="B538" s="4"/>
      <c r="C538" s="4"/>
      <c r="D538" s="4"/>
      <c r="E538" s="4"/>
    </row>
    <row r="539" spans="1:5" ht="12.45" x14ac:dyDescent="0.3">
      <c r="A539" s="4"/>
      <c r="B539" s="4"/>
      <c r="C539" s="4"/>
      <c r="D539" s="4"/>
      <c r="E539" s="4"/>
    </row>
    <row r="540" spans="1:5" ht="12.45" x14ac:dyDescent="0.3">
      <c r="A540" s="4"/>
      <c r="B540" s="4"/>
      <c r="C540" s="4"/>
      <c r="D540" s="4"/>
      <c r="E540" s="4"/>
    </row>
    <row r="541" spans="1:5" ht="12.45" x14ac:dyDescent="0.3">
      <c r="A541" s="4"/>
      <c r="B541" s="4"/>
      <c r="C541" s="4"/>
      <c r="D541" s="4"/>
      <c r="E541" s="4"/>
    </row>
    <row r="542" spans="1:5" ht="12.45" x14ac:dyDescent="0.3">
      <c r="A542" s="4"/>
      <c r="B542" s="4"/>
      <c r="C542" s="4"/>
      <c r="D542" s="4"/>
      <c r="E542" s="4"/>
    </row>
    <row r="543" spans="1:5" ht="12.45" x14ac:dyDescent="0.3">
      <c r="A543" s="4"/>
      <c r="B543" s="4"/>
      <c r="C543" s="4"/>
      <c r="D543" s="4"/>
      <c r="E543" s="4"/>
    </row>
    <row r="544" spans="1:5" ht="12.45" x14ac:dyDescent="0.3">
      <c r="A544" s="4"/>
      <c r="B544" s="4"/>
      <c r="C544" s="4"/>
      <c r="D544" s="4"/>
      <c r="E544" s="4"/>
    </row>
    <row r="545" spans="1:5" ht="12.45" x14ac:dyDescent="0.3">
      <c r="A545" s="4"/>
      <c r="B545" s="4"/>
      <c r="C545" s="4"/>
      <c r="D545" s="4"/>
      <c r="E545" s="4"/>
    </row>
    <row r="546" spans="1:5" ht="12.45" x14ac:dyDescent="0.3">
      <c r="A546" s="4"/>
      <c r="B546" s="4"/>
      <c r="C546" s="4"/>
      <c r="D546" s="4"/>
      <c r="E546" s="4"/>
    </row>
    <row r="547" spans="1:5" ht="12.45" x14ac:dyDescent="0.3">
      <c r="A547" s="4"/>
      <c r="B547" s="4"/>
      <c r="C547" s="4"/>
      <c r="D547" s="4"/>
      <c r="E547" s="4"/>
    </row>
    <row r="548" spans="1:5" ht="12.45" x14ac:dyDescent="0.3">
      <c r="A548" s="4"/>
      <c r="B548" s="4"/>
      <c r="C548" s="4"/>
      <c r="D548" s="4"/>
      <c r="E548" s="4"/>
    </row>
    <row r="549" spans="1:5" ht="12.45" x14ac:dyDescent="0.3">
      <c r="A549" s="4"/>
      <c r="B549" s="4"/>
      <c r="C549" s="4"/>
      <c r="D549" s="4"/>
      <c r="E549" s="4"/>
    </row>
    <row r="550" spans="1:5" ht="12.45" x14ac:dyDescent="0.3">
      <c r="A550" s="4"/>
      <c r="B550" s="4"/>
      <c r="C550" s="4"/>
      <c r="D550" s="4"/>
      <c r="E550" s="4"/>
    </row>
    <row r="551" spans="1:5" ht="12.45" x14ac:dyDescent="0.3">
      <c r="A551" s="4"/>
      <c r="B551" s="4"/>
      <c r="C551" s="4"/>
      <c r="D551" s="4"/>
      <c r="E551" s="4"/>
    </row>
    <row r="552" spans="1:5" ht="12.45" x14ac:dyDescent="0.3">
      <c r="A552" s="4"/>
      <c r="B552" s="4"/>
      <c r="C552" s="4"/>
      <c r="D552" s="4"/>
      <c r="E552" s="4"/>
    </row>
    <row r="553" spans="1:5" ht="12.45" x14ac:dyDescent="0.3">
      <c r="A553" s="4"/>
      <c r="B553" s="4"/>
      <c r="C553" s="4"/>
      <c r="D553" s="4"/>
      <c r="E553" s="4"/>
    </row>
    <row r="554" spans="1:5" ht="12.45" x14ac:dyDescent="0.3">
      <c r="A554" s="4"/>
      <c r="B554" s="4"/>
      <c r="C554" s="4"/>
      <c r="D554" s="4"/>
      <c r="E554" s="4"/>
    </row>
    <row r="555" spans="1:5" ht="12.45" x14ac:dyDescent="0.3">
      <c r="A555" s="4"/>
      <c r="B555" s="4"/>
      <c r="C555" s="4"/>
      <c r="D555" s="4"/>
      <c r="E555" s="4"/>
    </row>
    <row r="556" spans="1:5" ht="12.45" x14ac:dyDescent="0.3">
      <c r="A556" s="4"/>
      <c r="B556" s="4"/>
      <c r="C556" s="4"/>
      <c r="D556" s="4"/>
      <c r="E556" s="4"/>
    </row>
    <row r="557" spans="1:5" ht="12.45" x14ac:dyDescent="0.3">
      <c r="A557" s="4"/>
      <c r="B557" s="4"/>
      <c r="C557" s="4"/>
      <c r="D557" s="4"/>
      <c r="E557" s="4"/>
    </row>
    <row r="558" spans="1:5" ht="12.45" x14ac:dyDescent="0.3">
      <c r="A558" s="4"/>
      <c r="B558" s="4"/>
      <c r="C558" s="4"/>
      <c r="D558" s="4"/>
      <c r="E558" s="4"/>
    </row>
    <row r="559" spans="1:5" ht="12.45" x14ac:dyDescent="0.3">
      <c r="A559" s="4"/>
      <c r="B559" s="4"/>
      <c r="C559" s="4"/>
      <c r="D559" s="4"/>
      <c r="E559" s="4"/>
    </row>
    <row r="560" spans="1:5" ht="12.45" x14ac:dyDescent="0.3">
      <c r="A560" s="4"/>
      <c r="B560" s="4"/>
      <c r="C560" s="4"/>
      <c r="D560" s="4"/>
      <c r="E560" s="4"/>
    </row>
    <row r="561" spans="1:5" ht="12.45" x14ac:dyDescent="0.3">
      <c r="A561" s="4"/>
      <c r="B561" s="4"/>
      <c r="C561" s="4"/>
      <c r="D561" s="4"/>
      <c r="E561" s="4"/>
    </row>
    <row r="562" spans="1:5" ht="12.45" x14ac:dyDescent="0.3">
      <c r="A562" s="4"/>
      <c r="B562" s="4"/>
      <c r="C562" s="4"/>
      <c r="D562" s="4"/>
      <c r="E562" s="4"/>
    </row>
    <row r="563" spans="1:5" ht="12.45" x14ac:dyDescent="0.3">
      <c r="A563" s="4"/>
      <c r="B563" s="4"/>
      <c r="C563" s="4"/>
      <c r="D563" s="4"/>
      <c r="E563" s="4"/>
    </row>
    <row r="564" spans="1:5" ht="12.45" x14ac:dyDescent="0.3">
      <c r="A564" s="4"/>
      <c r="B564" s="4"/>
      <c r="C564" s="4"/>
      <c r="D564" s="4"/>
      <c r="E564" s="4"/>
    </row>
    <row r="565" spans="1:5" ht="12.45" x14ac:dyDescent="0.3">
      <c r="A565" s="4"/>
      <c r="B565" s="4"/>
      <c r="C565" s="4"/>
      <c r="D565" s="4"/>
      <c r="E565" s="4"/>
    </row>
    <row r="566" spans="1:5" ht="12.45" x14ac:dyDescent="0.3">
      <c r="A566" s="4"/>
      <c r="B566" s="4"/>
      <c r="C566" s="4"/>
      <c r="D566" s="4"/>
      <c r="E566" s="4"/>
    </row>
    <row r="567" spans="1:5" ht="12.45" x14ac:dyDescent="0.3">
      <c r="A567" s="4"/>
      <c r="B567" s="4"/>
      <c r="C567" s="4"/>
      <c r="D567" s="4"/>
      <c r="E567" s="4"/>
    </row>
    <row r="568" spans="1:5" ht="12.45" x14ac:dyDescent="0.3">
      <c r="A568" s="4"/>
      <c r="B568" s="4"/>
      <c r="C568" s="4"/>
      <c r="D568" s="4"/>
      <c r="E568" s="4"/>
    </row>
    <row r="569" spans="1:5" ht="12.45" x14ac:dyDescent="0.3">
      <c r="A569" s="4"/>
      <c r="B569" s="4"/>
      <c r="C569" s="4"/>
      <c r="D569" s="4"/>
      <c r="E569" s="4"/>
    </row>
    <row r="570" spans="1:5" ht="12.45" x14ac:dyDescent="0.3">
      <c r="A570" s="4"/>
      <c r="B570" s="4"/>
      <c r="C570" s="4"/>
      <c r="D570" s="4"/>
      <c r="E570" s="4"/>
    </row>
    <row r="571" spans="1:5" ht="12.45" x14ac:dyDescent="0.3">
      <c r="A571" s="4"/>
      <c r="B571" s="4"/>
      <c r="C571" s="4"/>
      <c r="D571" s="4"/>
      <c r="E571" s="4"/>
    </row>
    <row r="572" spans="1:5" ht="12.45" x14ac:dyDescent="0.3">
      <c r="A572" s="4"/>
      <c r="B572" s="4"/>
      <c r="C572" s="4"/>
      <c r="D572" s="4"/>
      <c r="E572" s="4"/>
    </row>
    <row r="573" spans="1:5" ht="12.45" x14ac:dyDescent="0.3">
      <c r="A573" s="4"/>
      <c r="B573" s="4"/>
      <c r="C573" s="4"/>
      <c r="D573" s="4"/>
      <c r="E573" s="4"/>
    </row>
    <row r="574" spans="1:5" ht="12.45" x14ac:dyDescent="0.3">
      <c r="A574" s="4"/>
      <c r="B574" s="4"/>
      <c r="C574" s="4"/>
      <c r="D574" s="4"/>
      <c r="E574" s="4"/>
    </row>
    <row r="575" spans="1:5" ht="12.45" x14ac:dyDescent="0.3">
      <c r="A575" s="4"/>
      <c r="B575" s="4"/>
      <c r="C575" s="4"/>
      <c r="D575" s="4"/>
      <c r="E575" s="4"/>
    </row>
    <row r="576" spans="1:5" ht="12.45" x14ac:dyDescent="0.3">
      <c r="A576" s="4"/>
      <c r="B576" s="4"/>
      <c r="C576" s="4"/>
      <c r="D576" s="4"/>
      <c r="E576" s="4"/>
    </row>
    <row r="577" spans="1:5" ht="12.45" x14ac:dyDescent="0.3">
      <c r="A577" s="4"/>
      <c r="B577" s="4"/>
      <c r="C577" s="4"/>
      <c r="D577" s="4"/>
      <c r="E577" s="4"/>
    </row>
    <row r="578" spans="1:5" ht="12.45" x14ac:dyDescent="0.3">
      <c r="A578" s="4"/>
      <c r="B578" s="4"/>
      <c r="C578" s="4"/>
      <c r="D578" s="4"/>
      <c r="E578" s="4"/>
    </row>
    <row r="579" spans="1:5" ht="12.45" x14ac:dyDescent="0.3">
      <c r="A579" s="4"/>
      <c r="B579" s="4"/>
      <c r="C579" s="4"/>
      <c r="D579" s="4"/>
      <c r="E579" s="4"/>
    </row>
    <row r="580" spans="1:5" ht="12.45" x14ac:dyDescent="0.3">
      <c r="A580" s="4"/>
      <c r="B580" s="4"/>
      <c r="C580" s="4"/>
      <c r="D580" s="4"/>
      <c r="E580" s="4"/>
    </row>
    <row r="581" spans="1:5" ht="12.45" x14ac:dyDescent="0.3">
      <c r="A581" s="4"/>
      <c r="B581" s="4"/>
      <c r="C581" s="4"/>
      <c r="D581" s="4"/>
      <c r="E581" s="4"/>
    </row>
    <row r="582" spans="1:5" ht="12.45" x14ac:dyDescent="0.3">
      <c r="A582" s="4"/>
      <c r="B582" s="4"/>
      <c r="C582" s="4"/>
      <c r="D582" s="4"/>
      <c r="E582" s="4"/>
    </row>
    <row r="583" spans="1:5" ht="12.45" x14ac:dyDescent="0.3">
      <c r="A583" s="4"/>
      <c r="B583" s="4"/>
      <c r="C583" s="4"/>
      <c r="D583" s="4"/>
      <c r="E583" s="4"/>
    </row>
    <row r="584" spans="1:5" ht="12.45" x14ac:dyDescent="0.3">
      <c r="A584" s="4"/>
      <c r="B584" s="4"/>
      <c r="C584" s="4"/>
      <c r="D584" s="4"/>
      <c r="E584" s="4"/>
    </row>
    <row r="585" spans="1:5" ht="12.45" x14ac:dyDescent="0.3">
      <c r="A585" s="4"/>
      <c r="B585" s="4"/>
      <c r="C585" s="4"/>
      <c r="D585" s="4"/>
      <c r="E585" s="4"/>
    </row>
    <row r="586" spans="1:5" ht="12.45" x14ac:dyDescent="0.3">
      <c r="A586" s="4"/>
      <c r="B586" s="4"/>
      <c r="C586" s="4"/>
      <c r="D586" s="4"/>
      <c r="E586" s="4"/>
    </row>
    <row r="587" spans="1:5" ht="12.45" x14ac:dyDescent="0.3">
      <c r="A587" s="4"/>
      <c r="B587" s="4"/>
      <c r="C587" s="4"/>
      <c r="D587" s="4"/>
      <c r="E587" s="4"/>
    </row>
    <row r="588" spans="1:5" ht="12.45" x14ac:dyDescent="0.3">
      <c r="A588" s="4"/>
      <c r="B588" s="4"/>
      <c r="C588" s="4"/>
      <c r="D588" s="4"/>
      <c r="E588" s="4"/>
    </row>
    <row r="589" spans="1:5" ht="12.45" x14ac:dyDescent="0.3">
      <c r="A589" s="4"/>
      <c r="B589" s="4"/>
      <c r="C589" s="4"/>
      <c r="D589" s="4"/>
      <c r="E589" s="4"/>
    </row>
    <row r="590" spans="1:5" ht="12.45" x14ac:dyDescent="0.3">
      <c r="A590" s="4"/>
      <c r="B590" s="4"/>
      <c r="C590" s="4"/>
      <c r="D590" s="4"/>
      <c r="E590" s="4"/>
    </row>
    <row r="591" spans="1:5" ht="12.45" x14ac:dyDescent="0.3">
      <c r="A591" s="4"/>
      <c r="B591" s="4"/>
      <c r="C591" s="4"/>
      <c r="D591" s="4"/>
      <c r="E591" s="4"/>
    </row>
    <row r="592" spans="1:5" ht="12.45" x14ac:dyDescent="0.3">
      <c r="A592" s="4"/>
      <c r="B592" s="4"/>
      <c r="C592" s="4"/>
      <c r="D592" s="4"/>
      <c r="E592" s="4"/>
    </row>
    <row r="593" spans="1:5" ht="12.45" x14ac:dyDescent="0.3">
      <c r="A593" s="4"/>
      <c r="B593" s="4"/>
      <c r="C593" s="4"/>
      <c r="D593" s="4"/>
      <c r="E593" s="4"/>
    </row>
    <row r="594" spans="1:5" ht="12.45" x14ac:dyDescent="0.3">
      <c r="A594" s="4"/>
      <c r="B594" s="4"/>
      <c r="C594" s="4"/>
      <c r="D594" s="4"/>
      <c r="E594" s="4"/>
    </row>
    <row r="595" spans="1:5" ht="12.45" x14ac:dyDescent="0.3">
      <c r="A595" s="4"/>
      <c r="B595" s="4"/>
      <c r="C595" s="4"/>
      <c r="D595" s="4"/>
      <c r="E595" s="4"/>
    </row>
    <row r="596" spans="1:5" ht="12.45" x14ac:dyDescent="0.3">
      <c r="A596" s="4"/>
      <c r="B596" s="4"/>
      <c r="C596" s="4"/>
      <c r="D596" s="4"/>
      <c r="E596" s="4"/>
    </row>
    <row r="597" spans="1:5" ht="12.45" x14ac:dyDescent="0.3">
      <c r="A597" s="4"/>
      <c r="B597" s="4"/>
      <c r="C597" s="4"/>
      <c r="D597" s="4"/>
      <c r="E597" s="4"/>
    </row>
    <row r="598" spans="1:5" ht="12.45" x14ac:dyDescent="0.3">
      <c r="A598" s="4"/>
      <c r="B598" s="4"/>
      <c r="C598" s="4"/>
      <c r="D598" s="4"/>
      <c r="E598" s="4"/>
    </row>
    <row r="599" spans="1:5" ht="12.45" x14ac:dyDescent="0.3">
      <c r="A599" s="4"/>
      <c r="B599" s="4"/>
      <c r="C599" s="4"/>
      <c r="D599" s="4"/>
      <c r="E599" s="4"/>
    </row>
    <row r="600" spans="1:5" ht="12.45" x14ac:dyDescent="0.3">
      <c r="A600" s="4"/>
      <c r="B600" s="4"/>
      <c r="C600" s="4"/>
      <c r="D600" s="4"/>
      <c r="E600" s="4"/>
    </row>
    <row r="601" spans="1:5" ht="12.45" x14ac:dyDescent="0.3">
      <c r="A601" s="4"/>
      <c r="B601" s="4"/>
      <c r="C601" s="4"/>
      <c r="D601" s="4"/>
      <c r="E601" s="4"/>
    </row>
    <row r="602" spans="1:5" ht="12.45" x14ac:dyDescent="0.3">
      <c r="A602" s="4"/>
      <c r="B602" s="4"/>
      <c r="C602" s="4"/>
      <c r="D602" s="4"/>
      <c r="E602" s="4"/>
    </row>
    <row r="603" spans="1:5" ht="12.45" x14ac:dyDescent="0.3">
      <c r="A603" s="4"/>
      <c r="B603" s="4"/>
      <c r="C603" s="4"/>
      <c r="D603" s="4"/>
      <c r="E603" s="4"/>
    </row>
    <row r="604" spans="1:5" ht="12.45" x14ac:dyDescent="0.3">
      <c r="A604" s="4"/>
      <c r="B604" s="4"/>
      <c r="C604" s="4"/>
      <c r="D604" s="4"/>
      <c r="E604" s="4"/>
    </row>
    <row r="605" spans="1:5" ht="12.45" x14ac:dyDescent="0.3">
      <c r="A605" s="4"/>
      <c r="B605" s="4"/>
      <c r="C605" s="4"/>
      <c r="D605" s="4"/>
      <c r="E605" s="4"/>
    </row>
    <row r="606" spans="1:5" ht="12.45" x14ac:dyDescent="0.3">
      <c r="A606" s="4"/>
      <c r="B606" s="4"/>
      <c r="C606" s="4"/>
      <c r="D606" s="4"/>
      <c r="E606" s="4"/>
    </row>
    <row r="607" spans="1:5" ht="12.45" x14ac:dyDescent="0.3">
      <c r="A607" s="4"/>
      <c r="B607" s="4"/>
      <c r="C607" s="4"/>
      <c r="D607" s="4"/>
      <c r="E607" s="4"/>
    </row>
    <row r="608" spans="1:5" ht="12.45" x14ac:dyDescent="0.3">
      <c r="A608" s="4"/>
      <c r="B608" s="4"/>
      <c r="C608" s="4"/>
      <c r="D608" s="4"/>
      <c r="E608" s="4"/>
    </row>
    <row r="609" spans="1:5" ht="12.45" x14ac:dyDescent="0.3">
      <c r="A609" s="4"/>
      <c r="B609" s="4"/>
      <c r="C609" s="4"/>
      <c r="D609" s="4"/>
      <c r="E609" s="4"/>
    </row>
    <row r="610" spans="1:5" ht="12.45" x14ac:dyDescent="0.3">
      <c r="A610" s="4"/>
      <c r="B610" s="4"/>
      <c r="C610" s="4"/>
      <c r="D610" s="4"/>
      <c r="E610" s="4"/>
    </row>
    <row r="611" spans="1:5" ht="12.45" x14ac:dyDescent="0.3">
      <c r="A611" s="4"/>
      <c r="B611" s="4"/>
      <c r="C611" s="4"/>
      <c r="D611" s="4"/>
      <c r="E611" s="4"/>
    </row>
    <row r="612" spans="1:5" ht="12.45" x14ac:dyDescent="0.3">
      <c r="A612" s="4"/>
      <c r="B612" s="4"/>
      <c r="C612" s="4"/>
      <c r="D612" s="4"/>
      <c r="E612" s="4"/>
    </row>
    <row r="613" spans="1:5" ht="12.45" x14ac:dyDescent="0.3">
      <c r="A613" s="4"/>
      <c r="B613" s="4"/>
      <c r="C613" s="4"/>
      <c r="D613" s="4"/>
      <c r="E613" s="4"/>
    </row>
    <row r="614" spans="1:5" ht="12.45" x14ac:dyDescent="0.3">
      <c r="A614" s="4"/>
      <c r="B614" s="4"/>
      <c r="C614" s="4"/>
      <c r="D614" s="4"/>
      <c r="E614" s="4"/>
    </row>
    <row r="615" spans="1:5" ht="12.45" x14ac:dyDescent="0.3">
      <c r="A615" s="4"/>
      <c r="B615" s="4"/>
      <c r="C615" s="4"/>
      <c r="D615" s="4"/>
      <c r="E615" s="4"/>
    </row>
    <row r="616" spans="1:5" ht="12.45" x14ac:dyDescent="0.3">
      <c r="A616" s="4"/>
      <c r="B616" s="4"/>
      <c r="C616" s="4"/>
      <c r="D616" s="4"/>
      <c r="E616" s="4"/>
    </row>
    <row r="617" spans="1:5" ht="12.45" x14ac:dyDescent="0.3">
      <c r="A617" s="4"/>
      <c r="B617" s="4"/>
      <c r="C617" s="4"/>
      <c r="D617" s="4"/>
      <c r="E617" s="4"/>
    </row>
    <row r="618" spans="1:5" ht="12.45" x14ac:dyDescent="0.3">
      <c r="A618" s="4"/>
      <c r="B618" s="4"/>
      <c r="C618" s="4"/>
      <c r="D618" s="4"/>
      <c r="E618" s="4"/>
    </row>
    <row r="619" spans="1:5" ht="12.45" x14ac:dyDescent="0.3">
      <c r="A619" s="4"/>
      <c r="B619" s="4"/>
      <c r="C619" s="4"/>
      <c r="D619" s="4"/>
      <c r="E619" s="4"/>
    </row>
    <row r="620" spans="1:5" ht="12.45" x14ac:dyDescent="0.3">
      <c r="A620" s="4"/>
      <c r="B620" s="4"/>
      <c r="C620" s="4"/>
      <c r="D620" s="4"/>
      <c r="E620" s="4"/>
    </row>
    <row r="621" spans="1:5" ht="12.45" x14ac:dyDescent="0.3">
      <c r="A621" s="4"/>
      <c r="B621" s="4"/>
      <c r="C621" s="4"/>
      <c r="D621" s="4"/>
      <c r="E621" s="4"/>
    </row>
    <row r="622" spans="1:5" ht="12.45" x14ac:dyDescent="0.3">
      <c r="A622" s="4"/>
      <c r="B622" s="4"/>
      <c r="C622" s="4"/>
      <c r="D622" s="4"/>
      <c r="E622" s="4"/>
    </row>
    <row r="623" spans="1:5" ht="12.45" x14ac:dyDescent="0.3">
      <c r="A623" s="4"/>
      <c r="B623" s="4"/>
      <c r="C623" s="4"/>
      <c r="D623" s="4"/>
      <c r="E623" s="4"/>
    </row>
    <row r="624" spans="1:5" ht="12.45" x14ac:dyDescent="0.3">
      <c r="A624" s="4"/>
      <c r="B624" s="4"/>
      <c r="C624" s="4"/>
      <c r="D624" s="4"/>
      <c r="E624" s="4"/>
    </row>
    <row r="625" spans="1:5" ht="12.45" x14ac:dyDescent="0.3">
      <c r="A625" s="4"/>
      <c r="B625" s="4"/>
      <c r="C625" s="4"/>
      <c r="D625" s="4"/>
      <c r="E625" s="4"/>
    </row>
    <row r="626" spans="1:5" ht="12.45" x14ac:dyDescent="0.3">
      <c r="A626" s="4"/>
      <c r="B626" s="4"/>
      <c r="C626" s="4"/>
      <c r="D626" s="4"/>
      <c r="E626" s="4"/>
    </row>
    <row r="627" spans="1:5" ht="12.45" x14ac:dyDescent="0.3">
      <c r="A627" s="4"/>
      <c r="B627" s="4"/>
      <c r="C627" s="4"/>
      <c r="D627" s="4"/>
      <c r="E627" s="4"/>
    </row>
    <row r="628" spans="1:5" ht="12.45" x14ac:dyDescent="0.3">
      <c r="A628" s="4"/>
      <c r="B628" s="4"/>
      <c r="C628" s="4"/>
      <c r="D628" s="4"/>
      <c r="E628" s="4"/>
    </row>
    <row r="629" spans="1:5" ht="12.45" x14ac:dyDescent="0.3">
      <c r="A629" s="4"/>
      <c r="B629" s="4"/>
      <c r="C629" s="4"/>
      <c r="D629" s="4"/>
      <c r="E629" s="4"/>
    </row>
    <row r="630" spans="1:5" ht="12.45" x14ac:dyDescent="0.3">
      <c r="A630" s="4"/>
      <c r="B630" s="4"/>
      <c r="C630" s="4"/>
      <c r="D630" s="4"/>
      <c r="E630" s="4"/>
    </row>
    <row r="631" spans="1:5" ht="12.45" x14ac:dyDescent="0.3">
      <c r="A631" s="4"/>
      <c r="B631" s="4"/>
      <c r="C631" s="4"/>
      <c r="D631" s="4"/>
      <c r="E631" s="4"/>
    </row>
    <row r="632" spans="1:5" ht="12.45" x14ac:dyDescent="0.3">
      <c r="A632" s="4"/>
      <c r="B632" s="4"/>
      <c r="C632" s="4"/>
      <c r="D632" s="4"/>
      <c r="E632" s="4"/>
    </row>
    <row r="633" spans="1:5" ht="12.45" x14ac:dyDescent="0.3">
      <c r="A633" s="4"/>
      <c r="B633" s="4"/>
      <c r="C633" s="4"/>
      <c r="D633" s="4"/>
      <c r="E633" s="4"/>
    </row>
    <row r="634" spans="1:5" ht="12.45" x14ac:dyDescent="0.3">
      <c r="A634" s="4"/>
      <c r="B634" s="4"/>
      <c r="C634" s="4"/>
      <c r="D634" s="4"/>
      <c r="E634" s="4"/>
    </row>
    <row r="635" spans="1:5" ht="12.45" x14ac:dyDescent="0.3">
      <c r="A635" s="4"/>
      <c r="B635" s="4"/>
      <c r="C635" s="4"/>
      <c r="D635" s="4"/>
      <c r="E635" s="4"/>
    </row>
    <row r="636" spans="1:5" ht="12.45" x14ac:dyDescent="0.3">
      <c r="A636" s="4"/>
      <c r="B636" s="4"/>
      <c r="C636" s="4"/>
      <c r="D636" s="4"/>
      <c r="E636" s="4"/>
    </row>
    <row r="637" spans="1:5" ht="12.45" x14ac:dyDescent="0.3">
      <c r="A637" s="4"/>
      <c r="B637" s="4"/>
      <c r="C637" s="4"/>
      <c r="D637" s="4"/>
      <c r="E637" s="4"/>
    </row>
    <row r="638" spans="1:5" ht="12.45" x14ac:dyDescent="0.3">
      <c r="A638" s="4"/>
      <c r="B638" s="4"/>
      <c r="C638" s="4"/>
      <c r="D638" s="4"/>
      <c r="E638" s="4"/>
    </row>
    <row r="639" spans="1:5" ht="12.45" x14ac:dyDescent="0.3">
      <c r="A639" s="4"/>
      <c r="B639" s="4"/>
      <c r="C639" s="4"/>
      <c r="D639" s="4"/>
      <c r="E639" s="4"/>
    </row>
    <row r="640" spans="1:5" ht="12.45" x14ac:dyDescent="0.3">
      <c r="A640" s="4"/>
      <c r="B640" s="4"/>
      <c r="C640" s="4"/>
      <c r="D640" s="4"/>
      <c r="E640" s="4"/>
    </row>
    <row r="641" spans="1:5" ht="12.45" x14ac:dyDescent="0.3">
      <c r="A641" s="4"/>
      <c r="B641" s="4"/>
      <c r="C641" s="4"/>
      <c r="D641" s="4"/>
      <c r="E641" s="4"/>
    </row>
    <row r="642" spans="1:5" ht="12.45" x14ac:dyDescent="0.3">
      <c r="A642" s="4"/>
      <c r="B642" s="4"/>
      <c r="C642" s="4"/>
      <c r="D642" s="4"/>
      <c r="E642" s="4"/>
    </row>
    <row r="643" spans="1:5" ht="12.45" x14ac:dyDescent="0.3">
      <c r="A643" s="4"/>
      <c r="B643" s="4"/>
      <c r="C643" s="4"/>
      <c r="D643" s="4"/>
      <c r="E643" s="4"/>
    </row>
    <row r="644" spans="1:5" ht="12.45" x14ac:dyDescent="0.3">
      <c r="A644" s="4"/>
      <c r="B644" s="4"/>
      <c r="C644" s="4"/>
      <c r="D644" s="4"/>
      <c r="E644" s="4"/>
    </row>
    <row r="645" spans="1:5" ht="12.45" x14ac:dyDescent="0.3">
      <c r="A645" s="4"/>
      <c r="B645" s="4"/>
      <c r="C645" s="4"/>
      <c r="D645" s="4"/>
      <c r="E645" s="4"/>
    </row>
    <row r="646" spans="1:5" ht="12.45" x14ac:dyDescent="0.3">
      <c r="A646" s="4"/>
      <c r="B646" s="4"/>
      <c r="C646" s="4"/>
      <c r="D646" s="4"/>
      <c r="E646" s="4"/>
    </row>
    <row r="647" spans="1:5" ht="12.45" x14ac:dyDescent="0.3">
      <c r="A647" s="4"/>
      <c r="B647" s="4"/>
      <c r="C647" s="4"/>
      <c r="D647" s="4"/>
      <c r="E647" s="4"/>
    </row>
    <row r="648" spans="1:5" ht="12.45" x14ac:dyDescent="0.3">
      <c r="A648" s="4"/>
      <c r="B648" s="4"/>
      <c r="C648" s="4"/>
      <c r="D648" s="4"/>
      <c r="E648" s="4"/>
    </row>
    <row r="649" spans="1:5" ht="12.45" x14ac:dyDescent="0.3">
      <c r="A649" s="4"/>
      <c r="B649" s="4"/>
      <c r="C649" s="4"/>
      <c r="D649" s="4"/>
      <c r="E649" s="4"/>
    </row>
    <row r="650" spans="1:5" ht="12.45" x14ac:dyDescent="0.3">
      <c r="A650" s="4"/>
      <c r="B650" s="4"/>
      <c r="C650" s="4"/>
      <c r="D650" s="4"/>
      <c r="E650" s="4"/>
    </row>
    <row r="651" spans="1:5" ht="12.45" x14ac:dyDescent="0.3">
      <c r="A651" s="4"/>
      <c r="B651" s="4"/>
      <c r="C651" s="4"/>
      <c r="D651" s="4"/>
      <c r="E651" s="4"/>
    </row>
    <row r="652" spans="1:5" ht="12.45" x14ac:dyDescent="0.3">
      <c r="A652" s="4"/>
      <c r="B652" s="4"/>
      <c r="C652" s="4"/>
      <c r="D652" s="4"/>
      <c r="E652" s="4"/>
    </row>
    <row r="653" spans="1:5" ht="12.45" x14ac:dyDescent="0.3">
      <c r="A653" s="4"/>
      <c r="B653" s="4"/>
      <c r="C653" s="4"/>
      <c r="D653" s="4"/>
      <c r="E653" s="4"/>
    </row>
    <row r="654" spans="1:5" ht="12.45" x14ac:dyDescent="0.3">
      <c r="A654" s="4"/>
      <c r="B654" s="4"/>
      <c r="C654" s="4"/>
      <c r="D654" s="4"/>
      <c r="E654" s="4"/>
    </row>
    <row r="655" spans="1:5" ht="12.45" x14ac:dyDescent="0.3">
      <c r="A655" s="4"/>
      <c r="B655" s="4"/>
      <c r="C655" s="4"/>
      <c r="D655" s="4"/>
      <c r="E655" s="4"/>
    </row>
    <row r="656" spans="1:5" ht="12.45" x14ac:dyDescent="0.3">
      <c r="A656" s="4"/>
      <c r="B656" s="4"/>
      <c r="C656" s="4"/>
      <c r="D656" s="4"/>
      <c r="E656" s="4"/>
    </row>
    <row r="657" spans="1:5" ht="12.45" x14ac:dyDescent="0.3">
      <c r="A657" s="4"/>
      <c r="B657" s="4"/>
      <c r="C657" s="4"/>
      <c r="D657" s="4"/>
      <c r="E657" s="4"/>
    </row>
    <row r="658" spans="1:5" ht="12.45" x14ac:dyDescent="0.3">
      <c r="A658" s="4"/>
      <c r="B658" s="4"/>
      <c r="C658" s="4"/>
      <c r="D658" s="4"/>
      <c r="E658" s="4"/>
    </row>
    <row r="659" spans="1:5" ht="12.45" x14ac:dyDescent="0.3">
      <c r="A659" s="4"/>
      <c r="B659" s="4"/>
      <c r="C659" s="4"/>
      <c r="D659" s="4"/>
      <c r="E659" s="4"/>
    </row>
    <row r="660" spans="1:5" ht="12.45" x14ac:dyDescent="0.3">
      <c r="A660" s="4"/>
      <c r="B660" s="4"/>
      <c r="C660" s="4"/>
      <c r="D660" s="4"/>
      <c r="E660" s="4"/>
    </row>
    <row r="661" spans="1:5" ht="12.45" x14ac:dyDescent="0.3">
      <c r="A661" s="4"/>
      <c r="B661" s="4"/>
      <c r="C661" s="4"/>
      <c r="D661" s="4"/>
      <c r="E661" s="4"/>
    </row>
    <row r="662" spans="1:5" ht="12.45" x14ac:dyDescent="0.3">
      <c r="A662" s="4"/>
      <c r="B662" s="4"/>
      <c r="C662" s="4"/>
      <c r="D662" s="4"/>
      <c r="E662" s="4"/>
    </row>
    <row r="663" spans="1:5" ht="12.45" x14ac:dyDescent="0.3">
      <c r="A663" s="4"/>
      <c r="B663" s="4"/>
      <c r="C663" s="4"/>
      <c r="D663" s="4"/>
      <c r="E663" s="4"/>
    </row>
    <row r="664" spans="1:5" ht="12.45" x14ac:dyDescent="0.3">
      <c r="A664" s="4"/>
      <c r="B664" s="4"/>
      <c r="C664" s="4"/>
      <c r="D664" s="4"/>
      <c r="E664" s="4"/>
    </row>
    <row r="665" spans="1:5" ht="12.45" x14ac:dyDescent="0.3">
      <c r="A665" s="4"/>
      <c r="B665" s="4"/>
      <c r="C665" s="4"/>
      <c r="D665" s="4"/>
      <c r="E665" s="4"/>
    </row>
    <row r="666" spans="1:5" ht="12.45" x14ac:dyDescent="0.3">
      <c r="A666" s="4"/>
      <c r="B666" s="4"/>
      <c r="C666" s="4"/>
      <c r="D666" s="4"/>
      <c r="E666" s="4"/>
    </row>
    <row r="667" spans="1:5" ht="12.45" x14ac:dyDescent="0.3">
      <c r="A667" s="4"/>
      <c r="B667" s="4"/>
      <c r="C667" s="4"/>
      <c r="D667" s="4"/>
      <c r="E667" s="4"/>
    </row>
    <row r="668" spans="1:5" ht="12.45" x14ac:dyDescent="0.3">
      <c r="A668" s="4"/>
      <c r="B668" s="4"/>
      <c r="C668" s="4"/>
      <c r="D668" s="4"/>
      <c r="E668" s="4"/>
    </row>
    <row r="669" spans="1:5" ht="12.45" x14ac:dyDescent="0.3">
      <c r="A669" s="4"/>
      <c r="B669" s="4"/>
      <c r="C669" s="4"/>
      <c r="D669" s="4"/>
      <c r="E669" s="4"/>
    </row>
    <row r="670" spans="1:5" ht="12.45" x14ac:dyDescent="0.3">
      <c r="A670" s="4"/>
      <c r="B670" s="4"/>
      <c r="C670" s="4"/>
      <c r="D670" s="4"/>
      <c r="E670" s="4"/>
    </row>
    <row r="671" spans="1:5" ht="12.45" x14ac:dyDescent="0.3">
      <c r="A671" s="4"/>
      <c r="B671" s="4"/>
      <c r="C671" s="4"/>
      <c r="D671" s="4"/>
      <c r="E671" s="4"/>
    </row>
    <row r="672" spans="1:5" ht="12.45" x14ac:dyDescent="0.3">
      <c r="A672" s="4"/>
      <c r="B672" s="4"/>
      <c r="C672" s="4"/>
      <c r="D672" s="4"/>
      <c r="E672" s="4"/>
    </row>
    <row r="673" spans="1:5" ht="12.45" x14ac:dyDescent="0.3">
      <c r="A673" s="4"/>
      <c r="B673" s="4"/>
      <c r="C673" s="4"/>
      <c r="D673" s="4"/>
      <c r="E673" s="4"/>
    </row>
    <row r="674" spans="1:5" ht="12.45" x14ac:dyDescent="0.3">
      <c r="A674" s="4"/>
      <c r="B674" s="4"/>
      <c r="C674" s="4"/>
      <c r="D674" s="4"/>
      <c r="E674" s="4"/>
    </row>
    <row r="675" spans="1:5" ht="12.45" x14ac:dyDescent="0.3">
      <c r="A675" s="4"/>
      <c r="B675" s="4"/>
      <c r="C675" s="4"/>
      <c r="D675" s="4"/>
      <c r="E675" s="4"/>
    </row>
    <row r="676" spans="1:5" ht="12.45" x14ac:dyDescent="0.3">
      <c r="A676" s="4"/>
      <c r="B676" s="4"/>
      <c r="C676" s="4"/>
      <c r="D676" s="4"/>
      <c r="E676" s="4"/>
    </row>
    <row r="677" spans="1:5" ht="12.45" x14ac:dyDescent="0.3">
      <c r="A677" s="4"/>
      <c r="B677" s="4"/>
      <c r="C677" s="4"/>
      <c r="D677" s="4"/>
      <c r="E677" s="4"/>
    </row>
    <row r="678" spans="1:5" ht="12.45" x14ac:dyDescent="0.3">
      <c r="A678" s="4"/>
      <c r="B678" s="4"/>
      <c r="C678" s="4"/>
      <c r="D678" s="4"/>
      <c r="E678" s="4"/>
    </row>
    <row r="679" spans="1:5" ht="12.45" x14ac:dyDescent="0.3">
      <c r="A679" s="4"/>
      <c r="B679" s="4"/>
      <c r="C679" s="4"/>
      <c r="D679" s="4"/>
      <c r="E679" s="4"/>
    </row>
    <row r="680" spans="1:5" ht="12.45" x14ac:dyDescent="0.3">
      <c r="A680" s="4"/>
      <c r="B680" s="4"/>
      <c r="C680" s="4"/>
      <c r="D680" s="4"/>
      <c r="E680" s="4"/>
    </row>
    <row r="681" spans="1:5" ht="12.45" x14ac:dyDescent="0.3">
      <c r="A681" s="4"/>
      <c r="B681" s="4"/>
      <c r="C681" s="4"/>
      <c r="D681" s="4"/>
      <c r="E681" s="4"/>
    </row>
    <row r="682" spans="1:5" ht="12.45" x14ac:dyDescent="0.3">
      <c r="A682" s="4"/>
      <c r="B682" s="4"/>
      <c r="C682" s="4"/>
      <c r="D682" s="4"/>
      <c r="E682" s="4"/>
    </row>
    <row r="683" spans="1:5" ht="12.45" x14ac:dyDescent="0.3">
      <c r="A683" s="4"/>
      <c r="B683" s="4"/>
      <c r="C683" s="4"/>
      <c r="D683" s="4"/>
      <c r="E683" s="4"/>
    </row>
    <row r="684" spans="1:5" ht="12.45" x14ac:dyDescent="0.3">
      <c r="A684" s="4"/>
      <c r="B684" s="4"/>
      <c r="C684" s="4"/>
      <c r="D684" s="4"/>
      <c r="E684" s="4"/>
    </row>
    <row r="685" spans="1:5" ht="12.45" x14ac:dyDescent="0.3">
      <c r="A685" s="4"/>
      <c r="B685" s="4"/>
      <c r="C685" s="4"/>
      <c r="D685" s="4"/>
      <c r="E685" s="4"/>
    </row>
    <row r="686" spans="1:5" ht="12.45" x14ac:dyDescent="0.3">
      <c r="A686" s="4"/>
      <c r="B686" s="4"/>
      <c r="C686" s="4"/>
      <c r="D686" s="4"/>
      <c r="E686" s="4"/>
    </row>
    <row r="687" spans="1:5" ht="12.45" x14ac:dyDescent="0.3">
      <c r="A687" s="4"/>
      <c r="B687" s="4"/>
      <c r="C687" s="4"/>
      <c r="D687" s="4"/>
      <c r="E687" s="4"/>
    </row>
    <row r="688" spans="1:5" ht="12.45" x14ac:dyDescent="0.3">
      <c r="A688" s="4"/>
      <c r="B688" s="4"/>
      <c r="C688" s="4"/>
      <c r="D688" s="4"/>
      <c r="E688" s="4"/>
    </row>
    <row r="689" spans="1:5" ht="12.45" x14ac:dyDescent="0.3">
      <c r="A689" s="4"/>
      <c r="B689" s="4"/>
      <c r="C689" s="4"/>
      <c r="D689" s="4"/>
      <c r="E689" s="4"/>
    </row>
    <row r="690" spans="1:5" ht="12.45" x14ac:dyDescent="0.3">
      <c r="A690" s="4"/>
      <c r="B690" s="4"/>
      <c r="C690" s="4"/>
      <c r="D690" s="4"/>
      <c r="E690" s="4"/>
    </row>
    <row r="691" spans="1:5" ht="12.45" x14ac:dyDescent="0.3">
      <c r="A691" s="4"/>
      <c r="B691" s="4"/>
      <c r="C691" s="4"/>
      <c r="D691" s="4"/>
      <c r="E691" s="4"/>
    </row>
    <row r="692" spans="1:5" ht="12.45" x14ac:dyDescent="0.3">
      <c r="A692" s="4"/>
      <c r="B692" s="4"/>
      <c r="C692" s="4"/>
      <c r="D692" s="4"/>
      <c r="E692" s="4"/>
    </row>
    <row r="693" spans="1:5" ht="12.45" x14ac:dyDescent="0.3">
      <c r="A693" s="4"/>
      <c r="B693" s="4"/>
      <c r="C693" s="4"/>
      <c r="D693" s="4"/>
      <c r="E693" s="4"/>
    </row>
    <row r="694" spans="1:5" ht="12.45" x14ac:dyDescent="0.3">
      <c r="A694" s="4"/>
      <c r="B694" s="4"/>
      <c r="C694" s="4"/>
      <c r="D694" s="4"/>
      <c r="E694" s="4"/>
    </row>
    <row r="695" spans="1:5" ht="12.45" x14ac:dyDescent="0.3">
      <c r="A695" s="4"/>
      <c r="B695" s="4"/>
      <c r="C695" s="4"/>
      <c r="D695" s="4"/>
      <c r="E695" s="4"/>
    </row>
    <row r="696" spans="1:5" ht="12.45" x14ac:dyDescent="0.3">
      <c r="A696" s="4"/>
      <c r="B696" s="4"/>
      <c r="C696" s="4"/>
      <c r="D696" s="4"/>
      <c r="E696" s="4"/>
    </row>
    <row r="697" spans="1:5" ht="12.45" x14ac:dyDescent="0.3">
      <c r="A697" s="4"/>
      <c r="B697" s="4"/>
      <c r="C697" s="4"/>
      <c r="D697" s="4"/>
      <c r="E697" s="4"/>
    </row>
    <row r="698" spans="1:5" ht="12.45" x14ac:dyDescent="0.3">
      <c r="A698" s="4"/>
      <c r="B698" s="4"/>
      <c r="C698" s="4"/>
      <c r="D698" s="4"/>
      <c r="E698" s="4"/>
    </row>
    <row r="699" spans="1:5" ht="12.45" x14ac:dyDescent="0.3">
      <c r="A699" s="4"/>
      <c r="B699" s="4"/>
      <c r="C699" s="4"/>
      <c r="D699" s="4"/>
      <c r="E699" s="4"/>
    </row>
    <row r="700" spans="1:5" ht="12.45" x14ac:dyDescent="0.3">
      <c r="A700" s="4"/>
      <c r="B700" s="4"/>
      <c r="C700" s="4"/>
      <c r="D700" s="4"/>
      <c r="E700" s="4"/>
    </row>
    <row r="701" spans="1:5" ht="12.45" x14ac:dyDescent="0.3">
      <c r="A701" s="4"/>
      <c r="B701" s="4"/>
      <c r="C701" s="4"/>
      <c r="D701" s="4"/>
      <c r="E701" s="4"/>
    </row>
    <row r="702" spans="1:5" ht="12.45" x14ac:dyDescent="0.3">
      <c r="A702" s="4"/>
      <c r="B702" s="4"/>
      <c r="C702" s="4"/>
      <c r="D702" s="4"/>
      <c r="E702" s="4"/>
    </row>
    <row r="703" spans="1:5" ht="12.45" x14ac:dyDescent="0.3">
      <c r="A703" s="4"/>
      <c r="B703" s="4"/>
      <c r="C703" s="4"/>
      <c r="D703" s="4"/>
      <c r="E703" s="4"/>
    </row>
    <row r="704" spans="1:5" ht="12.45" x14ac:dyDescent="0.3">
      <c r="A704" s="4"/>
      <c r="B704" s="4"/>
      <c r="C704" s="4"/>
      <c r="D704" s="4"/>
      <c r="E704" s="4"/>
    </row>
    <row r="705" spans="1:5" ht="12.45" x14ac:dyDescent="0.3">
      <c r="A705" s="4"/>
      <c r="B705" s="4"/>
      <c r="C705" s="4"/>
      <c r="D705" s="4"/>
      <c r="E705" s="4"/>
    </row>
    <row r="706" spans="1:5" ht="12.45" x14ac:dyDescent="0.3">
      <c r="A706" s="4"/>
      <c r="B706" s="4"/>
      <c r="C706" s="4"/>
      <c r="D706" s="4"/>
      <c r="E706" s="4"/>
    </row>
    <row r="707" spans="1:5" ht="12.45" x14ac:dyDescent="0.3">
      <c r="A707" s="4"/>
      <c r="B707" s="4"/>
      <c r="C707" s="4"/>
      <c r="D707" s="4"/>
      <c r="E707" s="4"/>
    </row>
    <row r="708" spans="1:5" ht="12.45" x14ac:dyDescent="0.3">
      <c r="A708" s="4"/>
      <c r="B708" s="4"/>
      <c r="C708" s="4"/>
      <c r="D708" s="4"/>
      <c r="E708" s="4"/>
    </row>
    <row r="709" spans="1:5" ht="12.45" x14ac:dyDescent="0.3">
      <c r="A709" s="4"/>
      <c r="B709" s="4"/>
      <c r="C709" s="4"/>
      <c r="D709" s="4"/>
      <c r="E709" s="4"/>
    </row>
    <row r="710" spans="1:5" ht="12.45" x14ac:dyDescent="0.3">
      <c r="A710" s="4"/>
      <c r="B710" s="4"/>
      <c r="C710" s="4"/>
      <c r="D710" s="4"/>
      <c r="E710" s="4"/>
    </row>
    <row r="711" spans="1:5" ht="12.45" x14ac:dyDescent="0.3">
      <c r="A711" s="4"/>
      <c r="B711" s="4"/>
      <c r="C711" s="4"/>
      <c r="D711" s="4"/>
      <c r="E711" s="4"/>
    </row>
    <row r="712" spans="1:5" ht="12.45" x14ac:dyDescent="0.3">
      <c r="A712" s="4"/>
      <c r="B712" s="4"/>
      <c r="C712" s="4"/>
      <c r="D712" s="4"/>
      <c r="E712" s="4"/>
    </row>
    <row r="713" spans="1:5" ht="12.45" x14ac:dyDescent="0.3">
      <c r="A713" s="4"/>
      <c r="B713" s="4"/>
      <c r="C713" s="4"/>
      <c r="D713" s="4"/>
      <c r="E713" s="4"/>
    </row>
    <row r="714" spans="1:5" ht="12.45" x14ac:dyDescent="0.3">
      <c r="A714" s="4"/>
      <c r="B714" s="4"/>
      <c r="C714" s="4"/>
      <c r="D714" s="4"/>
      <c r="E714" s="4"/>
    </row>
    <row r="715" spans="1:5" ht="12.45" x14ac:dyDescent="0.3">
      <c r="A715" s="4"/>
      <c r="B715" s="4"/>
      <c r="C715" s="4"/>
      <c r="D715" s="4"/>
      <c r="E715" s="4"/>
    </row>
    <row r="716" spans="1:5" ht="12.45" x14ac:dyDescent="0.3">
      <c r="A716" s="4"/>
      <c r="B716" s="4"/>
      <c r="C716" s="4"/>
      <c r="D716" s="4"/>
      <c r="E716" s="4"/>
    </row>
    <row r="717" spans="1:5" ht="12.45" x14ac:dyDescent="0.3">
      <c r="A717" s="4"/>
      <c r="B717" s="4"/>
      <c r="C717" s="4"/>
      <c r="D717" s="4"/>
      <c r="E717" s="4"/>
    </row>
    <row r="718" spans="1:5" ht="12.45" x14ac:dyDescent="0.3">
      <c r="A718" s="4"/>
      <c r="B718" s="4"/>
      <c r="C718" s="4"/>
      <c r="D718" s="4"/>
      <c r="E718" s="4"/>
    </row>
    <row r="719" spans="1:5" ht="12.45" x14ac:dyDescent="0.3">
      <c r="A719" s="4"/>
      <c r="B719" s="4"/>
      <c r="C719" s="4"/>
      <c r="D719" s="4"/>
      <c r="E719" s="4"/>
    </row>
    <row r="720" spans="1:5" ht="12.45" x14ac:dyDescent="0.3">
      <c r="A720" s="4"/>
      <c r="B720" s="4"/>
      <c r="C720" s="4"/>
      <c r="D720" s="4"/>
      <c r="E720" s="4"/>
    </row>
    <row r="721" spans="1:5" ht="12.45" x14ac:dyDescent="0.3">
      <c r="A721" s="4"/>
      <c r="B721" s="4"/>
      <c r="C721" s="4"/>
      <c r="D721" s="4"/>
      <c r="E721" s="4"/>
    </row>
    <row r="722" spans="1:5" ht="12.45" x14ac:dyDescent="0.3">
      <c r="A722" s="4"/>
      <c r="B722" s="4"/>
      <c r="C722" s="4"/>
      <c r="D722" s="4"/>
      <c r="E722" s="4"/>
    </row>
    <row r="723" spans="1:5" ht="12.45" x14ac:dyDescent="0.3">
      <c r="A723" s="4"/>
      <c r="B723" s="4"/>
      <c r="C723" s="4"/>
      <c r="D723" s="4"/>
      <c r="E723" s="4"/>
    </row>
    <row r="724" spans="1:5" ht="12.45" x14ac:dyDescent="0.3">
      <c r="A724" s="4"/>
      <c r="B724" s="4"/>
      <c r="C724" s="4"/>
      <c r="D724" s="4"/>
      <c r="E724" s="4"/>
    </row>
    <row r="725" spans="1:5" ht="12.45" x14ac:dyDescent="0.3">
      <c r="A725" s="4"/>
      <c r="B725" s="4"/>
      <c r="C725" s="4"/>
      <c r="D725" s="4"/>
      <c r="E725" s="4"/>
    </row>
    <row r="726" spans="1:5" ht="12.45" x14ac:dyDescent="0.3">
      <c r="A726" s="4"/>
      <c r="B726" s="4"/>
      <c r="C726" s="4"/>
      <c r="D726" s="4"/>
      <c r="E726" s="4"/>
    </row>
    <row r="727" spans="1:5" ht="12.45" x14ac:dyDescent="0.3">
      <c r="A727" s="4"/>
      <c r="B727" s="4"/>
      <c r="C727" s="4"/>
      <c r="D727" s="4"/>
      <c r="E727" s="4"/>
    </row>
    <row r="728" spans="1:5" ht="12.45" x14ac:dyDescent="0.3">
      <c r="A728" s="4"/>
      <c r="B728" s="4"/>
      <c r="C728" s="4"/>
      <c r="D728" s="4"/>
      <c r="E728" s="4"/>
    </row>
    <row r="729" spans="1:5" ht="12.45" x14ac:dyDescent="0.3">
      <c r="A729" s="4"/>
      <c r="B729" s="4"/>
      <c r="C729" s="4"/>
      <c r="D729" s="4"/>
      <c r="E729" s="4"/>
    </row>
    <row r="730" spans="1:5" ht="12.45" x14ac:dyDescent="0.3">
      <c r="A730" s="4"/>
      <c r="B730" s="4"/>
      <c r="C730" s="4"/>
      <c r="D730" s="4"/>
      <c r="E730" s="4"/>
    </row>
    <row r="731" spans="1:5" ht="12.45" x14ac:dyDescent="0.3">
      <c r="A731" s="4"/>
      <c r="B731" s="4"/>
      <c r="C731" s="4"/>
      <c r="D731" s="4"/>
      <c r="E731" s="4"/>
    </row>
    <row r="732" spans="1:5" ht="12.45" x14ac:dyDescent="0.3">
      <c r="A732" s="4"/>
      <c r="B732" s="4"/>
      <c r="C732" s="4"/>
      <c r="D732" s="4"/>
      <c r="E732" s="4"/>
    </row>
    <row r="733" spans="1:5" ht="12.45" x14ac:dyDescent="0.3">
      <c r="A733" s="4"/>
      <c r="B733" s="4"/>
      <c r="C733" s="4"/>
      <c r="D733" s="4"/>
      <c r="E733" s="4"/>
    </row>
    <row r="734" spans="1:5" ht="12.45" x14ac:dyDescent="0.3">
      <c r="A734" s="4"/>
      <c r="B734" s="4"/>
      <c r="C734" s="4"/>
      <c r="D734" s="4"/>
      <c r="E734" s="4"/>
    </row>
    <row r="735" spans="1:5" ht="12.45" x14ac:dyDescent="0.3">
      <c r="A735" s="4"/>
      <c r="B735" s="4"/>
      <c r="C735" s="4"/>
      <c r="D735" s="4"/>
      <c r="E735" s="4"/>
    </row>
    <row r="736" spans="1:5" ht="12.45" x14ac:dyDescent="0.3">
      <c r="A736" s="4"/>
      <c r="B736" s="4"/>
      <c r="C736" s="4"/>
      <c r="D736" s="4"/>
      <c r="E736" s="4"/>
    </row>
    <row r="737" spans="1:5" ht="12.45" x14ac:dyDescent="0.3">
      <c r="A737" s="4"/>
      <c r="B737" s="4"/>
      <c r="C737" s="4"/>
      <c r="D737" s="4"/>
      <c r="E737" s="4"/>
    </row>
    <row r="738" spans="1:5" ht="12.45" x14ac:dyDescent="0.3">
      <c r="A738" s="4"/>
      <c r="B738" s="4"/>
      <c r="C738" s="4"/>
      <c r="D738" s="4"/>
      <c r="E738" s="4"/>
    </row>
    <row r="739" spans="1:5" ht="12.45" x14ac:dyDescent="0.3">
      <c r="A739" s="4"/>
      <c r="B739" s="4"/>
      <c r="C739" s="4"/>
      <c r="D739" s="4"/>
      <c r="E739" s="4"/>
    </row>
    <row r="740" spans="1:5" ht="12.45" x14ac:dyDescent="0.3">
      <c r="A740" s="4"/>
      <c r="B740" s="4"/>
      <c r="C740" s="4"/>
      <c r="D740" s="4"/>
      <c r="E740" s="4"/>
    </row>
    <row r="741" spans="1:5" ht="12.45" x14ac:dyDescent="0.3">
      <c r="A741" s="4"/>
      <c r="B741" s="4"/>
      <c r="C741" s="4"/>
      <c r="D741" s="4"/>
      <c r="E741" s="4"/>
    </row>
    <row r="742" spans="1:5" ht="12.45" x14ac:dyDescent="0.3">
      <c r="A742" s="4"/>
      <c r="B742" s="4"/>
      <c r="C742" s="4"/>
      <c r="D742" s="4"/>
      <c r="E742" s="4"/>
    </row>
    <row r="743" spans="1:5" ht="12.45" x14ac:dyDescent="0.3">
      <c r="A743" s="4"/>
      <c r="B743" s="4"/>
      <c r="C743" s="4"/>
      <c r="D743" s="4"/>
      <c r="E743" s="4"/>
    </row>
    <row r="744" spans="1:5" ht="12.45" x14ac:dyDescent="0.3">
      <c r="A744" s="4"/>
      <c r="B744" s="4"/>
      <c r="C744" s="4"/>
      <c r="D744" s="4"/>
      <c r="E744" s="4"/>
    </row>
    <row r="745" spans="1:5" ht="12.45" x14ac:dyDescent="0.3">
      <c r="A745" s="4"/>
      <c r="B745" s="4"/>
      <c r="C745" s="4"/>
      <c r="D745" s="4"/>
      <c r="E745" s="4"/>
    </row>
    <row r="746" spans="1:5" ht="12.45" x14ac:dyDescent="0.3">
      <c r="A746" s="4"/>
      <c r="B746" s="4"/>
      <c r="C746" s="4"/>
      <c r="D746" s="4"/>
      <c r="E746" s="4"/>
    </row>
    <row r="747" spans="1:5" ht="12.45" x14ac:dyDescent="0.3">
      <c r="A747" s="4"/>
      <c r="B747" s="4"/>
      <c r="C747" s="4"/>
      <c r="D747" s="4"/>
      <c r="E747" s="4"/>
    </row>
    <row r="748" spans="1:5" ht="12.45" x14ac:dyDescent="0.3">
      <c r="A748" s="4"/>
      <c r="B748" s="4"/>
      <c r="C748" s="4"/>
      <c r="D748" s="4"/>
      <c r="E748" s="4"/>
    </row>
    <row r="749" spans="1:5" ht="12.45" x14ac:dyDescent="0.3">
      <c r="A749" s="4"/>
      <c r="B749" s="4"/>
      <c r="C749" s="4"/>
      <c r="D749" s="4"/>
      <c r="E749" s="4"/>
    </row>
    <row r="750" spans="1:5" ht="12.45" x14ac:dyDescent="0.3">
      <c r="A750" s="4"/>
      <c r="B750" s="4"/>
      <c r="C750" s="4"/>
      <c r="D750" s="4"/>
      <c r="E750" s="4"/>
    </row>
    <row r="751" spans="1:5" ht="12.45" x14ac:dyDescent="0.3">
      <c r="A751" s="4"/>
      <c r="B751" s="4"/>
      <c r="C751" s="4"/>
      <c r="D751" s="4"/>
      <c r="E751" s="4"/>
    </row>
    <row r="752" spans="1:5" ht="12.45" x14ac:dyDescent="0.3">
      <c r="A752" s="4"/>
      <c r="B752" s="4"/>
      <c r="C752" s="4"/>
      <c r="D752" s="4"/>
      <c r="E752" s="4"/>
    </row>
    <row r="753" spans="1:5" ht="12.45" x14ac:dyDescent="0.3">
      <c r="A753" s="4"/>
      <c r="B753" s="4"/>
      <c r="C753" s="4"/>
      <c r="D753" s="4"/>
      <c r="E753" s="4"/>
    </row>
    <row r="754" spans="1:5" ht="12.45" x14ac:dyDescent="0.3">
      <c r="A754" s="4"/>
      <c r="B754" s="4"/>
      <c r="C754" s="4"/>
      <c r="D754" s="4"/>
      <c r="E754" s="4"/>
    </row>
    <row r="755" spans="1:5" ht="12.45" x14ac:dyDescent="0.3">
      <c r="A755" s="4"/>
      <c r="B755" s="4"/>
      <c r="C755" s="4"/>
      <c r="D755" s="4"/>
      <c r="E755" s="4"/>
    </row>
    <row r="756" spans="1:5" ht="12.45" x14ac:dyDescent="0.3">
      <c r="A756" s="4"/>
      <c r="B756" s="4"/>
      <c r="C756" s="4"/>
      <c r="D756" s="4"/>
      <c r="E756" s="4"/>
    </row>
    <row r="757" spans="1:5" ht="12.45" x14ac:dyDescent="0.3">
      <c r="A757" s="4"/>
      <c r="B757" s="4"/>
      <c r="C757" s="4"/>
      <c r="D757" s="4"/>
      <c r="E757" s="4"/>
    </row>
    <row r="758" spans="1:5" ht="12.45" x14ac:dyDescent="0.3">
      <c r="A758" s="4"/>
      <c r="B758" s="4"/>
      <c r="C758" s="4"/>
      <c r="D758" s="4"/>
      <c r="E758" s="4"/>
    </row>
    <row r="759" spans="1:5" ht="12.45" x14ac:dyDescent="0.3">
      <c r="A759" s="4"/>
      <c r="B759" s="4"/>
      <c r="C759" s="4"/>
      <c r="D759" s="4"/>
      <c r="E759" s="4"/>
    </row>
    <row r="760" spans="1:5" ht="12.45" x14ac:dyDescent="0.3">
      <c r="A760" s="4"/>
      <c r="B760" s="4"/>
      <c r="C760" s="4"/>
      <c r="D760" s="4"/>
      <c r="E760" s="4"/>
    </row>
    <row r="761" spans="1:5" ht="12.45" x14ac:dyDescent="0.3">
      <c r="A761" s="4"/>
      <c r="B761" s="4"/>
      <c r="C761" s="4"/>
      <c r="D761" s="4"/>
      <c r="E761" s="4"/>
    </row>
    <row r="762" spans="1:5" ht="12.45" x14ac:dyDescent="0.3">
      <c r="A762" s="4"/>
      <c r="B762" s="4"/>
      <c r="C762" s="4"/>
      <c r="D762" s="4"/>
      <c r="E762" s="4"/>
    </row>
    <row r="763" spans="1:5" ht="12.45" x14ac:dyDescent="0.3">
      <c r="A763" s="4"/>
      <c r="B763" s="4"/>
      <c r="C763" s="4"/>
      <c r="D763" s="4"/>
      <c r="E763" s="4"/>
    </row>
    <row r="764" spans="1:5" ht="12.45" x14ac:dyDescent="0.3">
      <c r="A764" s="4"/>
      <c r="B764" s="4"/>
      <c r="C764" s="4"/>
      <c r="D764" s="4"/>
      <c r="E764" s="4"/>
    </row>
    <row r="765" spans="1:5" ht="12.45" x14ac:dyDescent="0.3">
      <c r="A765" s="4"/>
      <c r="B765" s="4"/>
      <c r="C765" s="4"/>
      <c r="D765" s="4"/>
      <c r="E765" s="4"/>
    </row>
    <row r="766" spans="1:5" ht="12.45" x14ac:dyDescent="0.3">
      <c r="A766" s="4"/>
      <c r="B766" s="4"/>
      <c r="C766" s="4"/>
      <c r="D766" s="4"/>
      <c r="E766" s="4"/>
    </row>
    <row r="767" spans="1:5" ht="12.45" x14ac:dyDescent="0.3">
      <c r="A767" s="4"/>
      <c r="B767" s="4"/>
      <c r="C767" s="4"/>
      <c r="D767" s="4"/>
      <c r="E767" s="4"/>
    </row>
    <row r="768" spans="1:5" ht="12.45" x14ac:dyDescent="0.3">
      <c r="A768" s="4"/>
      <c r="B768" s="4"/>
      <c r="C768" s="4"/>
      <c r="D768" s="4"/>
      <c r="E768" s="4"/>
    </row>
    <row r="769" spans="1:5" ht="12.45" x14ac:dyDescent="0.3">
      <c r="A769" s="4"/>
      <c r="B769" s="4"/>
      <c r="C769" s="4"/>
      <c r="D769" s="4"/>
      <c r="E769" s="4"/>
    </row>
    <row r="770" spans="1:5" ht="12.45" x14ac:dyDescent="0.3">
      <c r="A770" s="4"/>
      <c r="B770" s="4"/>
      <c r="C770" s="4"/>
      <c r="D770" s="4"/>
      <c r="E770" s="4"/>
    </row>
    <row r="771" spans="1:5" ht="12.45" x14ac:dyDescent="0.3">
      <c r="A771" s="4"/>
      <c r="B771" s="4"/>
      <c r="C771" s="4"/>
      <c r="D771" s="4"/>
      <c r="E771" s="4"/>
    </row>
    <row r="772" spans="1:5" ht="12.45" x14ac:dyDescent="0.3">
      <c r="A772" s="4"/>
      <c r="B772" s="4"/>
      <c r="C772" s="4"/>
      <c r="D772" s="4"/>
      <c r="E772" s="4"/>
    </row>
    <row r="773" spans="1:5" ht="12.45" x14ac:dyDescent="0.3">
      <c r="A773" s="4"/>
      <c r="B773" s="4"/>
      <c r="C773" s="4"/>
      <c r="D773" s="4"/>
      <c r="E773" s="4"/>
    </row>
    <row r="774" spans="1:5" ht="12.45" x14ac:dyDescent="0.3">
      <c r="A774" s="4"/>
      <c r="B774" s="4"/>
      <c r="C774" s="4"/>
      <c r="D774" s="4"/>
      <c r="E774" s="4"/>
    </row>
    <row r="775" spans="1:5" ht="12.45" x14ac:dyDescent="0.3">
      <c r="A775" s="4"/>
      <c r="B775" s="4"/>
      <c r="C775" s="4"/>
      <c r="D775" s="4"/>
      <c r="E775" s="4"/>
    </row>
    <row r="776" spans="1:5" ht="12.45" x14ac:dyDescent="0.3">
      <c r="A776" s="4"/>
      <c r="B776" s="4"/>
      <c r="C776" s="4"/>
      <c r="D776" s="4"/>
      <c r="E776" s="4"/>
    </row>
    <row r="777" spans="1:5" ht="12.45" x14ac:dyDescent="0.3">
      <c r="A777" s="4"/>
      <c r="B777" s="4"/>
      <c r="C777" s="4"/>
      <c r="D777" s="4"/>
      <c r="E777" s="4"/>
    </row>
    <row r="778" spans="1:5" ht="12.45" x14ac:dyDescent="0.3">
      <c r="A778" s="4"/>
      <c r="B778" s="4"/>
      <c r="C778" s="4"/>
      <c r="D778" s="4"/>
      <c r="E778" s="4"/>
    </row>
    <row r="779" spans="1:5" ht="12.45" x14ac:dyDescent="0.3">
      <c r="A779" s="4"/>
      <c r="B779" s="4"/>
      <c r="C779" s="4"/>
      <c r="D779" s="4"/>
      <c r="E779" s="4"/>
    </row>
    <row r="780" spans="1:5" ht="12.45" x14ac:dyDescent="0.3">
      <c r="A780" s="4"/>
      <c r="B780" s="4"/>
      <c r="C780" s="4"/>
      <c r="D780" s="4"/>
      <c r="E780" s="4"/>
    </row>
    <row r="781" spans="1:5" ht="12.45" x14ac:dyDescent="0.3">
      <c r="A781" s="4"/>
      <c r="B781" s="4"/>
      <c r="C781" s="4"/>
      <c r="D781" s="4"/>
      <c r="E781" s="4"/>
    </row>
    <row r="782" spans="1:5" ht="12.45" x14ac:dyDescent="0.3">
      <c r="A782" s="4"/>
      <c r="B782" s="4"/>
      <c r="C782" s="4"/>
      <c r="D782" s="4"/>
      <c r="E782" s="4"/>
    </row>
    <row r="783" spans="1:5" ht="12.45" x14ac:dyDescent="0.3">
      <c r="A783" s="4"/>
      <c r="B783" s="4"/>
      <c r="C783" s="4"/>
      <c r="D783" s="4"/>
      <c r="E783" s="4"/>
    </row>
    <row r="784" spans="1:5" ht="12.45" x14ac:dyDescent="0.3">
      <c r="A784" s="4"/>
      <c r="B784" s="4"/>
      <c r="C784" s="4"/>
      <c r="D784" s="4"/>
      <c r="E784" s="4"/>
    </row>
    <row r="785" spans="1:5" ht="12.45" x14ac:dyDescent="0.3">
      <c r="A785" s="4"/>
      <c r="B785" s="4"/>
      <c r="C785" s="4"/>
      <c r="D785" s="4"/>
      <c r="E785" s="4"/>
    </row>
    <row r="786" spans="1:5" ht="12.45" x14ac:dyDescent="0.3">
      <c r="A786" s="4"/>
      <c r="B786" s="4"/>
      <c r="C786" s="4"/>
      <c r="D786" s="4"/>
      <c r="E786" s="4"/>
    </row>
    <row r="787" spans="1:5" ht="12.45" x14ac:dyDescent="0.3">
      <c r="A787" s="4"/>
      <c r="B787" s="4"/>
      <c r="C787" s="4"/>
      <c r="D787" s="4"/>
      <c r="E787" s="4"/>
    </row>
    <row r="788" spans="1:5" ht="12.45" x14ac:dyDescent="0.3">
      <c r="A788" s="4"/>
      <c r="B788" s="4"/>
      <c r="C788" s="4"/>
      <c r="D788" s="4"/>
      <c r="E788" s="4"/>
    </row>
    <row r="789" spans="1:5" ht="12.45" x14ac:dyDescent="0.3">
      <c r="A789" s="4"/>
      <c r="B789" s="4"/>
      <c r="C789" s="4"/>
      <c r="D789" s="4"/>
      <c r="E789" s="4"/>
    </row>
    <row r="790" spans="1:5" ht="12.45" x14ac:dyDescent="0.3">
      <c r="A790" s="4"/>
      <c r="B790" s="4"/>
      <c r="C790" s="4"/>
      <c r="D790" s="4"/>
      <c r="E790" s="4"/>
    </row>
    <row r="791" spans="1:5" ht="12.45" x14ac:dyDescent="0.3">
      <c r="A791" s="4"/>
      <c r="B791" s="4"/>
      <c r="C791" s="4"/>
      <c r="D791" s="4"/>
      <c r="E791" s="4"/>
    </row>
    <row r="792" spans="1:5" ht="12.45" x14ac:dyDescent="0.3">
      <c r="A792" s="4"/>
      <c r="B792" s="4"/>
      <c r="C792" s="4"/>
      <c r="D792" s="4"/>
      <c r="E792" s="4"/>
    </row>
    <row r="793" spans="1:5" ht="12.45" x14ac:dyDescent="0.3">
      <c r="A793" s="4"/>
      <c r="B793" s="4"/>
      <c r="C793" s="4"/>
      <c r="D793" s="4"/>
      <c r="E793" s="4"/>
    </row>
    <row r="794" spans="1:5" ht="12.45" x14ac:dyDescent="0.3">
      <c r="A794" s="4"/>
      <c r="B794" s="4"/>
      <c r="C794" s="4"/>
      <c r="D794" s="4"/>
      <c r="E794" s="4"/>
    </row>
    <row r="795" spans="1:5" ht="12.45" x14ac:dyDescent="0.3">
      <c r="A795" s="4"/>
      <c r="B795" s="4"/>
      <c r="C795" s="4"/>
      <c r="D795" s="4"/>
      <c r="E795" s="4"/>
    </row>
    <row r="796" spans="1:5" ht="12.45" x14ac:dyDescent="0.3">
      <c r="A796" s="4"/>
      <c r="B796" s="4"/>
      <c r="C796" s="4"/>
      <c r="D796" s="4"/>
      <c r="E796" s="4"/>
    </row>
    <row r="797" spans="1:5" ht="12.45" x14ac:dyDescent="0.3">
      <c r="A797" s="4"/>
      <c r="B797" s="4"/>
      <c r="C797" s="4"/>
      <c r="D797" s="4"/>
      <c r="E797" s="4"/>
    </row>
    <row r="798" spans="1:5" ht="12.45" x14ac:dyDescent="0.3">
      <c r="A798" s="4"/>
      <c r="B798" s="4"/>
      <c r="C798" s="4"/>
      <c r="D798" s="4"/>
      <c r="E798" s="4"/>
    </row>
    <row r="799" spans="1:5" ht="12.45" x14ac:dyDescent="0.3">
      <c r="A799" s="4"/>
      <c r="B799" s="4"/>
      <c r="C799" s="4"/>
      <c r="D799" s="4"/>
      <c r="E799" s="4"/>
    </row>
    <row r="800" spans="1:5" ht="12.45" x14ac:dyDescent="0.3">
      <c r="A800" s="4"/>
      <c r="B800" s="4"/>
      <c r="C800" s="4"/>
      <c r="D800" s="4"/>
      <c r="E800" s="4"/>
    </row>
    <row r="801" spans="1:5" ht="12.45" x14ac:dyDescent="0.3">
      <c r="A801" s="4"/>
      <c r="B801" s="4"/>
      <c r="C801" s="4"/>
      <c r="D801" s="4"/>
      <c r="E801" s="4"/>
    </row>
    <row r="802" spans="1:5" ht="12.45" x14ac:dyDescent="0.3">
      <c r="A802" s="4"/>
      <c r="B802" s="4"/>
      <c r="C802" s="4"/>
      <c r="D802" s="4"/>
      <c r="E802" s="4"/>
    </row>
    <row r="803" spans="1:5" ht="12.45" x14ac:dyDescent="0.3">
      <c r="A803" s="4"/>
      <c r="B803" s="4"/>
      <c r="C803" s="4"/>
      <c r="D803" s="4"/>
      <c r="E803" s="4"/>
    </row>
    <row r="804" spans="1:5" ht="12.45" x14ac:dyDescent="0.3">
      <c r="A804" s="4"/>
      <c r="B804" s="4"/>
      <c r="C804" s="4"/>
      <c r="D804" s="4"/>
      <c r="E804" s="4"/>
    </row>
    <row r="805" spans="1:5" ht="12.45" x14ac:dyDescent="0.3">
      <c r="A805" s="4"/>
      <c r="B805" s="4"/>
      <c r="C805" s="4"/>
      <c r="D805" s="4"/>
      <c r="E805" s="4"/>
    </row>
    <row r="806" spans="1:5" ht="12.45" x14ac:dyDescent="0.3">
      <c r="A806" s="4"/>
      <c r="B806" s="4"/>
      <c r="C806" s="4"/>
      <c r="D806" s="4"/>
      <c r="E806" s="4"/>
    </row>
    <row r="807" spans="1:5" ht="12.45" x14ac:dyDescent="0.3">
      <c r="A807" s="4"/>
      <c r="B807" s="4"/>
      <c r="C807" s="4"/>
      <c r="D807" s="4"/>
      <c r="E807" s="4"/>
    </row>
    <row r="808" spans="1:5" ht="12.45" x14ac:dyDescent="0.3">
      <c r="A808" s="4"/>
      <c r="B808" s="4"/>
      <c r="C808" s="4"/>
      <c r="D808" s="4"/>
      <c r="E808" s="4"/>
    </row>
    <row r="809" spans="1:5" ht="12.45" x14ac:dyDescent="0.3">
      <c r="A809" s="4"/>
      <c r="B809" s="4"/>
      <c r="C809" s="4"/>
      <c r="D809" s="4"/>
      <c r="E809" s="4"/>
    </row>
    <row r="810" spans="1:5" ht="12.45" x14ac:dyDescent="0.3">
      <c r="A810" s="4"/>
      <c r="B810" s="4"/>
      <c r="C810" s="4"/>
      <c r="D810" s="4"/>
      <c r="E810" s="4"/>
    </row>
    <row r="811" spans="1:5" ht="12.45" x14ac:dyDescent="0.3">
      <c r="A811" s="4"/>
      <c r="B811" s="4"/>
      <c r="C811" s="4"/>
      <c r="D811" s="4"/>
      <c r="E811" s="4"/>
    </row>
    <row r="812" spans="1:5" ht="12.45" x14ac:dyDescent="0.3">
      <c r="A812" s="4"/>
      <c r="B812" s="4"/>
      <c r="C812" s="4"/>
      <c r="D812" s="4"/>
      <c r="E812" s="4"/>
    </row>
    <row r="813" spans="1:5" ht="12.45" x14ac:dyDescent="0.3">
      <c r="A813" s="4"/>
      <c r="B813" s="4"/>
      <c r="C813" s="4"/>
      <c r="D813" s="4"/>
      <c r="E813" s="4"/>
    </row>
    <row r="814" spans="1:5" ht="12.45" x14ac:dyDescent="0.3">
      <c r="A814" s="4"/>
      <c r="B814" s="4"/>
      <c r="C814" s="4"/>
      <c r="D814" s="4"/>
      <c r="E814" s="4"/>
    </row>
    <row r="815" spans="1:5" ht="12.45" x14ac:dyDescent="0.3">
      <c r="A815" s="4"/>
      <c r="B815" s="4"/>
      <c r="C815" s="4"/>
      <c r="D815" s="4"/>
      <c r="E815" s="4"/>
    </row>
    <row r="816" spans="1:5" ht="12.45" x14ac:dyDescent="0.3">
      <c r="A816" s="4"/>
      <c r="B816" s="4"/>
      <c r="C816" s="4"/>
      <c r="D816" s="4"/>
      <c r="E816" s="4"/>
    </row>
    <row r="817" spans="1:5" ht="12.45" x14ac:dyDescent="0.3">
      <c r="A817" s="4"/>
      <c r="B817" s="4"/>
      <c r="C817" s="4"/>
      <c r="D817" s="4"/>
      <c r="E817" s="4"/>
    </row>
    <row r="818" spans="1:5" ht="12.45" x14ac:dyDescent="0.3">
      <c r="A818" s="4"/>
      <c r="B818" s="4"/>
      <c r="C818" s="4"/>
      <c r="D818" s="4"/>
      <c r="E818" s="4"/>
    </row>
    <row r="819" spans="1:5" ht="12.45" x14ac:dyDescent="0.3">
      <c r="A819" s="4"/>
      <c r="B819" s="4"/>
      <c r="C819" s="4"/>
      <c r="D819" s="4"/>
      <c r="E819" s="4"/>
    </row>
    <row r="820" spans="1:5" ht="12.45" x14ac:dyDescent="0.3">
      <c r="A820" s="4"/>
      <c r="B820" s="4"/>
      <c r="C820" s="4"/>
      <c r="D820" s="4"/>
      <c r="E820" s="4"/>
    </row>
    <row r="821" spans="1:5" ht="12.45" x14ac:dyDescent="0.3">
      <c r="A821" s="4"/>
      <c r="B821" s="4"/>
      <c r="C821" s="4"/>
      <c r="D821" s="4"/>
      <c r="E821" s="4"/>
    </row>
    <row r="822" spans="1:5" ht="12.45" x14ac:dyDescent="0.3">
      <c r="A822" s="4"/>
      <c r="B822" s="4"/>
      <c r="C822" s="4"/>
      <c r="D822" s="4"/>
      <c r="E822" s="4"/>
    </row>
    <row r="823" spans="1:5" ht="12.45" x14ac:dyDescent="0.3">
      <c r="A823" s="4"/>
      <c r="B823" s="4"/>
      <c r="C823" s="4"/>
      <c r="D823" s="4"/>
      <c r="E823" s="4"/>
    </row>
    <row r="824" spans="1:5" ht="12.45" x14ac:dyDescent="0.3">
      <c r="A824" s="4"/>
      <c r="B824" s="4"/>
      <c r="C824" s="4"/>
      <c r="D824" s="4"/>
      <c r="E824" s="4"/>
    </row>
    <row r="825" spans="1:5" ht="12.45" x14ac:dyDescent="0.3">
      <c r="A825" s="4"/>
      <c r="B825" s="4"/>
      <c r="C825" s="4"/>
      <c r="D825" s="4"/>
      <c r="E825" s="4"/>
    </row>
    <row r="826" spans="1:5" ht="12.45" x14ac:dyDescent="0.3">
      <c r="A826" s="4"/>
      <c r="B826" s="4"/>
      <c r="C826" s="4"/>
      <c r="D826" s="4"/>
      <c r="E826" s="4"/>
    </row>
    <row r="827" spans="1:5" ht="12.45" x14ac:dyDescent="0.3">
      <c r="A827" s="4"/>
      <c r="B827" s="4"/>
      <c r="C827" s="4"/>
      <c r="D827" s="4"/>
      <c r="E827" s="4"/>
    </row>
    <row r="828" spans="1:5" ht="12.45" x14ac:dyDescent="0.3">
      <c r="A828" s="4"/>
      <c r="B828" s="4"/>
      <c r="C828" s="4"/>
      <c r="D828" s="4"/>
      <c r="E828" s="4"/>
    </row>
    <row r="829" spans="1:5" ht="12.45" x14ac:dyDescent="0.3">
      <c r="A829" s="4"/>
      <c r="B829" s="4"/>
      <c r="C829" s="4"/>
      <c r="D829" s="4"/>
      <c r="E829" s="4"/>
    </row>
    <row r="830" spans="1:5" ht="12.45" x14ac:dyDescent="0.3">
      <c r="A830" s="4"/>
      <c r="B830" s="4"/>
      <c r="C830" s="4"/>
      <c r="D830" s="4"/>
      <c r="E830" s="4"/>
    </row>
    <row r="831" spans="1:5" ht="12.45" x14ac:dyDescent="0.3">
      <c r="A831" s="4"/>
      <c r="B831" s="4"/>
      <c r="C831" s="4"/>
      <c r="D831" s="4"/>
      <c r="E831" s="4"/>
    </row>
    <row r="832" spans="1:5" ht="12.45" x14ac:dyDescent="0.3">
      <c r="A832" s="4"/>
      <c r="B832" s="4"/>
      <c r="C832" s="4"/>
      <c r="D832" s="4"/>
      <c r="E832" s="4"/>
    </row>
    <row r="833" spans="1:5" ht="12.45" x14ac:dyDescent="0.3">
      <c r="A833" s="4"/>
      <c r="B833" s="4"/>
      <c r="C833" s="4"/>
      <c r="D833" s="4"/>
      <c r="E833" s="4"/>
    </row>
    <row r="834" spans="1:5" ht="12.45" x14ac:dyDescent="0.3">
      <c r="A834" s="4"/>
      <c r="B834" s="4"/>
      <c r="C834" s="4"/>
      <c r="D834" s="4"/>
      <c r="E834" s="4"/>
    </row>
    <row r="835" spans="1:5" ht="12.45" x14ac:dyDescent="0.3">
      <c r="A835" s="4"/>
      <c r="B835" s="4"/>
      <c r="C835" s="4"/>
      <c r="D835" s="4"/>
      <c r="E835" s="4"/>
    </row>
    <row r="836" spans="1:5" ht="12.45" x14ac:dyDescent="0.3">
      <c r="A836" s="4"/>
      <c r="B836" s="4"/>
      <c r="C836" s="4"/>
      <c r="D836" s="4"/>
      <c r="E836" s="4"/>
    </row>
    <row r="837" spans="1:5" ht="12.45" x14ac:dyDescent="0.3">
      <c r="A837" s="4"/>
      <c r="B837" s="4"/>
      <c r="C837" s="4"/>
      <c r="D837" s="4"/>
      <c r="E837" s="4"/>
    </row>
    <row r="838" spans="1:5" ht="12.45" x14ac:dyDescent="0.3">
      <c r="A838" s="4"/>
      <c r="B838" s="4"/>
      <c r="C838" s="4"/>
      <c r="D838" s="4"/>
      <c r="E838" s="4"/>
    </row>
    <row r="839" spans="1:5" ht="12.45" x14ac:dyDescent="0.3">
      <c r="A839" s="4"/>
      <c r="B839" s="4"/>
      <c r="C839" s="4"/>
      <c r="D839" s="4"/>
      <c r="E839" s="4"/>
    </row>
    <row r="840" spans="1:5" ht="12.45" x14ac:dyDescent="0.3">
      <c r="A840" s="4"/>
      <c r="B840" s="4"/>
      <c r="C840" s="4"/>
      <c r="D840" s="4"/>
      <c r="E840" s="4"/>
    </row>
    <row r="841" spans="1:5" ht="12.45" x14ac:dyDescent="0.3">
      <c r="A841" s="4"/>
      <c r="B841" s="4"/>
      <c r="C841" s="4"/>
      <c r="D841" s="4"/>
      <c r="E841" s="4"/>
    </row>
    <row r="842" spans="1:5" ht="12.45" x14ac:dyDescent="0.3">
      <c r="A842" s="4"/>
      <c r="B842" s="4"/>
      <c r="C842" s="4"/>
      <c r="D842" s="4"/>
      <c r="E842" s="4"/>
    </row>
    <row r="843" spans="1:5" ht="12.45" x14ac:dyDescent="0.3">
      <c r="A843" s="4"/>
      <c r="B843" s="4"/>
      <c r="C843" s="4"/>
      <c r="D843" s="4"/>
      <c r="E843" s="4"/>
    </row>
    <row r="844" spans="1:5" ht="12.45" x14ac:dyDescent="0.3">
      <c r="A844" s="4"/>
      <c r="B844" s="4"/>
      <c r="C844" s="4"/>
      <c r="D844" s="4"/>
      <c r="E844" s="4"/>
    </row>
    <row r="845" spans="1:5" ht="12.45" x14ac:dyDescent="0.3">
      <c r="A845" s="4"/>
      <c r="B845" s="4"/>
      <c r="C845" s="4"/>
      <c r="D845" s="4"/>
      <c r="E845" s="4"/>
    </row>
    <row r="846" spans="1:5" ht="12.45" x14ac:dyDescent="0.3">
      <c r="A846" s="4"/>
      <c r="B846" s="4"/>
      <c r="C846" s="4"/>
      <c r="D846" s="4"/>
      <c r="E846" s="4"/>
    </row>
    <row r="847" spans="1:5" ht="12.45" x14ac:dyDescent="0.3">
      <c r="A847" s="4"/>
      <c r="B847" s="4"/>
      <c r="C847" s="4"/>
      <c r="D847" s="4"/>
      <c r="E847" s="4"/>
    </row>
    <row r="848" spans="1:5" ht="12.45" x14ac:dyDescent="0.3">
      <c r="A848" s="4"/>
      <c r="B848" s="4"/>
      <c r="C848" s="4"/>
      <c r="D848" s="4"/>
      <c r="E848" s="4"/>
    </row>
    <row r="849" spans="1:5" ht="12.45" x14ac:dyDescent="0.3">
      <c r="A849" s="4"/>
      <c r="B849" s="4"/>
      <c r="C849" s="4"/>
      <c r="D849" s="4"/>
      <c r="E849" s="4"/>
    </row>
    <row r="850" spans="1:5" ht="12.45" x14ac:dyDescent="0.3">
      <c r="A850" s="4"/>
      <c r="B850" s="4"/>
      <c r="C850" s="4"/>
      <c r="D850" s="4"/>
      <c r="E850" s="4"/>
    </row>
    <row r="851" spans="1:5" ht="12.45" x14ac:dyDescent="0.3">
      <c r="A851" s="4"/>
      <c r="B851" s="4"/>
      <c r="C851" s="4"/>
      <c r="D851" s="4"/>
      <c r="E851" s="4"/>
    </row>
    <row r="852" spans="1:5" ht="12.45" x14ac:dyDescent="0.3">
      <c r="A852" s="4"/>
      <c r="B852" s="4"/>
      <c r="C852" s="4"/>
      <c r="D852" s="4"/>
      <c r="E852" s="4"/>
    </row>
    <row r="853" spans="1:5" ht="12.45" x14ac:dyDescent="0.3">
      <c r="A853" s="4"/>
      <c r="B853" s="4"/>
      <c r="C853" s="4"/>
      <c r="D853" s="4"/>
      <c r="E853" s="4"/>
    </row>
    <row r="854" spans="1:5" ht="12.45" x14ac:dyDescent="0.3">
      <c r="A854" s="4"/>
      <c r="B854" s="4"/>
      <c r="C854" s="4"/>
      <c r="D854" s="4"/>
      <c r="E854" s="4"/>
    </row>
    <row r="855" spans="1:5" ht="12.45" x14ac:dyDescent="0.3">
      <c r="A855" s="4"/>
      <c r="B855" s="4"/>
      <c r="C855" s="4"/>
      <c r="D855" s="4"/>
      <c r="E855" s="4"/>
    </row>
    <row r="856" spans="1:5" ht="12.45" x14ac:dyDescent="0.3">
      <c r="A856" s="4"/>
      <c r="B856" s="4"/>
      <c r="C856" s="4"/>
      <c r="D856" s="4"/>
      <c r="E856" s="4"/>
    </row>
    <row r="857" spans="1:5" ht="12.45" x14ac:dyDescent="0.3">
      <c r="A857" s="4"/>
      <c r="B857" s="4"/>
      <c r="C857" s="4"/>
      <c r="D857" s="4"/>
      <c r="E857" s="4"/>
    </row>
    <row r="858" spans="1:5" ht="12.45" x14ac:dyDescent="0.3">
      <c r="A858" s="4"/>
      <c r="B858" s="4"/>
      <c r="C858" s="4"/>
      <c r="D858" s="4"/>
      <c r="E858" s="4"/>
    </row>
    <row r="859" spans="1:5" ht="12.45" x14ac:dyDescent="0.3">
      <c r="A859" s="4"/>
      <c r="B859" s="4"/>
      <c r="C859" s="4"/>
      <c r="D859" s="4"/>
      <c r="E859" s="4"/>
    </row>
    <row r="860" spans="1:5" ht="12.45" x14ac:dyDescent="0.3">
      <c r="A860" s="4"/>
      <c r="B860" s="4"/>
      <c r="C860" s="4"/>
      <c r="D860" s="4"/>
      <c r="E860" s="4"/>
    </row>
    <row r="861" spans="1:5" ht="12.45" x14ac:dyDescent="0.3">
      <c r="A861" s="4"/>
      <c r="B861" s="4"/>
      <c r="C861" s="4"/>
      <c r="D861" s="4"/>
      <c r="E861" s="4"/>
    </row>
    <row r="862" spans="1:5" ht="12.45" x14ac:dyDescent="0.3">
      <c r="A862" s="4"/>
      <c r="B862" s="4"/>
      <c r="C862" s="4"/>
      <c r="D862" s="4"/>
      <c r="E862" s="4"/>
    </row>
    <row r="863" spans="1:5" ht="12.45" x14ac:dyDescent="0.3">
      <c r="A863" s="4"/>
      <c r="B863" s="4"/>
      <c r="C863" s="4"/>
      <c r="D863" s="4"/>
      <c r="E863" s="4"/>
    </row>
    <row r="864" spans="1:5" ht="12.45" x14ac:dyDescent="0.3">
      <c r="A864" s="4"/>
      <c r="B864" s="4"/>
      <c r="C864" s="4"/>
      <c r="D864" s="4"/>
      <c r="E864" s="4"/>
    </row>
    <row r="865" spans="1:5" ht="12.45" x14ac:dyDescent="0.3">
      <c r="A865" s="4"/>
      <c r="B865" s="4"/>
      <c r="C865" s="4"/>
      <c r="D865" s="4"/>
      <c r="E865" s="4"/>
    </row>
    <row r="866" spans="1:5" ht="12.45" x14ac:dyDescent="0.3">
      <c r="A866" s="4"/>
      <c r="B866" s="4"/>
      <c r="C866" s="4"/>
      <c r="D866" s="4"/>
      <c r="E866" s="4"/>
    </row>
    <row r="867" spans="1:5" ht="12.45" x14ac:dyDescent="0.3">
      <c r="A867" s="4"/>
      <c r="B867" s="4"/>
      <c r="C867" s="4"/>
      <c r="D867" s="4"/>
      <c r="E867" s="4"/>
    </row>
    <row r="868" spans="1:5" ht="12.45" x14ac:dyDescent="0.3">
      <c r="A868" s="4"/>
      <c r="B868" s="4"/>
      <c r="C868" s="4"/>
      <c r="D868" s="4"/>
      <c r="E868" s="4"/>
    </row>
    <row r="869" spans="1:5" ht="12.45" x14ac:dyDescent="0.3">
      <c r="A869" s="4"/>
      <c r="B869" s="4"/>
      <c r="C869" s="4"/>
      <c r="D869" s="4"/>
      <c r="E869" s="4"/>
    </row>
    <row r="870" spans="1:5" ht="12.45" x14ac:dyDescent="0.3">
      <c r="A870" s="4"/>
      <c r="B870" s="4"/>
      <c r="C870" s="4"/>
      <c r="D870" s="4"/>
      <c r="E870" s="4"/>
    </row>
    <row r="871" spans="1:5" ht="12.45" x14ac:dyDescent="0.3">
      <c r="A871" s="4"/>
      <c r="B871" s="4"/>
      <c r="C871" s="4"/>
      <c r="D871" s="4"/>
      <c r="E871" s="4"/>
    </row>
    <row r="872" spans="1:5" ht="12.45" x14ac:dyDescent="0.3">
      <c r="A872" s="4"/>
      <c r="B872" s="4"/>
      <c r="C872" s="4"/>
      <c r="D872" s="4"/>
      <c r="E872" s="4"/>
    </row>
    <row r="873" spans="1:5" ht="12.45" x14ac:dyDescent="0.3">
      <c r="A873" s="4"/>
      <c r="B873" s="4"/>
      <c r="C873" s="4"/>
      <c r="D873" s="4"/>
      <c r="E873" s="4"/>
    </row>
    <row r="874" spans="1:5" ht="12.45" x14ac:dyDescent="0.3">
      <c r="A874" s="4"/>
      <c r="B874" s="4"/>
      <c r="C874" s="4"/>
      <c r="D874" s="4"/>
      <c r="E874" s="4"/>
    </row>
    <row r="875" spans="1:5" ht="12.45" x14ac:dyDescent="0.3">
      <c r="A875" s="4"/>
      <c r="B875" s="4"/>
      <c r="C875" s="4"/>
      <c r="D875" s="4"/>
      <c r="E875" s="4"/>
    </row>
    <row r="876" spans="1:5" ht="12.45" x14ac:dyDescent="0.3">
      <c r="A876" s="4"/>
      <c r="B876" s="4"/>
      <c r="C876" s="4"/>
      <c r="D876" s="4"/>
      <c r="E876" s="4"/>
    </row>
    <row r="877" spans="1:5" ht="12.45" x14ac:dyDescent="0.3">
      <c r="A877" s="4"/>
      <c r="B877" s="4"/>
      <c r="C877" s="4"/>
      <c r="D877" s="4"/>
      <c r="E877" s="4"/>
    </row>
    <row r="878" spans="1:5" ht="12.45" x14ac:dyDescent="0.3">
      <c r="A878" s="4"/>
      <c r="B878" s="4"/>
      <c r="C878" s="4"/>
      <c r="D878" s="4"/>
      <c r="E878" s="4"/>
    </row>
    <row r="879" spans="1:5" ht="12.45" x14ac:dyDescent="0.3">
      <c r="A879" s="4"/>
      <c r="B879" s="4"/>
      <c r="C879" s="4"/>
      <c r="D879" s="4"/>
      <c r="E879" s="4"/>
    </row>
    <row r="880" spans="1:5" ht="12.45" x14ac:dyDescent="0.3">
      <c r="A880" s="4"/>
      <c r="B880" s="4"/>
      <c r="C880" s="4"/>
      <c r="D880" s="4"/>
      <c r="E880" s="4"/>
    </row>
    <row r="881" spans="1:5" ht="12.45" x14ac:dyDescent="0.3">
      <c r="A881" s="4"/>
      <c r="B881" s="4"/>
      <c r="C881" s="4"/>
      <c r="D881" s="4"/>
      <c r="E881" s="4"/>
    </row>
    <row r="882" spans="1:5" ht="12.45" x14ac:dyDescent="0.3">
      <c r="A882" s="4"/>
      <c r="B882" s="4"/>
      <c r="C882" s="4"/>
      <c r="D882" s="4"/>
      <c r="E882" s="4"/>
    </row>
    <row r="883" spans="1:5" ht="12.45" x14ac:dyDescent="0.3">
      <c r="A883" s="4"/>
      <c r="B883" s="4"/>
      <c r="C883" s="4"/>
      <c r="D883" s="4"/>
      <c r="E883" s="4"/>
    </row>
    <row r="884" spans="1:5" ht="12.45" x14ac:dyDescent="0.3">
      <c r="A884" s="4"/>
      <c r="B884" s="4"/>
      <c r="C884" s="4"/>
      <c r="D884" s="4"/>
      <c r="E884" s="4"/>
    </row>
    <row r="885" spans="1:5" ht="12.45" x14ac:dyDescent="0.3">
      <c r="A885" s="4"/>
      <c r="B885" s="4"/>
      <c r="C885" s="4"/>
      <c r="D885" s="4"/>
      <c r="E885" s="4"/>
    </row>
    <row r="886" spans="1:5" ht="12.45" x14ac:dyDescent="0.3">
      <c r="A886" s="4"/>
      <c r="B886" s="4"/>
      <c r="C886" s="4"/>
      <c r="D886" s="4"/>
      <c r="E886" s="4"/>
    </row>
    <row r="887" spans="1:5" ht="12.45" x14ac:dyDescent="0.3">
      <c r="A887" s="4"/>
      <c r="B887" s="4"/>
      <c r="C887" s="4"/>
      <c r="D887" s="4"/>
      <c r="E887" s="4"/>
    </row>
    <row r="888" spans="1:5" ht="12.45" x14ac:dyDescent="0.3">
      <c r="A888" s="4"/>
      <c r="B888" s="4"/>
      <c r="C888" s="4"/>
      <c r="D888" s="4"/>
      <c r="E888" s="4"/>
    </row>
    <row r="889" spans="1:5" ht="12.45" x14ac:dyDescent="0.3">
      <c r="A889" s="4"/>
      <c r="B889" s="4"/>
      <c r="C889" s="4"/>
      <c r="D889" s="4"/>
      <c r="E889" s="4"/>
    </row>
    <row r="890" spans="1:5" ht="12.45" x14ac:dyDescent="0.3">
      <c r="A890" s="4"/>
      <c r="B890" s="4"/>
      <c r="C890" s="4"/>
      <c r="D890" s="4"/>
      <c r="E890" s="4"/>
    </row>
    <row r="891" spans="1:5" ht="12.45" x14ac:dyDescent="0.3">
      <c r="A891" s="4"/>
      <c r="B891" s="4"/>
      <c r="C891" s="4"/>
      <c r="D891" s="4"/>
      <c r="E891" s="4"/>
    </row>
    <row r="892" spans="1:5" ht="12.45" x14ac:dyDescent="0.3">
      <c r="A892" s="4"/>
      <c r="B892" s="4"/>
      <c r="C892" s="4"/>
      <c r="D892" s="4"/>
      <c r="E892" s="4"/>
    </row>
    <row r="893" spans="1:5" ht="12.45" x14ac:dyDescent="0.3">
      <c r="A893" s="4"/>
      <c r="B893" s="4"/>
      <c r="C893" s="4"/>
      <c r="D893" s="4"/>
      <c r="E893" s="4"/>
    </row>
    <row r="894" spans="1:5" ht="12.45" x14ac:dyDescent="0.3">
      <c r="A894" s="4"/>
      <c r="B894" s="4"/>
      <c r="C894" s="4"/>
      <c r="D894" s="4"/>
      <c r="E894" s="4"/>
    </row>
    <row r="895" spans="1:5" ht="12.45" x14ac:dyDescent="0.3">
      <c r="A895" s="4"/>
      <c r="B895" s="4"/>
      <c r="C895" s="4"/>
      <c r="D895" s="4"/>
      <c r="E895" s="4"/>
    </row>
    <row r="896" spans="1:5" ht="12.45" x14ac:dyDescent="0.3">
      <c r="A896" s="4"/>
      <c r="B896" s="4"/>
      <c r="C896" s="4"/>
      <c r="D896" s="4"/>
      <c r="E896" s="4"/>
    </row>
    <row r="897" spans="1:5" ht="12.45" x14ac:dyDescent="0.3">
      <c r="A897" s="4"/>
      <c r="B897" s="4"/>
      <c r="C897" s="4"/>
      <c r="D897" s="4"/>
      <c r="E897" s="4"/>
    </row>
    <row r="898" spans="1:5" ht="12.45" x14ac:dyDescent="0.3">
      <c r="A898" s="4"/>
      <c r="B898" s="4"/>
      <c r="C898" s="4"/>
      <c r="D898" s="4"/>
      <c r="E898" s="4"/>
    </row>
    <row r="899" spans="1:5" ht="12.45" x14ac:dyDescent="0.3">
      <c r="A899" s="4"/>
      <c r="B899" s="4"/>
      <c r="C899" s="4"/>
      <c r="D899" s="4"/>
      <c r="E899" s="4"/>
    </row>
    <row r="900" spans="1:5" ht="12.45" x14ac:dyDescent="0.3">
      <c r="A900" s="4"/>
      <c r="B900" s="4"/>
      <c r="C900" s="4"/>
      <c r="D900" s="4"/>
      <c r="E900" s="4"/>
    </row>
    <row r="901" spans="1:5" ht="12.45" x14ac:dyDescent="0.3">
      <c r="A901" s="4"/>
      <c r="B901" s="4"/>
      <c r="C901" s="4"/>
      <c r="D901" s="4"/>
      <c r="E901" s="4"/>
    </row>
    <row r="902" spans="1:5" ht="12.45" x14ac:dyDescent="0.3">
      <c r="A902" s="4"/>
      <c r="B902" s="4"/>
      <c r="C902" s="4"/>
      <c r="D902" s="4"/>
      <c r="E902" s="4"/>
    </row>
    <row r="903" spans="1:5" ht="12.45" x14ac:dyDescent="0.3">
      <c r="A903" s="4"/>
      <c r="B903" s="4"/>
      <c r="C903" s="4"/>
      <c r="D903" s="4"/>
      <c r="E903" s="4"/>
    </row>
    <row r="904" spans="1:5" ht="12.45" x14ac:dyDescent="0.3">
      <c r="A904" s="4"/>
      <c r="B904" s="4"/>
      <c r="C904" s="4"/>
      <c r="D904" s="4"/>
      <c r="E904" s="4"/>
    </row>
    <row r="905" spans="1:5" ht="12.45" x14ac:dyDescent="0.3">
      <c r="A905" s="4"/>
      <c r="B905" s="4"/>
      <c r="C905" s="4"/>
      <c r="D905" s="4"/>
      <c r="E905" s="4"/>
    </row>
    <row r="906" spans="1:5" ht="12.45" x14ac:dyDescent="0.3">
      <c r="A906" s="4"/>
      <c r="B906" s="4"/>
      <c r="C906" s="4"/>
      <c r="D906" s="4"/>
      <c r="E906" s="4"/>
    </row>
    <row r="907" spans="1:5" ht="12.45" x14ac:dyDescent="0.3">
      <c r="A907" s="4"/>
      <c r="B907" s="4"/>
      <c r="C907" s="4"/>
      <c r="D907" s="4"/>
      <c r="E907" s="4"/>
    </row>
    <row r="908" spans="1:5" ht="12.45" x14ac:dyDescent="0.3">
      <c r="A908" s="4"/>
      <c r="B908" s="4"/>
      <c r="C908" s="4"/>
      <c r="D908" s="4"/>
      <c r="E908" s="4"/>
    </row>
    <row r="909" spans="1:5" ht="12.45" x14ac:dyDescent="0.3">
      <c r="A909" s="4"/>
      <c r="B909" s="4"/>
      <c r="C909" s="4"/>
      <c r="D909" s="4"/>
      <c r="E909" s="4"/>
    </row>
    <row r="910" spans="1:5" ht="12.45" x14ac:dyDescent="0.3">
      <c r="A910" s="4"/>
      <c r="B910" s="4"/>
      <c r="C910" s="4"/>
      <c r="D910" s="4"/>
      <c r="E910" s="4"/>
    </row>
    <row r="911" spans="1:5" ht="12.45" x14ac:dyDescent="0.3">
      <c r="A911" s="4"/>
      <c r="B911" s="4"/>
      <c r="C911" s="4"/>
      <c r="D911" s="4"/>
      <c r="E911" s="4"/>
    </row>
    <row r="912" spans="1:5" ht="12.45" x14ac:dyDescent="0.3">
      <c r="A912" s="4"/>
      <c r="B912" s="4"/>
      <c r="C912" s="4"/>
      <c r="D912" s="4"/>
      <c r="E912" s="4"/>
    </row>
    <row r="913" spans="1:5" ht="12.45" x14ac:dyDescent="0.3">
      <c r="A913" s="4"/>
      <c r="B913" s="4"/>
      <c r="C913" s="4"/>
      <c r="D913" s="4"/>
      <c r="E913" s="4"/>
    </row>
    <row r="914" spans="1:5" ht="12.45" x14ac:dyDescent="0.3">
      <c r="A914" s="4"/>
      <c r="B914" s="4"/>
      <c r="C914" s="4"/>
      <c r="D914" s="4"/>
      <c r="E914" s="4"/>
    </row>
    <row r="915" spans="1:5" ht="12.45" x14ac:dyDescent="0.3">
      <c r="A915" s="4"/>
      <c r="B915" s="4"/>
      <c r="C915" s="4"/>
      <c r="D915" s="4"/>
      <c r="E915" s="4"/>
    </row>
    <row r="916" spans="1:5" ht="12.45" x14ac:dyDescent="0.3">
      <c r="A916" s="4"/>
      <c r="B916" s="4"/>
      <c r="C916" s="4"/>
      <c r="D916" s="4"/>
      <c r="E916" s="4"/>
    </row>
    <row r="917" spans="1:5" ht="12.45" x14ac:dyDescent="0.3">
      <c r="A917" s="4"/>
      <c r="B917" s="4"/>
      <c r="C917" s="4"/>
      <c r="D917" s="4"/>
      <c r="E917" s="4"/>
    </row>
    <row r="918" spans="1:5" ht="12.45" x14ac:dyDescent="0.3">
      <c r="A918" s="4"/>
      <c r="B918" s="4"/>
      <c r="C918" s="4"/>
      <c r="D918" s="4"/>
      <c r="E918" s="4"/>
    </row>
    <row r="919" spans="1:5" ht="12.45" x14ac:dyDescent="0.3">
      <c r="A919" s="4"/>
      <c r="B919" s="4"/>
      <c r="C919" s="4"/>
      <c r="D919" s="4"/>
      <c r="E919" s="4"/>
    </row>
    <row r="920" spans="1:5" ht="12.45" x14ac:dyDescent="0.3">
      <c r="A920" s="4"/>
      <c r="B920" s="4"/>
      <c r="C920" s="4"/>
      <c r="D920" s="4"/>
      <c r="E920" s="4"/>
    </row>
    <row r="921" spans="1:5" ht="12.45" x14ac:dyDescent="0.3">
      <c r="A921" s="4"/>
      <c r="B921" s="4"/>
      <c r="C921" s="4"/>
      <c r="D921" s="4"/>
      <c r="E921" s="4"/>
    </row>
    <row r="922" spans="1:5" ht="12.45" x14ac:dyDescent="0.3">
      <c r="A922" s="4"/>
      <c r="B922" s="4"/>
      <c r="C922" s="4"/>
      <c r="D922" s="4"/>
      <c r="E922" s="4"/>
    </row>
    <row r="923" spans="1:5" ht="12.45" x14ac:dyDescent="0.3">
      <c r="A923" s="4"/>
      <c r="B923" s="4"/>
      <c r="C923" s="4"/>
      <c r="D923" s="4"/>
      <c r="E923" s="4"/>
    </row>
    <row r="924" spans="1:5" ht="12.45" x14ac:dyDescent="0.3">
      <c r="A924" s="4"/>
      <c r="B924" s="4"/>
      <c r="C924" s="4"/>
      <c r="D924" s="4"/>
      <c r="E924" s="4"/>
    </row>
    <row r="925" spans="1:5" ht="12.45" x14ac:dyDescent="0.3">
      <c r="A925" s="4"/>
      <c r="B925" s="4"/>
      <c r="C925" s="4"/>
      <c r="D925" s="4"/>
      <c r="E925" s="4"/>
    </row>
    <row r="926" spans="1:5" ht="12.45" x14ac:dyDescent="0.3">
      <c r="A926" s="4"/>
      <c r="B926" s="4"/>
      <c r="C926" s="4"/>
      <c r="D926" s="4"/>
      <c r="E926" s="4"/>
    </row>
    <row r="927" spans="1:5" ht="12.45" x14ac:dyDescent="0.3">
      <c r="A927" s="4"/>
      <c r="B927" s="4"/>
      <c r="C927" s="4"/>
      <c r="D927" s="4"/>
      <c r="E927" s="4"/>
    </row>
    <row r="928" spans="1:5" ht="12.45" x14ac:dyDescent="0.3">
      <c r="A928" s="4"/>
      <c r="B928" s="4"/>
      <c r="C928" s="4"/>
      <c r="D928" s="4"/>
      <c r="E928" s="4"/>
    </row>
    <row r="929" spans="1:5" ht="12.45" x14ac:dyDescent="0.3">
      <c r="A929" s="4"/>
      <c r="B929" s="4"/>
      <c r="C929" s="4"/>
      <c r="D929" s="4"/>
      <c r="E929" s="4"/>
    </row>
    <row r="930" spans="1:5" ht="12.45" x14ac:dyDescent="0.3">
      <c r="A930" s="4"/>
      <c r="B930" s="4"/>
      <c r="C930" s="4"/>
      <c r="D930" s="4"/>
      <c r="E930" s="4"/>
    </row>
    <row r="931" spans="1:5" ht="12.45" x14ac:dyDescent="0.3">
      <c r="A931" s="4"/>
      <c r="B931" s="4"/>
      <c r="C931" s="4"/>
      <c r="D931" s="4"/>
      <c r="E931" s="4"/>
    </row>
    <row r="932" spans="1:5" ht="12.45" x14ac:dyDescent="0.3">
      <c r="A932" s="4"/>
      <c r="B932" s="4"/>
      <c r="C932" s="4"/>
      <c r="D932" s="4"/>
      <c r="E932" s="4"/>
    </row>
    <row r="933" spans="1:5" ht="12.45" x14ac:dyDescent="0.3">
      <c r="A933" s="4"/>
      <c r="B933" s="4"/>
      <c r="C933" s="4"/>
      <c r="D933" s="4"/>
      <c r="E933" s="4"/>
    </row>
    <row r="934" spans="1:5" ht="12.45" x14ac:dyDescent="0.3">
      <c r="A934" s="4"/>
      <c r="B934" s="4"/>
      <c r="C934" s="4"/>
      <c r="D934" s="4"/>
      <c r="E934" s="4"/>
    </row>
    <row r="935" spans="1:5" ht="12.45" x14ac:dyDescent="0.3">
      <c r="A935" s="4"/>
      <c r="B935" s="4"/>
      <c r="C935" s="4"/>
      <c r="D935" s="4"/>
      <c r="E935" s="4"/>
    </row>
    <row r="936" spans="1:5" ht="12.45" x14ac:dyDescent="0.3">
      <c r="A936" s="4"/>
      <c r="B936" s="4"/>
      <c r="C936" s="4"/>
      <c r="D936" s="4"/>
      <c r="E936" s="4"/>
    </row>
    <row r="937" spans="1:5" ht="12.45" x14ac:dyDescent="0.3">
      <c r="A937" s="4"/>
      <c r="B937" s="4"/>
      <c r="C937" s="4"/>
      <c r="D937" s="4"/>
      <c r="E937" s="4"/>
    </row>
    <row r="938" spans="1:5" ht="12.45" x14ac:dyDescent="0.3">
      <c r="A938" s="4"/>
      <c r="B938" s="4"/>
      <c r="C938" s="4"/>
      <c r="D938" s="4"/>
      <c r="E938" s="4"/>
    </row>
    <row r="939" spans="1:5" ht="12.45" x14ac:dyDescent="0.3">
      <c r="A939" s="4"/>
      <c r="B939" s="4"/>
      <c r="C939" s="4"/>
      <c r="D939" s="4"/>
      <c r="E939" s="4"/>
    </row>
    <row r="940" spans="1:5" ht="12.45" x14ac:dyDescent="0.3">
      <c r="A940" s="4"/>
      <c r="B940" s="4"/>
      <c r="C940" s="4"/>
      <c r="D940" s="4"/>
      <c r="E940" s="4"/>
    </row>
    <row r="941" spans="1:5" ht="12.45" x14ac:dyDescent="0.3">
      <c r="A941" s="4"/>
      <c r="B941" s="4"/>
      <c r="C941" s="4"/>
      <c r="D941" s="4"/>
      <c r="E941" s="4"/>
    </row>
    <row r="942" spans="1:5" ht="12.45" x14ac:dyDescent="0.3">
      <c r="A942" s="4"/>
      <c r="B942" s="4"/>
      <c r="C942" s="4"/>
      <c r="D942" s="4"/>
      <c r="E942" s="4"/>
    </row>
    <row r="943" spans="1:5" ht="12.45" x14ac:dyDescent="0.3">
      <c r="A943" s="4"/>
      <c r="B943" s="4"/>
      <c r="C943" s="4"/>
      <c r="D943" s="4"/>
      <c r="E943" s="4"/>
    </row>
    <row r="944" spans="1:5" ht="12.45" x14ac:dyDescent="0.3">
      <c r="A944" s="4"/>
      <c r="B944" s="4"/>
      <c r="C944" s="4"/>
      <c r="D944" s="4"/>
      <c r="E944" s="4"/>
    </row>
    <row r="945" spans="1:5" ht="12.45" x14ac:dyDescent="0.3">
      <c r="A945" s="4"/>
      <c r="B945" s="4"/>
      <c r="C945" s="4"/>
      <c r="D945" s="4"/>
      <c r="E945" s="4"/>
    </row>
    <row r="946" spans="1:5" ht="12.45" x14ac:dyDescent="0.3">
      <c r="A946" s="4"/>
      <c r="B946" s="4"/>
      <c r="C946" s="4"/>
      <c r="D946" s="4"/>
      <c r="E946" s="4"/>
    </row>
    <row r="947" spans="1:5" ht="12.45" x14ac:dyDescent="0.3">
      <c r="A947" s="4"/>
      <c r="B947" s="4"/>
      <c r="C947" s="4"/>
      <c r="D947" s="4"/>
      <c r="E947" s="4"/>
    </row>
    <row r="948" spans="1:5" ht="12.45" x14ac:dyDescent="0.3">
      <c r="A948" s="4"/>
      <c r="B948" s="4"/>
      <c r="C948" s="4"/>
      <c r="D948" s="4"/>
      <c r="E948" s="4"/>
    </row>
    <row r="949" spans="1:5" ht="12.45" x14ac:dyDescent="0.3">
      <c r="A949" s="4"/>
      <c r="B949" s="4"/>
      <c r="C949" s="4"/>
      <c r="D949" s="4"/>
      <c r="E949" s="4"/>
    </row>
    <row r="950" spans="1:5" ht="12.45" x14ac:dyDescent="0.3">
      <c r="A950" s="4"/>
      <c r="B950" s="4"/>
      <c r="C950" s="4"/>
      <c r="D950" s="4"/>
      <c r="E950" s="4"/>
    </row>
    <row r="951" spans="1:5" ht="12.45" x14ac:dyDescent="0.3">
      <c r="A951" s="4"/>
      <c r="B951" s="4"/>
      <c r="C951" s="4"/>
      <c r="D951" s="4"/>
      <c r="E951" s="4"/>
    </row>
    <row r="952" spans="1:5" ht="12.45" x14ac:dyDescent="0.3">
      <c r="A952" s="4"/>
      <c r="B952" s="4"/>
      <c r="C952" s="4"/>
      <c r="D952" s="4"/>
      <c r="E952" s="4"/>
    </row>
    <row r="953" spans="1:5" ht="12.45" x14ac:dyDescent="0.3">
      <c r="A953" s="4"/>
      <c r="B953" s="4"/>
      <c r="C953" s="4"/>
      <c r="D953" s="4"/>
      <c r="E953" s="4"/>
    </row>
    <row r="954" spans="1:5" ht="12.45" x14ac:dyDescent="0.3">
      <c r="A954" s="4"/>
      <c r="B954" s="4"/>
      <c r="C954" s="4"/>
      <c r="D954" s="4"/>
      <c r="E954" s="4"/>
    </row>
    <row r="955" spans="1:5" ht="12.45" x14ac:dyDescent="0.3">
      <c r="A955" s="4"/>
      <c r="B955" s="4"/>
      <c r="C955" s="4"/>
      <c r="D955" s="4"/>
      <c r="E955" s="4"/>
    </row>
    <row r="956" spans="1:5" ht="12.45" x14ac:dyDescent="0.3">
      <c r="A956" s="4"/>
      <c r="B956" s="4"/>
      <c r="C956" s="4"/>
      <c r="D956" s="4"/>
      <c r="E956" s="4"/>
    </row>
    <row r="957" spans="1:5" ht="12.45" x14ac:dyDescent="0.3">
      <c r="A957" s="4"/>
      <c r="B957" s="4"/>
      <c r="C957" s="4"/>
      <c r="D957" s="4"/>
      <c r="E957" s="4"/>
    </row>
    <row r="958" spans="1:5" ht="12.45" x14ac:dyDescent="0.3">
      <c r="A958" s="4"/>
      <c r="B958" s="4"/>
      <c r="C958" s="4"/>
      <c r="D958" s="4"/>
      <c r="E958" s="4"/>
    </row>
    <row r="959" spans="1:5" ht="12.45" x14ac:dyDescent="0.3">
      <c r="A959" s="4"/>
      <c r="B959" s="4"/>
      <c r="C959" s="4"/>
      <c r="D959" s="4"/>
      <c r="E959" s="4"/>
    </row>
    <row r="960" spans="1:5" ht="12.45" x14ac:dyDescent="0.3">
      <c r="A960" s="4"/>
      <c r="B960" s="4"/>
      <c r="C960" s="4"/>
      <c r="D960" s="4"/>
      <c r="E960" s="4"/>
    </row>
    <row r="961" spans="1:5" ht="12.45" x14ac:dyDescent="0.3">
      <c r="A961" s="4"/>
      <c r="B961" s="4"/>
      <c r="C961" s="4"/>
      <c r="D961" s="4"/>
      <c r="E961" s="4"/>
    </row>
    <row r="962" spans="1:5" ht="12.45" x14ac:dyDescent="0.3">
      <c r="A962" s="4"/>
      <c r="B962" s="4"/>
      <c r="C962" s="4"/>
      <c r="D962" s="4"/>
      <c r="E962" s="4"/>
    </row>
    <row r="963" spans="1:5" ht="12.45" x14ac:dyDescent="0.3">
      <c r="A963" s="4"/>
      <c r="B963" s="4"/>
      <c r="C963" s="4"/>
      <c r="D963" s="4"/>
      <c r="E963" s="4"/>
    </row>
    <row r="964" spans="1:5" ht="12.45" x14ac:dyDescent="0.3">
      <c r="A964" s="4"/>
      <c r="B964" s="4"/>
      <c r="C964" s="4"/>
      <c r="D964" s="4"/>
      <c r="E964" s="4"/>
    </row>
    <row r="965" spans="1:5" ht="12.45" x14ac:dyDescent="0.3">
      <c r="A965" s="4"/>
      <c r="B965" s="4"/>
      <c r="C965" s="4"/>
      <c r="D965" s="4"/>
      <c r="E965" s="4"/>
    </row>
    <row r="966" spans="1:5" ht="12.45" x14ac:dyDescent="0.3">
      <c r="A966" s="4"/>
      <c r="B966" s="4"/>
      <c r="C966" s="4"/>
      <c r="D966" s="4"/>
      <c r="E966" s="4"/>
    </row>
    <row r="967" spans="1:5" ht="12.45" x14ac:dyDescent="0.3">
      <c r="A967" s="4"/>
      <c r="B967" s="4"/>
      <c r="C967" s="4"/>
      <c r="D967" s="4"/>
      <c r="E967" s="4"/>
    </row>
    <row r="968" spans="1:5" ht="12.45" x14ac:dyDescent="0.3">
      <c r="A968" s="4"/>
      <c r="B968" s="4"/>
      <c r="C968" s="4"/>
      <c r="D968" s="4"/>
      <c r="E968" s="4"/>
    </row>
    <row r="969" spans="1:5" ht="12.45" x14ac:dyDescent="0.3">
      <c r="A969" s="4"/>
      <c r="B969" s="4"/>
      <c r="C969" s="4"/>
      <c r="D969" s="4"/>
      <c r="E969" s="4"/>
    </row>
    <row r="970" spans="1:5" ht="12.45" x14ac:dyDescent="0.3">
      <c r="A970" s="4"/>
      <c r="B970" s="4"/>
      <c r="C970" s="4"/>
      <c r="D970" s="4"/>
      <c r="E970" s="4"/>
    </row>
    <row r="971" spans="1:5" ht="12.45" x14ac:dyDescent="0.3">
      <c r="A971" s="4"/>
      <c r="B971" s="4"/>
      <c r="C971" s="4"/>
      <c r="D971" s="4"/>
      <c r="E971" s="4"/>
    </row>
    <row r="972" spans="1:5" ht="12.45" x14ac:dyDescent="0.3">
      <c r="A972" s="4"/>
      <c r="B972" s="4"/>
      <c r="C972" s="4"/>
      <c r="D972" s="4"/>
      <c r="E972" s="4"/>
    </row>
    <row r="973" spans="1:5" ht="12.45" x14ac:dyDescent="0.3">
      <c r="A973" s="4"/>
      <c r="B973" s="4"/>
      <c r="C973" s="4"/>
      <c r="D973" s="4"/>
      <c r="E973" s="4"/>
    </row>
    <row r="974" spans="1:5" ht="12.45" x14ac:dyDescent="0.3">
      <c r="A974" s="4"/>
      <c r="B974" s="4"/>
      <c r="C974" s="4"/>
      <c r="D974" s="4"/>
      <c r="E974" s="4"/>
    </row>
    <row r="975" spans="1:5" ht="12.45" x14ac:dyDescent="0.3">
      <c r="A975" s="4"/>
      <c r="B975" s="4"/>
      <c r="C975" s="4"/>
      <c r="D975" s="4"/>
      <c r="E975" s="4"/>
    </row>
    <row r="976" spans="1:5" ht="12.45" x14ac:dyDescent="0.3">
      <c r="A976" s="4"/>
      <c r="B976" s="4"/>
      <c r="C976" s="4"/>
      <c r="D976" s="4"/>
      <c r="E976" s="4"/>
    </row>
    <row r="977" spans="1:5" ht="12.45" x14ac:dyDescent="0.3">
      <c r="A977" s="4"/>
      <c r="B977" s="4"/>
      <c r="C977" s="4"/>
      <c r="D977" s="4"/>
      <c r="E977" s="4"/>
    </row>
    <row r="978" spans="1:5" ht="12.45" x14ac:dyDescent="0.3">
      <c r="A978" s="4"/>
      <c r="B978" s="4"/>
      <c r="C978" s="4"/>
      <c r="D978" s="4"/>
      <c r="E978" s="4"/>
    </row>
    <row r="979" spans="1:5" ht="12.45" x14ac:dyDescent="0.3">
      <c r="A979" s="4"/>
      <c r="B979" s="4"/>
      <c r="C979" s="4"/>
      <c r="D979" s="4"/>
      <c r="E979" s="4"/>
    </row>
    <row r="980" spans="1:5" ht="12.45" x14ac:dyDescent="0.3">
      <c r="A980" s="4"/>
      <c r="B980" s="4"/>
      <c r="C980" s="4"/>
      <c r="D980" s="4"/>
      <c r="E980" s="4"/>
    </row>
    <row r="981" spans="1:5" ht="12.45" x14ac:dyDescent="0.3">
      <c r="A981" s="4"/>
      <c r="B981" s="4"/>
      <c r="C981" s="4"/>
      <c r="D981" s="4"/>
      <c r="E981" s="4"/>
    </row>
    <row r="982" spans="1:5" ht="12.45" x14ac:dyDescent="0.3">
      <c r="A982" s="4"/>
      <c r="B982" s="4"/>
      <c r="C982" s="4"/>
      <c r="D982" s="4"/>
      <c r="E982" s="4"/>
    </row>
    <row r="983" spans="1:5" ht="12.45" x14ac:dyDescent="0.3">
      <c r="A983" s="4"/>
      <c r="B983" s="4"/>
      <c r="C983" s="4"/>
      <c r="D983" s="4"/>
      <c r="E983" s="4"/>
    </row>
    <row r="984" spans="1:5" ht="12.45" x14ac:dyDescent="0.3">
      <c r="A984" s="4"/>
      <c r="B984" s="4"/>
      <c r="C984" s="4"/>
      <c r="D984" s="4"/>
      <c r="E984" s="4"/>
    </row>
    <row r="985" spans="1:5" ht="12.45" x14ac:dyDescent="0.3">
      <c r="A985" s="4"/>
      <c r="B985" s="4"/>
      <c r="C985" s="4"/>
      <c r="D985" s="4"/>
      <c r="E985" s="4"/>
    </row>
    <row r="986" spans="1:5" ht="12.45" x14ac:dyDescent="0.3">
      <c r="A986" s="4"/>
      <c r="B986" s="4"/>
      <c r="C986" s="4"/>
      <c r="D986" s="4"/>
      <c r="E986" s="4"/>
    </row>
    <row r="987" spans="1:5" ht="12.45" x14ac:dyDescent="0.3">
      <c r="A987" s="4"/>
      <c r="B987" s="4"/>
      <c r="C987" s="4"/>
      <c r="D987" s="4"/>
      <c r="E987" s="4"/>
    </row>
    <row r="988" spans="1:5" ht="12.45" x14ac:dyDescent="0.3">
      <c r="A988" s="4"/>
      <c r="B988" s="4"/>
      <c r="C988" s="4"/>
      <c r="D988" s="4"/>
      <c r="E988" s="4"/>
    </row>
    <row r="989" spans="1:5" ht="12.45" x14ac:dyDescent="0.3">
      <c r="A989" s="4"/>
      <c r="B989" s="4"/>
      <c r="C989" s="4"/>
      <c r="D989" s="4"/>
      <c r="E989" s="4"/>
    </row>
    <row r="990" spans="1:5" ht="12.45" x14ac:dyDescent="0.3">
      <c r="A990" s="4"/>
      <c r="B990" s="4"/>
      <c r="C990" s="4"/>
      <c r="D990" s="4"/>
      <c r="E990" s="4"/>
    </row>
    <row r="991" spans="1:5" ht="12.45" x14ac:dyDescent="0.3">
      <c r="A991" s="4"/>
      <c r="B991" s="4"/>
      <c r="C991" s="4"/>
      <c r="D991" s="4"/>
      <c r="E991" s="4"/>
    </row>
    <row r="992" spans="1:5" ht="12.45" x14ac:dyDescent="0.3">
      <c r="A992" s="4"/>
      <c r="B992" s="4"/>
      <c r="C992" s="4"/>
      <c r="D992" s="4"/>
      <c r="E992" s="4"/>
    </row>
    <row r="993" spans="1:5" ht="12.45" x14ac:dyDescent="0.3">
      <c r="A993" s="4"/>
      <c r="B993" s="4"/>
      <c r="C993" s="4"/>
      <c r="D993" s="4"/>
      <c r="E993" s="4"/>
    </row>
    <row r="994" spans="1:5" ht="12.45" x14ac:dyDescent="0.3">
      <c r="A994" s="4"/>
      <c r="B994" s="4"/>
      <c r="C994" s="4"/>
      <c r="D994" s="4"/>
      <c r="E994" s="4"/>
    </row>
    <row r="995" spans="1:5" ht="12.45" x14ac:dyDescent="0.3">
      <c r="A995" s="4"/>
      <c r="B995" s="4"/>
      <c r="C995" s="4"/>
      <c r="D995" s="4"/>
      <c r="E995" s="4"/>
    </row>
    <row r="996" spans="1:5" ht="12.45" x14ac:dyDescent="0.3">
      <c r="A996" s="4"/>
      <c r="B996" s="4"/>
      <c r="C996" s="4"/>
      <c r="D996" s="4"/>
      <c r="E996" s="4"/>
    </row>
    <row r="997" spans="1:5" ht="12.45" x14ac:dyDescent="0.3">
      <c r="A997" s="4"/>
      <c r="B997" s="4"/>
      <c r="C997" s="4"/>
      <c r="D997" s="4"/>
      <c r="E997" s="4"/>
    </row>
    <row r="998" spans="1:5" ht="12.45" x14ac:dyDescent="0.3">
      <c r="A998" s="4"/>
      <c r="B998" s="4"/>
      <c r="C998" s="4"/>
      <c r="D998" s="4"/>
      <c r="E998" s="4"/>
    </row>
    <row r="999" spans="1:5" ht="12.45" x14ac:dyDescent="0.3">
      <c r="A999" s="4"/>
      <c r="B999" s="4"/>
      <c r="C999" s="4"/>
      <c r="D999" s="4"/>
      <c r="E999" s="4"/>
    </row>
    <row r="1000" spans="1:5" ht="12.45" x14ac:dyDescent="0.3">
      <c r="A1000" s="4"/>
      <c r="B1000" s="4"/>
      <c r="C1000" s="4"/>
      <c r="D1000" s="4"/>
      <c r="E1000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outlinePr summaryBelow="0" summaryRight="0"/>
  </sheetPr>
  <dimension ref="A1:G16"/>
  <sheetViews>
    <sheetView workbookViewId="0"/>
  </sheetViews>
  <sheetFormatPr baseColWidth="10" defaultColWidth="12.61328125" defaultRowHeight="15.75" customHeight="1" x14ac:dyDescent="0.3"/>
  <cols>
    <col min="1" max="1" width="30.15234375" customWidth="1"/>
    <col min="3" max="3" width="13.3828125" customWidth="1"/>
    <col min="5" max="5" width="9.84375" customWidth="1"/>
    <col min="6" max="6" width="14.84375" customWidth="1"/>
  </cols>
  <sheetData>
    <row r="1" spans="1:7" ht="15.75" customHeight="1" x14ac:dyDescent="0.3">
      <c r="A1" s="22" t="s">
        <v>54</v>
      </c>
      <c r="B1" s="30" t="s">
        <v>30</v>
      </c>
      <c r="C1" s="30" t="s">
        <v>32</v>
      </c>
      <c r="D1" s="30" t="s">
        <v>29</v>
      </c>
      <c r="E1" s="31" t="s">
        <v>55</v>
      </c>
      <c r="F1" s="32" t="s">
        <v>35</v>
      </c>
      <c r="G1" s="32" t="s">
        <v>56</v>
      </c>
    </row>
    <row r="2" spans="1:7" ht="15.75" customHeight="1" x14ac:dyDescent="0.3">
      <c r="A2" s="33" t="s">
        <v>40</v>
      </c>
      <c r="B2" s="34">
        <f>SUMIF(Portefeuille!D:D,A2,Portefeuille!H:H)</f>
        <v>588.39</v>
      </c>
      <c r="C2" s="34">
        <f ca="1">SUMIF(Portefeuille!D:D,A2,Portefeuille!J:J)</f>
        <v>549.09999999999991</v>
      </c>
      <c r="D2" s="35">
        <f ca="1">C2/Portefeuille!$E$2</f>
        <v>0.26330679965474246</v>
      </c>
      <c r="E2" s="36">
        <f ca="1">IFERROR((SUMIF(Portefeuille!D:D,A2,Portefeuille!J:J)-SUMIF(Portefeuille!D:D,A2,Portefeuille!H:H))/SUMIF(Portefeuille!D:D,A2,Portefeuille!H:H),"")</f>
        <v>-6.6775438059790401E-2</v>
      </c>
      <c r="F2" s="37">
        <f ca="1">SUMIF(Portefeuille!D:D,A2,Portefeuille!M:M)</f>
        <v>655.8</v>
      </c>
      <c r="G2" s="38">
        <f ca="1">IFERROR((SUMIF(Portefeuille!D:D,A2,Portefeuille!M:M)-SUMIF(Portefeuille!D:D,A2,Portefeuille!H:H))/SUMIF(Portefeuille!D:D,A2,Portefeuille!H:H),"")</f>
        <v>0.1145668689134757</v>
      </c>
    </row>
    <row r="3" spans="1:7" ht="12.9" x14ac:dyDescent="0.35">
      <c r="A3" s="39" t="s">
        <v>57</v>
      </c>
      <c r="B3" s="34">
        <f>SUMIF(Portefeuille!D:D,A3,Portefeuille!H:H)</f>
        <v>0</v>
      </c>
      <c r="C3" s="34">
        <f>SUMIF(Portefeuille!D:D,A3,Portefeuille!J:J)</f>
        <v>0</v>
      </c>
      <c r="D3" s="35">
        <f ca="1">C3/Portefeuille!$E$2</f>
        <v>0</v>
      </c>
      <c r="E3" s="36" t="str">
        <f>IFERROR((SUMIF(Portefeuille!D:D,A3,Portefeuille!J:J)-SUMIF(Portefeuille!D:D,A3,Portefeuille!H:H))/SUMIF(Portefeuille!D:D,A3,Portefeuille!H:H),"")</f>
        <v/>
      </c>
      <c r="F3" s="37">
        <f>SUMIF(Portefeuille!D:D,A3,Portefeuille!M:M)</f>
        <v>0</v>
      </c>
      <c r="G3" s="38" t="str">
        <f>IFERROR((SUMIF(Portefeuille!D:D,A3,Portefeuille!M:M)-SUMIF(Portefeuille!D:D,A3,Portefeuille!H:H))/SUMIF(Portefeuille!D:D,A3,Portefeuille!H:H),"")</f>
        <v/>
      </c>
    </row>
    <row r="4" spans="1:7" ht="15.75" customHeight="1" x14ac:dyDescent="0.3">
      <c r="A4" s="33" t="s">
        <v>38</v>
      </c>
      <c r="B4" s="34">
        <f>SUMIF(Portefeuille!D:D,A4,Portefeuille!H:H)</f>
        <v>356.59000000000003</v>
      </c>
      <c r="C4" s="34">
        <f ca="1">SUMIF(Portefeuille!D:D,A4,Portefeuille!J:J)</f>
        <v>570.4</v>
      </c>
      <c r="D4" s="35">
        <f ca="1">C4/Portefeuille!$E$2</f>
        <v>0.2735206674978421</v>
      </c>
      <c r="E4" s="36">
        <f ca="1">IFERROR((SUMIF(Portefeuille!D:D,A4,Portefeuille!J:J)-SUMIF(Portefeuille!D:D,A4,Portefeuille!H:H))/SUMIF(Portefeuille!D:D,A4,Portefeuille!H:H),"")</f>
        <v>0.59959617487871208</v>
      </c>
      <c r="F4" s="37">
        <f ca="1">SUMIF(Portefeuille!D:D,A4,Portefeuille!M:M)</f>
        <v>767.9</v>
      </c>
      <c r="G4" s="38">
        <f ca="1">IFERROR((SUMIF(Portefeuille!D:D,A4,Portefeuille!M:M)-SUMIF(Portefeuille!D:D,A4,Portefeuille!H:H))/SUMIF(Portefeuille!D:D,A4,Portefeuille!H:H),"")</f>
        <v>1.153453546089346</v>
      </c>
    </row>
    <row r="5" spans="1:7" ht="15.75" customHeight="1" x14ac:dyDescent="0.3">
      <c r="A5" s="33" t="s">
        <v>58</v>
      </c>
      <c r="B5" s="34">
        <f>SUMIF(Portefeuille!D:D,A5,Portefeuille!H:H)</f>
        <v>0</v>
      </c>
      <c r="C5" s="34">
        <f>SUMIF(Portefeuille!D:D,A5,Portefeuille!J:J)</f>
        <v>0</v>
      </c>
      <c r="D5" s="35">
        <f ca="1">C5/Portefeuille!$E$2</f>
        <v>0</v>
      </c>
      <c r="E5" s="36" t="str">
        <f>IFERROR((SUMIF(Portefeuille!D:D,A5,Portefeuille!J:J)-SUMIF(Portefeuille!D:D,A5,Portefeuille!H:H))/SUMIF(Portefeuille!D:D,A5,Portefeuille!H:H),"")</f>
        <v/>
      </c>
      <c r="F5" s="37">
        <f>SUMIF(Portefeuille!D:D,A5,Portefeuille!M:M)</f>
        <v>0</v>
      </c>
      <c r="G5" s="38" t="str">
        <f>IFERROR((SUMIF(Portefeuille!D:D,A5,Portefeuille!M:M)-SUMIF(Portefeuille!D:D,A5,Portefeuille!H:H))/SUMIF(Portefeuille!D:D,A5,Portefeuille!H:H),"")</f>
        <v/>
      </c>
    </row>
    <row r="6" spans="1:7" ht="15.75" customHeight="1" x14ac:dyDescent="0.3">
      <c r="A6" s="33" t="s">
        <v>59</v>
      </c>
      <c r="B6" s="34">
        <f>SUMIF(Portefeuille!D:D,A6,Portefeuille!H:H)</f>
        <v>0</v>
      </c>
      <c r="C6" s="34">
        <f>SUMIF(Portefeuille!D:D,A6,Portefeuille!J:J)</f>
        <v>0</v>
      </c>
      <c r="D6" s="35">
        <f ca="1">C6/Portefeuille!$E$2</f>
        <v>0</v>
      </c>
      <c r="E6" s="36" t="str">
        <f>IFERROR((SUMIF(Portefeuille!D:D,A6,Portefeuille!J:J)-SUMIF(Portefeuille!D:D,A6,Portefeuille!H:H))/SUMIF(Portefeuille!D:D,A6,Portefeuille!H:H),"")</f>
        <v/>
      </c>
      <c r="F6" s="37">
        <f>SUMIF(Portefeuille!D:D,A6,Portefeuille!M:M)</f>
        <v>0</v>
      </c>
      <c r="G6" s="38" t="str">
        <f>IFERROR((SUMIF(Portefeuille!D:D,A6,Portefeuille!M:M)-SUMIF(Portefeuille!D:D,A6,Portefeuille!H:H))/SUMIF(Portefeuille!D:D,A6,Portefeuille!H:H),"")</f>
        <v/>
      </c>
    </row>
    <row r="7" spans="1:7" ht="15.75" customHeight="1" x14ac:dyDescent="0.3">
      <c r="A7" s="33" t="s">
        <v>60</v>
      </c>
      <c r="B7" s="34">
        <f>SUMIF(Portefeuille!D:D,A7,Portefeuille!H:H)</f>
        <v>0</v>
      </c>
      <c r="C7" s="34">
        <f>SUMIF(Portefeuille!D:D,A7,Portefeuille!J:J)</f>
        <v>0</v>
      </c>
      <c r="D7" s="35">
        <f ca="1">C7/Portefeuille!$E$2</f>
        <v>0</v>
      </c>
      <c r="E7" s="36" t="str">
        <f>IFERROR((SUMIF(Portefeuille!D:D,A7,Portefeuille!J:J)-SUMIF(Portefeuille!D:D,A7,Portefeuille!H:H))/SUMIF(Portefeuille!D:D,A7,Portefeuille!H:H),"")</f>
        <v/>
      </c>
      <c r="F7" s="37">
        <f>SUMIF(Portefeuille!D:D,A7,Portefeuille!M:M)</f>
        <v>0</v>
      </c>
      <c r="G7" s="38" t="str">
        <f>IFERROR((SUMIF(Portefeuille!D:D,A7,Portefeuille!M:M)-SUMIF(Portefeuille!D:D,A7,Portefeuille!H:H))/SUMIF(Portefeuille!D:D,A7,Portefeuille!H:H),"")</f>
        <v/>
      </c>
    </row>
    <row r="8" spans="1:7" ht="15.75" customHeight="1" x14ac:dyDescent="0.3">
      <c r="A8" s="33" t="s">
        <v>61</v>
      </c>
      <c r="B8" s="34">
        <f>SUMIF(Portefeuille!D:D,A8,Portefeuille!H:H)</f>
        <v>0</v>
      </c>
      <c r="C8" s="34">
        <f>SUMIF(Portefeuille!D:D,A8,Portefeuille!J:J)</f>
        <v>0</v>
      </c>
      <c r="D8" s="35">
        <f ca="1">C8/Portefeuille!$E$2</f>
        <v>0</v>
      </c>
      <c r="E8" s="36" t="str">
        <f>IFERROR((SUMIF(Portefeuille!D:D,A8,Portefeuille!J:J)-SUMIF(Portefeuille!D:D,A8,Portefeuille!H:H))/SUMIF(Portefeuille!D:D,A8,Portefeuille!H:H),"")</f>
        <v/>
      </c>
      <c r="F8" s="37">
        <f>SUMIF(Portefeuille!D:D,A8,Portefeuille!M:M)</f>
        <v>0</v>
      </c>
      <c r="G8" s="38" t="str">
        <f>IFERROR((SUMIF(Portefeuille!D:D,A8,Portefeuille!M:M)-SUMIF(Portefeuille!D:D,A8,Portefeuille!H:H))/SUMIF(Portefeuille!D:D,A8,Portefeuille!H:H),"")</f>
        <v/>
      </c>
    </row>
    <row r="9" spans="1:7" ht="15.75" customHeight="1" x14ac:dyDescent="0.3">
      <c r="A9" s="33" t="s">
        <v>62</v>
      </c>
      <c r="B9" s="34">
        <f>SUMIF(Portefeuille!D:D,A9,Portefeuille!H:H)</f>
        <v>0</v>
      </c>
      <c r="C9" s="34">
        <f>SUMIF(Portefeuille!D:D,A9,Portefeuille!J:J)</f>
        <v>0</v>
      </c>
      <c r="D9" s="35">
        <f ca="1">C9/Portefeuille!$E$2</f>
        <v>0</v>
      </c>
      <c r="E9" s="36" t="str">
        <f>IFERROR((SUMIF(Portefeuille!D:D,A9,Portefeuille!J:J)-SUMIF(Portefeuille!D:D,A9,Portefeuille!H:H))/SUMIF(Portefeuille!D:D,A9,Portefeuille!H:H),"")</f>
        <v/>
      </c>
      <c r="F9" s="37">
        <f>SUMIF(Portefeuille!D:D,A9,Portefeuille!M:M)</f>
        <v>0</v>
      </c>
      <c r="G9" s="38" t="str">
        <f>IFERROR((SUMIF(Portefeuille!D:D,A9,Portefeuille!M:M)-SUMIF(Portefeuille!D:D,A9,Portefeuille!H:H))/SUMIF(Portefeuille!D:D,A9,Portefeuille!H:H),"")</f>
        <v/>
      </c>
    </row>
    <row r="10" spans="1:7" ht="15.75" customHeight="1" x14ac:dyDescent="0.3">
      <c r="A10" s="33" t="s">
        <v>63</v>
      </c>
      <c r="B10" s="34">
        <f>SUMIF(Portefeuille!D:D,A10,Portefeuille!H:H)</f>
        <v>0</v>
      </c>
      <c r="C10" s="34">
        <f>SUMIF(Portefeuille!D:D,A10,Portefeuille!J:J)</f>
        <v>0</v>
      </c>
      <c r="D10" s="35">
        <f ca="1">C10/Portefeuille!$E$2</f>
        <v>0</v>
      </c>
      <c r="E10" s="36" t="str">
        <f>IFERROR((SUMIF(Portefeuille!D:D,A10,Portefeuille!J:J)-SUMIF(Portefeuille!D:D,A10,Portefeuille!H:H))/SUMIF(Portefeuille!D:D,A10,Portefeuille!H:H),"")</f>
        <v/>
      </c>
      <c r="F10" s="37">
        <f>SUMIF(Portefeuille!D:D,A10,Portefeuille!M:M)</f>
        <v>0</v>
      </c>
      <c r="G10" s="38" t="str">
        <f>IFERROR((SUMIF(Portefeuille!D:D,A10,Portefeuille!M:M)-SUMIF(Portefeuille!D:D,A10,Portefeuille!H:H))/SUMIF(Portefeuille!D:D,A10,Portefeuille!H:H),"")</f>
        <v/>
      </c>
    </row>
    <row r="11" spans="1:7" ht="15.75" customHeight="1" x14ac:dyDescent="0.3">
      <c r="A11" s="33" t="s">
        <v>64</v>
      </c>
      <c r="B11" s="34">
        <f>SUMIF(Portefeuille!D:D,A11,Portefeuille!H:H)</f>
        <v>0</v>
      </c>
      <c r="C11" s="34">
        <f>SUMIF(Portefeuille!D:D,A11,Portefeuille!J:J)</f>
        <v>0</v>
      </c>
      <c r="D11" s="35">
        <f ca="1">C11/Portefeuille!$E$2</f>
        <v>0</v>
      </c>
      <c r="E11" s="36" t="str">
        <f>IFERROR((SUMIF(Portefeuille!D:D,A11,Portefeuille!J:J)-SUMIF(Portefeuille!D:D,A11,Portefeuille!H:H))/SUMIF(Portefeuille!D:D,A11,Portefeuille!H:H),"")</f>
        <v/>
      </c>
      <c r="F11" s="37">
        <f>SUMIF(Portefeuille!D:D,A11,Portefeuille!M:M)</f>
        <v>0</v>
      </c>
      <c r="G11" s="38" t="str">
        <f>IFERROR((SUMIF(Portefeuille!D:D,A11,Portefeuille!M:M)-SUMIF(Portefeuille!D:D,A11,Portefeuille!H:H))/SUMIF(Portefeuille!D:D,A11,Portefeuille!H:H),"")</f>
        <v/>
      </c>
    </row>
    <row r="12" spans="1:7" ht="15.75" customHeight="1" x14ac:dyDescent="0.3">
      <c r="A12" s="33" t="s">
        <v>39</v>
      </c>
      <c r="B12" s="34">
        <f>SUMIF(Portefeuille!D:D,A12,Portefeuille!H:H)</f>
        <v>857.79000000000008</v>
      </c>
      <c r="C12" s="34">
        <f ca="1">SUMIF(Portefeuille!D:D,A12,Portefeuille!J:J)</f>
        <v>965.90000000000009</v>
      </c>
      <c r="D12" s="35">
        <f ca="1">C12/Portefeuille!$E$2</f>
        <v>0.46317253284741539</v>
      </c>
      <c r="E12" s="36">
        <f ca="1">IFERROR((SUMIF(Portefeuille!D:D,A12,Portefeuille!J:J)-SUMIF(Portefeuille!D:D,A12,Portefeuille!H:H))/SUMIF(Portefeuille!D:D,A12,Portefeuille!H:H),"")</f>
        <v>0.12603317828372912</v>
      </c>
      <c r="F12" s="37">
        <f ca="1">SUMIF(Portefeuille!D:D,A12,Portefeuille!M:M)</f>
        <v>1143.3000000000002</v>
      </c>
      <c r="G12" s="38">
        <f ca="1">IFERROR((SUMIF(Portefeuille!D:D,A12,Portefeuille!M:M)-SUMIF(Portefeuille!D:D,A12,Portefeuille!H:H))/SUMIF(Portefeuille!D:D,A12,Portefeuille!H:H),"")</f>
        <v>0.33284370300423188</v>
      </c>
    </row>
    <row r="13" spans="1:7" ht="15.75" customHeight="1" x14ac:dyDescent="0.3">
      <c r="A13" s="33" t="s">
        <v>65</v>
      </c>
      <c r="B13" s="34">
        <f>SUMIF(Portefeuille!D:D,A13,Portefeuille!H:H)</f>
        <v>0</v>
      </c>
      <c r="C13" s="34">
        <f>SUMIF(Portefeuille!D:D,A13,Portefeuille!J:J)</f>
        <v>0</v>
      </c>
      <c r="D13" s="35">
        <f ca="1">C13/Portefeuille!$E$2</f>
        <v>0</v>
      </c>
      <c r="E13" s="36" t="str">
        <f>IFERROR((SUMIF(Portefeuille!D:D,A13,Portefeuille!J:J)-SUMIF(Portefeuille!D:D,A13,Portefeuille!H:H))/SUMIF(Portefeuille!D:D,A13,Portefeuille!H:H),"")</f>
        <v/>
      </c>
      <c r="F13" s="37">
        <f>SUMIF(Portefeuille!D:D,A13,Portefeuille!M:M)</f>
        <v>0</v>
      </c>
      <c r="G13" s="38" t="str">
        <f>IFERROR((SUMIF(Portefeuille!D:D,A13,Portefeuille!M:M)-SUMIF(Portefeuille!D:D,A13,Portefeuille!H:H))/SUMIF(Portefeuille!D:D,A13,Portefeuille!H:H),"")</f>
        <v/>
      </c>
    </row>
    <row r="14" spans="1:7" ht="15.75" customHeight="1" x14ac:dyDescent="0.3">
      <c r="A14" s="33" t="s">
        <v>66</v>
      </c>
      <c r="B14" s="34">
        <f>SUMIF(Portefeuille!D:D,A14,Portefeuille!H:H)</f>
        <v>0</v>
      </c>
      <c r="C14" s="34">
        <f>SUMIF(Portefeuille!D:D,A14,Portefeuille!J:J)</f>
        <v>0</v>
      </c>
      <c r="D14" s="35">
        <f ca="1">C14/Portefeuille!$E$2</f>
        <v>0</v>
      </c>
      <c r="E14" s="36" t="str">
        <f>IFERROR((SUMIF(Portefeuille!D:D,A14,Portefeuille!J:J)-SUMIF(Portefeuille!D:D,A14,Portefeuille!H:H))/SUMIF(Portefeuille!D:D,A14,Portefeuille!H:H),"")</f>
        <v/>
      </c>
      <c r="F14" s="37">
        <f>SUMIF(Portefeuille!D:D,A14,Portefeuille!M:M)</f>
        <v>0</v>
      </c>
      <c r="G14" s="38" t="str">
        <f>IFERROR((SUMIF(Portefeuille!D:D,A14,Portefeuille!M:M)-SUMIF(Portefeuille!D:D,A14,Portefeuille!H:H))/SUMIF(Portefeuille!D:D,A14,Portefeuille!H:H),"")</f>
        <v/>
      </c>
    </row>
    <row r="15" spans="1:7" ht="15.75" customHeight="1" x14ac:dyDescent="0.3">
      <c r="A15" s="40" t="s">
        <v>67</v>
      </c>
      <c r="B15" s="41">
        <f>SUMIF(Portefeuille!D:D,A15,Portefeuille!H:H)</f>
        <v>0</v>
      </c>
      <c r="C15" s="41">
        <f>SUMIF(Portefeuille!D:D,A15,Portefeuille!J:J)</f>
        <v>0</v>
      </c>
      <c r="D15" s="42">
        <f ca="1">C15/Portefeuille!$E$2</f>
        <v>0</v>
      </c>
      <c r="E15" s="36" t="str">
        <f>IFERROR((SUMIF(Portefeuille!D:D,A15,Portefeuille!J:J)-SUMIF(Portefeuille!D:D,A15,Portefeuille!H:H))/SUMIF(Portefeuille!D:D,A15,Portefeuille!H:H),"")</f>
        <v/>
      </c>
      <c r="F15" s="37">
        <f>SUMIF(Portefeuille!D:D,A15,Portefeuille!M:M)</f>
        <v>0</v>
      </c>
      <c r="G15" s="38" t="str">
        <f>IFERROR((SUMIF(Portefeuille!D:D,A15,Portefeuille!M:M)-SUMIF(Portefeuille!D:D,A15,Portefeuille!H:H))/SUMIF(Portefeuille!D:D,A15,Portefeuille!H:H),"")</f>
        <v/>
      </c>
    </row>
    <row r="16" spans="1:7" ht="15.75" customHeight="1" x14ac:dyDescent="0.3">
      <c r="A16" s="4"/>
      <c r="B16" s="43"/>
      <c r="C16" s="44"/>
      <c r="D16" s="44"/>
    </row>
  </sheetData>
  <conditionalFormatting sqref="E2:E15 G2:G15">
    <cfRule type="cellIs" dxfId="3" priority="1" operator="greaterThan">
      <formula>0</formula>
    </cfRule>
    <cfRule type="cellIs" dxfId="2" priority="2" operator="lessThan">
      <formula>0</formula>
    </cfRule>
    <cfRule type="cellIs" dxfId="1" priority="3" operator="equal">
      <formula>0</formula>
    </cfRule>
  </conditionalFormatting>
  <conditionalFormatting sqref="E2:G15">
    <cfRule type="containsBlanks" dxfId="0" priority="4">
      <formula>LEN(TRIM(E2))=0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outlinePr summaryBelow="0" summaryRight="0"/>
  </sheetPr>
  <dimension ref="A1:C15"/>
  <sheetViews>
    <sheetView workbookViewId="0"/>
  </sheetViews>
  <sheetFormatPr baseColWidth="10" defaultColWidth="12.61328125" defaultRowHeight="15.75" customHeight="1" x14ac:dyDescent="0.3"/>
  <cols>
    <col min="1" max="1" width="32.765625" customWidth="1"/>
    <col min="3" max="3" width="20.15234375" customWidth="1"/>
  </cols>
  <sheetData>
    <row r="1" spans="1:3" ht="21" customHeight="1" x14ac:dyDescent="0.3">
      <c r="A1" s="32" t="s">
        <v>68</v>
      </c>
      <c r="C1" s="32" t="s">
        <v>69</v>
      </c>
    </row>
    <row r="2" spans="1:3" ht="12.45" x14ac:dyDescent="0.3">
      <c r="A2" s="45" t="s">
        <v>40</v>
      </c>
      <c r="C2" s="46" t="s">
        <v>12</v>
      </c>
    </row>
    <row r="3" spans="1:3" ht="12.9" x14ac:dyDescent="0.35">
      <c r="A3" s="47" t="s">
        <v>57</v>
      </c>
      <c r="C3" s="46" t="s">
        <v>70</v>
      </c>
    </row>
    <row r="4" spans="1:3" ht="12.45" x14ac:dyDescent="0.3">
      <c r="A4" s="45" t="s">
        <v>38</v>
      </c>
      <c r="C4" s="46" t="s">
        <v>17</v>
      </c>
    </row>
    <row r="5" spans="1:3" ht="12.45" x14ac:dyDescent="0.3">
      <c r="A5" s="45" t="s">
        <v>58</v>
      </c>
    </row>
    <row r="6" spans="1:3" ht="12.45" x14ac:dyDescent="0.3">
      <c r="A6" s="45" t="s">
        <v>59</v>
      </c>
    </row>
    <row r="7" spans="1:3" ht="12.45" x14ac:dyDescent="0.3">
      <c r="A7" s="45" t="s">
        <v>60</v>
      </c>
    </row>
    <row r="8" spans="1:3" ht="12.45" x14ac:dyDescent="0.3">
      <c r="A8" s="45" t="s">
        <v>61</v>
      </c>
    </row>
    <row r="9" spans="1:3" ht="12.45" x14ac:dyDescent="0.3">
      <c r="A9" s="45" t="s">
        <v>62</v>
      </c>
    </row>
    <row r="10" spans="1:3" ht="12.45" x14ac:dyDescent="0.3">
      <c r="A10" s="45" t="s">
        <v>63</v>
      </c>
    </row>
    <row r="11" spans="1:3" ht="12.45" x14ac:dyDescent="0.3">
      <c r="A11" s="45" t="s">
        <v>64</v>
      </c>
    </row>
    <row r="12" spans="1:3" ht="12.45" x14ac:dyDescent="0.3">
      <c r="A12" s="45" t="s">
        <v>39</v>
      </c>
    </row>
    <row r="13" spans="1:3" ht="12.45" x14ac:dyDescent="0.3">
      <c r="A13" s="45" t="s">
        <v>65</v>
      </c>
    </row>
    <row r="14" spans="1:3" ht="12.45" x14ac:dyDescent="0.3">
      <c r="A14" s="45" t="s">
        <v>66</v>
      </c>
    </row>
    <row r="15" spans="1:3" ht="12.45" x14ac:dyDescent="0.3">
      <c r="A15" s="45" t="s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BEA93-3678-403C-A5AB-2BD2ADC4A906}">
  <sheetPr codeName="Feuil14"/>
  <dimension ref="A1:C241"/>
  <sheetViews>
    <sheetView topLeftCell="A12" workbookViewId="0">
      <selection activeCell="H9" sqref="H9"/>
    </sheetView>
  </sheetViews>
  <sheetFormatPr baseColWidth="10" defaultRowHeight="12.45" x14ac:dyDescent="0.3"/>
  <cols>
    <col min="1" max="1" width="9.765625" bestFit="1" customWidth="1"/>
    <col min="2" max="2" width="15.3046875" bestFit="1" customWidth="1"/>
    <col min="3" max="3" width="12.921875" bestFit="1" customWidth="1"/>
  </cols>
  <sheetData>
    <row r="1" spans="1:3" x14ac:dyDescent="0.3">
      <c r="A1" t="s">
        <v>2</v>
      </c>
      <c r="B1" t="s">
        <v>72</v>
      </c>
      <c r="C1" t="s">
        <v>73</v>
      </c>
    </row>
    <row r="2" spans="1:3" x14ac:dyDescent="0.3">
      <c r="A2" s="48">
        <v>44830</v>
      </c>
      <c r="B2">
        <v>5769.3901367188</v>
      </c>
      <c r="C2">
        <v>5837.8525</v>
      </c>
    </row>
    <row r="3" spans="1:3" x14ac:dyDescent="0.3">
      <c r="A3" s="48">
        <v>44831</v>
      </c>
      <c r="B3">
        <v>5753.8198242188</v>
      </c>
      <c r="C3">
        <v>5794.6625999999997</v>
      </c>
    </row>
    <row r="4" spans="1:3" x14ac:dyDescent="0.3">
      <c r="A4" s="48">
        <v>44832</v>
      </c>
      <c r="B4">
        <v>5765.009765625</v>
      </c>
      <c r="C4">
        <v>5772.701</v>
      </c>
    </row>
    <row r="5" spans="1:3" x14ac:dyDescent="0.3">
      <c r="A5" s="48">
        <v>44833</v>
      </c>
      <c r="B5">
        <v>5676.8701171875</v>
      </c>
      <c r="C5">
        <v>5775.0469999999996</v>
      </c>
    </row>
    <row r="6" spans="1:3" x14ac:dyDescent="0.3">
      <c r="A6" s="48">
        <v>44834</v>
      </c>
      <c r="B6">
        <v>5762.33984375</v>
      </c>
      <c r="C6">
        <v>5716.5590000000002</v>
      </c>
    </row>
    <row r="7" spans="1:3" x14ac:dyDescent="0.3">
      <c r="A7" s="48">
        <v>44837</v>
      </c>
      <c r="B7">
        <v>5794.1499023438</v>
      </c>
      <c r="C7">
        <v>5755.0240000000003</v>
      </c>
    </row>
    <row r="8" spans="1:3" x14ac:dyDescent="0.3">
      <c r="A8" s="48">
        <v>44838</v>
      </c>
      <c r="B8">
        <v>6039.6899414062</v>
      </c>
      <c r="C8">
        <v>5789.4930000000004</v>
      </c>
    </row>
    <row r="9" spans="1:3" x14ac:dyDescent="0.3">
      <c r="A9" s="48">
        <v>44839</v>
      </c>
      <c r="B9">
        <v>5985.4599609375</v>
      </c>
      <c r="C9">
        <v>5974.1377000000002</v>
      </c>
    </row>
    <row r="10" spans="1:3" x14ac:dyDescent="0.3">
      <c r="A10" s="48">
        <v>44840</v>
      </c>
      <c r="B10">
        <v>5936.419921875</v>
      </c>
      <c r="C10">
        <v>5986.0712999999996</v>
      </c>
    </row>
    <row r="11" spans="1:3" x14ac:dyDescent="0.3">
      <c r="A11" s="48">
        <v>44841</v>
      </c>
      <c r="B11">
        <v>5866.9399414062</v>
      </c>
      <c r="C11">
        <v>5950.8559999999998</v>
      </c>
    </row>
    <row r="12" spans="1:3" x14ac:dyDescent="0.3">
      <c r="A12" s="48">
        <v>44844</v>
      </c>
      <c r="B12">
        <v>5840.5498046875</v>
      </c>
      <c r="C12">
        <v>5889.2896000000001</v>
      </c>
    </row>
    <row r="13" spans="1:3" x14ac:dyDescent="0.3">
      <c r="A13" s="48">
        <v>44845</v>
      </c>
      <c r="B13">
        <v>5833.2001953125</v>
      </c>
      <c r="C13">
        <v>5852.8140000000003</v>
      </c>
    </row>
    <row r="14" spans="1:3" x14ac:dyDescent="0.3">
      <c r="A14" s="48">
        <v>44846</v>
      </c>
      <c r="B14">
        <v>5818.4702148438</v>
      </c>
      <c r="C14">
        <v>5838.0537000000004</v>
      </c>
    </row>
    <row r="15" spans="1:3" x14ac:dyDescent="0.3">
      <c r="A15" s="48">
        <v>44847</v>
      </c>
      <c r="B15">
        <v>5879.1899414062</v>
      </c>
      <c r="C15">
        <v>5824.6796999999997</v>
      </c>
    </row>
    <row r="16" spans="1:3" x14ac:dyDescent="0.3">
      <c r="A16" s="48">
        <v>44848</v>
      </c>
      <c r="B16">
        <v>5931.919921875</v>
      </c>
      <c r="C16">
        <v>5864.02</v>
      </c>
    </row>
    <row r="17" spans="1:3" x14ac:dyDescent="0.3">
      <c r="A17" s="48">
        <v>44851</v>
      </c>
      <c r="B17">
        <v>6040.66015625</v>
      </c>
      <c r="C17">
        <v>5913.2793000000001</v>
      </c>
    </row>
    <row r="18" spans="1:3" x14ac:dyDescent="0.3">
      <c r="A18" s="48">
        <v>44852</v>
      </c>
      <c r="B18">
        <v>6067</v>
      </c>
      <c r="C18">
        <v>6005.1549999999997</v>
      </c>
    </row>
    <row r="19" spans="1:3" x14ac:dyDescent="0.3">
      <c r="A19" s="48">
        <v>44853</v>
      </c>
      <c r="B19">
        <v>6040.7202148438</v>
      </c>
      <c r="C19">
        <v>6048.24</v>
      </c>
    </row>
    <row r="20" spans="1:3" x14ac:dyDescent="0.3">
      <c r="A20" s="48">
        <v>44854</v>
      </c>
      <c r="B20">
        <v>6086.8999023438</v>
      </c>
      <c r="C20">
        <v>6039.7139999999999</v>
      </c>
    </row>
    <row r="21" spans="1:3" x14ac:dyDescent="0.3">
      <c r="A21" s="48">
        <v>44855</v>
      </c>
      <c r="B21">
        <v>6035.3901367188</v>
      </c>
      <c r="C21">
        <v>6070.1313</v>
      </c>
    </row>
    <row r="22" spans="1:3" x14ac:dyDescent="0.3">
      <c r="A22" s="48">
        <v>44858</v>
      </c>
      <c r="B22">
        <v>6131.3598632812</v>
      </c>
      <c r="C22">
        <v>6040.5347000000002</v>
      </c>
    </row>
    <row r="23" spans="1:3" x14ac:dyDescent="0.3">
      <c r="A23" s="48">
        <v>44859</v>
      </c>
      <c r="B23">
        <v>6250.5498046875</v>
      </c>
      <c r="C23">
        <v>6103.7269999999999</v>
      </c>
    </row>
    <row r="24" spans="1:3" x14ac:dyDescent="0.3">
      <c r="A24" s="48">
        <v>44860</v>
      </c>
      <c r="B24">
        <v>6276.3100585938</v>
      </c>
      <c r="C24">
        <v>6207.9709999999995</v>
      </c>
    </row>
    <row r="25" spans="1:3" x14ac:dyDescent="0.3">
      <c r="A25" s="48">
        <v>44861</v>
      </c>
      <c r="B25">
        <v>6244.0297851562</v>
      </c>
      <c r="C25">
        <v>6252.1333000000004</v>
      </c>
    </row>
    <row r="26" spans="1:3" x14ac:dyDescent="0.3">
      <c r="A26" s="48">
        <v>44862</v>
      </c>
      <c r="B26">
        <v>6273.0498046875</v>
      </c>
      <c r="C26">
        <v>6239.1080000000002</v>
      </c>
    </row>
    <row r="27" spans="1:3" x14ac:dyDescent="0.3">
      <c r="A27" s="48">
        <v>44865</v>
      </c>
      <c r="B27">
        <v>6266.7700195312</v>
      </c>
      <c r="C27">
        <v>6258.6484</v>
      </c>
    </row>
    <row r="28" spans="1:3" x14ac:dyDescent="0.3">
      <c r="A28" s="48">
        <v>44866</v>
      </c>
      <c r="B28">
        <v>6328.25</v>
      </c>
      <c r="C28">
        <v>6258.4872999999998</v>
      </c>
    </row>
    <row r="29" spans="1:3" x14ac:dyDescent="0.3">
      <c r="A29" s="48">
        <v>44867</v>
      </c>
      <c r="B29">
        <v>6276.8798828125</v>
      </c>
      <c r="C29">
        <v>6306.1513999999997</v>
      </c>
    </row>
    <row r="30" spans="1:3" x14ac:dyDescent="0.3">
      <c r="A30" s="48">
        <v>44868</v>
      </c>
      <c r="B30">
        <v>6243.2797851562</v>
      </c>
      <c r="C30">
        <v>6277.9849999999997</v>
      </c>
    </row>
    <row r="31" spans="1:3" x14ac:dyDescent="0.3">
      <c r="A31" s="48">
        <v>44869</v>
      </c>
      <c r="B31">
        <v>6416.4399414062</v>
      </c>
      <c r="C31">
        <v>6248.3879999999999</v>
      </c>
    </row>
    <row r="32" spans="1:3" x14ac:dyDescent="0.3">
      <c r="A32" s="48">
        <v>44872</v>
      </c>
      <c r="B32">
        <v>6416.6098632812</v>
      </c>
      <c r="C32">
        <v>6375.0280000000002</v>
      </c>
    </row>
    <row r="33" spans="1:3" x14ac:dyDescent="0.3">
      <c r="A33" s="48">
        <v>44873</v>
      </c>
      <c r="B33">
        <v>6441.5</v>
      </c>
      <c r="C33">
        <v>6399.1629999999996</v>
      </c>
    </row>
    <row r="34" spans="1:3" x14ac:dyDescent="0.3">
      <c r="A34" s="48">
        <v>44874</v>
      </c>
      <c r="B34">
        <v>6430.5698242188</v>
      </c>
      <c r="C34">
        <v>6426.4059999999999</v>
      </c>
    </row>
    <row r="35" spans="1:3" x14ac:dyDescent="0.3">
      <c r="A35" s="48">
        <v>44875</v>
      </c>
      <c r="B35">
        <v>6556.830078125</v>
      </c>
      <c r="C35">
        <v>6424.1387000000004</v>
      </c>
    </row>
    <row r="36" spans="1:3" x14ac:dyDescent="0.3">
      <c r="A36" s="48">
        <v>44876</v>
      </c>
      <c r="B36">
        <v>6594.6201171875</v>
      </c>
      <c r="C36">
        <v>6523.1890000000003</v>
      </c>
    </row>
    <row r="37" spans="1:3" x14ac:dyDescent="0.3">
      <c r="A37" s="48">
        <v>44879</v>
      </c>
      <c r="B37">
        <v>6609.169921875</v>
      </c>
      <c r="C37">
        <v>6569.5272999999997</v>
      </c>
    </row>
    <row r="38" spans="1:3" x14ac:dyDescent="0.3">
      <c r="A38" s="48">
        <v>44880</v>
      </c>
      <c r="B38">
        <v>6641.66015625</v>
      </c>
      <c r="C38">
        <v>6592.4530000000004</v>
      </c>
    </row>
    <row r="39" spans="1:3" x14ac:dyDescent="0.3">
      <c r="A39" s="48">
        <v>44881</v>
      </c>
      <c r="B39">
        <v>6607.2202148438</v>
      </c>
      <c r="C39">
        <v>6624.0874000000003</v>
      </c>
    </row>
    <row r="40" spans="1:3" x14ac:dyDescent="0.3">
      <c r="A40" s="48">
        <v>44882</v>
      </c>
      <c r="B40">
        <v>6576.1201171875</v>
      </c>
      <c r="C40">
        <v>6603.8027000000002</v>
      </c>
    </row>
    <row r="41" spans="1:3" x14ac:dyDescent="0.3">
      <c r="A41" s="48">
        <v>44883</v>
      </c>
      <c r="B41">
        <v>6644.4599609375</v>
      </c>
      <c r="C41">
        <v>6578.6367</v>
      </c>
    </row>
    <row r="42" spans="1:3" x14ac:dyDescent="0.3">
      <c r="A42" s="48">
        <v>44886</v>
      </c>
      <c r="B42">
        <v>6634.4501953125</v>
      </c>
      <c r="C42">
        <v>6628.7573000000002</v>
      </c>
    </row>
    <row r="43" spans="1:3" x14ac:dyDescent="0.3">
      <c r="A43" s="48">
        <v>44887</v>
      </c>
      <c r="B43">
        <v>6657.5297851562</v>
      </c>
      <c r="C43">
        <v>6627.7206999999999</v>
      </c>
    </row>
    <row r="44" spans="1:3" x14ac:dyDescent="0.3">
      <c r="A44" s="48">
        <v>44888</v>
      </c>
      <c r="B44">
        <v>6679.08984375</v>
      </c>
      <c r="C44">
        <v>6648.4687999999996</v>
      </c>
    </row>
    <row r="45" spans="1:3" x14ac:dyDescent="0.3">
      <c r="A45" s="48">
        <v>44889</v>
      </c>
      <c r="B45">
        <v>6707.3198242188</v>
      </c>
      <c r="C45">
        <v>6669.143</v>
      </c>
    </row>
    <row r="46" spans="1:3" x14ac:dyDescent="0.3">
      <c r="A46" s="48">
        <v>44890</v>
      </c>
      <c r="B46">
        <v>6712.4799804688</v>
      </c>
      <c r="C46">
        <v>6695.7889999999998</v>
      </c>
    </row>
    <row r="47" spans="1:3" x14ac:dyDescent="0.3">
      <c r="A47" s="48">
        <v>44893</v>
      </c>
      <c r="B47">
        <v>6665.2001953125</v>
      </c>
      <c r="C47">
        <v>6705.0586000000003</v>
      </c>
    </row>
    <row r="48" spans="1:3" x14ac:dyDescent="0.3">
      <c r="A48" s="48">
        <v>44894</v>
      </c>
      <c r="B48">
        <v>6668.9702148438</v>
      </c>
      <c r="C48">
        <v>6671.0454</v>
      </c>
    </row>
    <row r="49" spans="1:3" x14ac:dyDescent="0.3">
      <c r="A49" s="48">
        <v>44895</v>
      </c>
      <c r="B49">
        <v>6738.5498046875</v>
      </c>
      <c r="C49">
        <v>6670.3905999999997</v>
      </c>
    </row>
    <row r="50" spans="1:3" x14ac:dyDescent="0.3">
      <c r="A50" s="48">
        <v>44896</v>
      </c>
      <c r="B50">
        <v>6753.9702148438</v>
      </c>
      <c r="C50">
        <v>6724.2046</v>
      </c>
    </row>
    <row r="51" spans="1:3" x14ac:dyDescent="0.3">
      <c r="A51" s="48">
        <v>44897</v>
      </c>
      <c r="B51">
        <v>6742.25</v>
      </c>
      <c r="C51">
        <v>6743.4470000000001</v>
      </c>
    </row>
    <row r="52" spans="1:3" x14ac:dyDescent="0.3">
      <c r="A52" s="48">
        <v>44900</v>
      </c>
      <c r="B52">
        <v>6696.9599609375</v>
      </c>
      <c r="C52">
        <v>6739.6454999999996</v>
      </c>
    </row>
    <row r="53" spans="1:3" x14ac:dyDescent="0.3">
      <c r="A53" s="48">
        <v>44901</v>
      </c>
      <c r="B53">
        <v>6687.7900390625</v>
      </c>
      <c r="C53">
        <v>6705.0110000000004</v>
      </c>
    </row>
    <row r="54" spans="1:3" x14ac:dyDescent="0.3">
      <c r="A54" s="48">
        <v>44902</v>
      </c>
      <c r="B54">
        <v>6660.58984375</v>
      </c>
      <c r="C54">
        <v>6693.4443000000001</v>
      </c>
    </row>
    <row r="55" spans="1:3" x14ac:dyDescent="0.3">
      <c r="A55" s="48">
        <v>44903</v>
      </c>
      <c r="B55">
        <v>6647.3100585938</v>
      </c>
      <c r="C55">
        <v>6669.0102999999999</v>
      </c>
    </row>
    <row r="56" spans="1:3" x14ac:dyDescent="0.3">
      <c r="A56" s="48">
        <v>44904</v>
      </c>
      <c r="B56">
        <v>6677.6401367188</v>
      </c>
      <c r="C56">
        <v>6654.6836000000003</v>
      </c>
    </row>
    <row r="57" spans="1:3" x14ac:dyDescent="0.3">
      <c r="A57" s="48">
        <v>44907</v>
      </c>
      <c r="B57">
        <v>6650.5498046875</v>
      </c>
      <c r="C57">
        <v>6675.4719999999998</v>
      </c>
    </row>
    <row r="58" spans="1:3" x14ac:dyDescent="0.3">
      <c r="A58" s="48">
        <v>44908</v>
      </c>
      <c r="B58">
        <v>6744.9799804688</v>
      </c>
      <c r="C58">
        <v>6656.1763000000001</v>
      </c>
    </row>
    <row r="59" spans="1:3" x14ac:dyDescent="0.3">
      <c r="A59" s="48">
        <v>44909</v>
      </c>
      <c r="B59">
        <v>6730.7900390625</v>
      </c>
      <c r="C59">
        <v>6729.0860000000002</v>
      </c>
    </row>
    <row r="60" spans="1:3" x14ac:dyDescent="0.3">
      <c r="A60" s="48">
        <v>44910</v>
      </c>
      <c r="B60">
        <v>6522.7700195312</v>
      </c>
      <c r="C60">
        <v>6726.3490000000002</v>
      </c>
    </row>
    <row r="61" spans="1:3" x14ac:dyDescent="0.3">
      <c r="A61" s="48">
        <v>44911</v>
      </c>
      <c r="B61">
        <v>6452.6298828125</v>
      </c>
      <c r="C61">
        <v>6568.2879999999996</v>
      </c>
    </row>
    <row r="62" spans="1:3" x14ac:dyDescent="0.3">
      <c r="A62" s="48">
        <v>44914</v>
      </c>
      <c r="B62">
        <v>6473.2900390625</v>
      </c>
      <c r="C62">
        <v>6489.4009999999998</v>
      </c>
    </row>
    <row r="63" spans="1:3" x14ac:dyDescent="0.3">
      <c r="A63" s="48">
        <v>44915</v>
      </c>
      <c r="B63">
        <v>6450.4301757812</v>
      </c>
      <c r="C63">
        <v>6486.433</v>
      </c>
    </row>
    <row r="64" spans="1:3" x14ac:dyDescent="0.3">
      <c r="A64" s="48">
        <v>44916</v>
      </c>
      <c r="B64">
        <v>6580.240234375</v>
      </c>
      <c r="C64">
        <v>6464.1139999999996</v>
      </c>
    </row>
    <row r="65" spans="1:3" x14ac:dyDescent="0.3">
      <c r="A65" s="48">
        <v>44917</v>
      </c>
      <c r="B65">
        <v>6517.9702148438</v>
      </c>
      <c r="C65">
        <v>6560.8984</v>
      </c>
    </row>
    <row r="66" spans="1:3" x14ac:dyDescent="0.3">
      <c r="A66" s="48">
        <v>44918</v>
      </c>
      <c r="B66">
        <v>6504.8999023438</v>
      </c>
      <c r="C66">
        <v>6526.3804</v>
      </c>
    </row>
    <row r="67" spans="1:3" x14ac:dyDescent="0.3">
      <c r="A67" s="48">
        <v>44922</v>
      </c>
      <c r="B67">
        <v>6550.66015625</v>
      </c>
      <c r="C67">
        <v>6513.1943000000001</v>
      </c>
    </row>
    <row r="68" spans="1:3" x14ac:dyDescent="0.3">
      <c r="A68" s="48">
        <v>44923</v>
      </c>
      <c r="B68">
        <v>6510.490234375</v>
      </c>
      <c r="C68">
        <v>6545.0502999999999</v>
      </c>
    </row>
    <row r="69" spans="1:3" x14ac:dyDescent="0.3">
      <c r="A69" s="48">
        <v>44924</v>
      </c>
      <c r="B69">
        <v>6573.4702148438</v>
      </c>
      <c r="C69">
        <v>6517.9279999999999</v>
      </c>
    </row>
    <row r="70" spans="1:3" x14ac:dyDescent="0.3">
      <c r="A70" s="48">
        <v>44925</v>
      </c>
      <c r="B70">
        <v>6473.759765625</v>
      </c>
      <c r="C70">
        <v>6563.3310000000001</v>
      </c>
    </row>
    <row r="71" spans="1:3" x14ac:dyDescent="0.3">
      <c r="A71" s="48">
        <v>44928</v>
      </c>
      <c r="B71">
        <v>6594.5698242188</v>
      </c>
      <c r="C71">
        <v>6492.32</v>
      </c>
    </row>
    <row r="72" spans="1:3" x14ac:dyDescent="0.3">
      <c r="A72" s="48">
        <v>44929</v>
      </c>
      <c r="B72">
        <v>6623.8901367188</v>
      </c>
      <c r="C72">
        <v>6576.3220000000001</v>
      </c>
    </row>
    <row r="73" spans="1:3" x14ac:dyDescent="0.3">
      <c r="A73" s="48">
        <v>44930</v>
      </c>
      <c r="B73">
        <v>6776.4301757812</v>
      </c>
      <c r="C73">
        <v>6608.9775</v>
      </c>
    </row>
    <row r="74" spans="1:3" x14ac:dyDescent="0.3">
      <c r="A74" s="48">
        <v>44931</v>
      </c>
      <c r="B74">
        <v>6761.5</v>
      </c>
      <c r="C74">
        <v>6737.4579999999996</v>
      </c>
    </row>
    <row r="75" spans="1:3" x14ac:dyDescent="0.3">
      <c r="A75" s="48">
        <v>44932</v>
      </c>
      <c r="B75">
        <v>6860.9501953125</v>
      </c>
      <c r="C75">
        <v>6744.8620000000001</v>
      </c>
    </row>
    <row r="76" spans="1:3" x14ac:dyDescent="0.3">
      <c r="A76" s="48">
        <v>44935</v>
      </c>
      <c r="B76">
        <v>6907.3598632812</v>
      </c>
      <c r="C76">
        <v>6831.1405999999997</v>
      </c>
    </row>
    <row r="77" spans="1:3" x14ac:dyDescent="0.3">
      <c r="A77" s="48">
        <v>44936</v>
      </c>
      <c r="B77">
        <v>6869.1401367188</v>
      </c>
      <c r="C77">
        <v>6879.7133999999996</v>
      </c>
    </row>
    <row r="78" spans="1:3" x14ac:dyDescent="0.3">
      <c r="A78" s="48">
        <v>44937</v>
      </c>
      <c r="B78">
        <v>6924.1899414062</v>
      </c>
      <c r="C78">
        <v>6860.4443000000001</v>
      </c>
    </row>
    <row r="79" spans="1:3" x14ac:dyDescent="0.3">
      <c r="A79" s="48">
        <v>44938</v>
      </c>
      <c r="B79">
        <v>6975.6801757812</v>
      </c>
      <c r="C79">
        <v>6906.4409999999998</v>
      </c>
    </row>
    <row r="80" spans="1:3" x14ac:dyDescent="0.3">
      <c r="A80" s="48">
        <v>44939</v>
      </c>
      <c r="B80">
        <v>7023.5</v>
      </c>
      <c r="C80">
        <v>6952.4949999999999</v>
      </c>
    </row>
    <row r="81" spans="1:3" x14ac:dyDescent="0.3">
      <c r="A81" s="48">
        <v>44942</v>
      </c>
      <c r="B81">
        <v>7043.3100585938</v>
      </c>
      <c r="C81">
        <v>6999.1120000000001</v>
      </c>
    </row>
    <row r="82" spans="1:3" x14ac:dyDescent="0.3">
      <c r="A82" s="48">
        <v>44943</v>
      </c>
      <c r="B82">
        <v>7077.16015625</v>
      </c>
      <c r="C82">
        <v>7023.7539999999999</v>
      </c>
    </row>
    <row r="83" spans="1:3" x14ac:dyDescent="0.3">
      <c r="A83" s="48">
        <v>44944</v>
      </c>
      <c r="B83">
        <v>7083.3901367188</v>
      </c>
      <c r="C83">
        <v>7057.777</v>
      </c>
    </row>
    <row r="84" spans="1:3" x14ac:dyDescent="0.3">
      <c r="A84" s="48">
        <v>44945</v>
      </c>
      <c r="B84">
        <v>6951.8701171875</v>
      </c>
      <c r="C84">
        <v>7068.9272000000001</v>
      </c>
    </row>
    <row r="85" spans="1:3" x14ac:dyDescent="0.3">
      <c r="A85" s="48">
        <v>44946</v>
      </c>
      <c r="B85">
        <v>6995.990234375</v>
      </c>
      <c r="C85">
        <v>6968.9430000000002</v>
      </c>
    </row>
    <row r="86" spans="1:3" x14ac:dyDescent="0.3">
      <c r="A86" s="48">
        <v>44949</v>
      </c>
      <c r="B86">
        <v>7032.0200195312</v>
      </c>
      <c r="C86">
        <v>6997.6030000000001</v>
      </c>
    </row>
    <row r="87" spans="1:3" x14ac:dyDescent="0.3">
      <c r="A87" s="48">
        <v>44950</v>
      </c>
      <c r="B87">
        <v>7050.4799804688</v>
      </c>
      <c r="C87">
        <v>7022.7124000000003</v>
      </c>
    </row>
    <row r="88" spans="1:3" x14ac:dyDescent="0.3">
      <c r="A88" s="48">
        <v>44951</v>
      </c>
      <c r="B88">
        <v>7043.8798828125</v>
      </c>
      <c r="C88">
        <v>7041.4004000000004</v>
      </c>
    </row>
    <row r="89" spans="1:3" x14ac:dyDescent="0.3">
      <c r="A89" s="48">
        <v>44952</v>
      </c>
      <c r="B89">
        <v>7095.990234375</v>
      </c>
      <c r="C89">
        <v>7040.2295000000004</v>
      </c>
    </row>
    <row r="90" spans="1:3" x14ac:dyDescent="0.3">
      <c r="A90" s="48">
        <v>44953</v>
      </c>
      <c r="B90">
        <v>7097.2099609375</v>
      </c>
      <c r="C90">
        <v>7084.0474000000004</v>
      </c>
    </row>
    <row r="91" spans="1:3" x14ac:dyDescent="0.3">
      <c r="A91" s="48">
        <v>44956</v>
      </c>
      <c r="B91">
        <v>7082.009765625</v>
      </c>
      <c r="C91">
        <v>7088.9430000000002</v>
      </c>
    </row>
    <row r="92" spans="1:3" x14ac:dyDescent="0.3">
      <c r="A92" s="48">
        <v>44957</v>
      </c>
      <c r="B92">
        <v>7082.419921875</v>
      </c>
      <c r="C92">
        <v>7080.7295000000004</v>
      </c>
    </row>
    <row r="93" spans="1:3" x14ac:dyDescent="0.3">
      <c r="A93" s="48">
        <v>44958</v>
      </c>
      <c r="B93">
        <v>7077.1098632812</v>
      </c>
      <c r="C93">
        <v>7081.5703000000003</v>
      </c>
    </row>
    <row r="94" spans="1:3" x14ac:dyDescent="0.3">
      <c r="A94" s="48">
        <v>44959</v>
      </c>
      <c r="B94">
        <v>7166.2700195312</v>
      </c>
      <c r="C94">
        <v>7077.1459999999997</v>
      </c>
    </row>
    <row r="95" spans="1:3" x14ac:dyDescent="0.3">
      <c r="A95" s="48">
        <v>44960</v>
      </c>
      <c r="B95">
        <v>7233.9399414062</v>
      </c>
      <c r="C95">
        <v>7148.8823000000002</v>
      </c>
    </row>
    <row r="96" spans="1:3" x14ac:dyDescent="0.3">
      <c r="A96" s="48">
        <v>44963</v>
      </c>
      <c r="B96">
        <v>7137.1000976562</v>
      </c>
      <c r="C96">
        <v>7208.0775999999996</v>
      </c>
    </row>
    <row r="97" spans="1:3" x14ac:dyDescent="0.3">
      <c r="A97" s="48">
        <v>44964</v>
      </c>
      <c r="B97">
        <v>7132.3500976562</v>
      </c>
      <c r="C97">
        <v>7140.7173000000003</v>
      </c>
    </row>
    <row r="98" spans="1:3" x14ac:dyDescent="0.3">
      <c r="A98" s="48">
        <v>44965</v>
      </c>
      <c r="B98">
        <v>7119.830078125</v>
      </c>
      <c r="C98">
        <v>7137.6704</v>
      </c>
    </row>
    <row r="99" spans="1:3" x14ac:dyDescent="0.3">
      <c r="A99" s="48">
        <v>44966</v>
      </c>
      <c r="B99">
        <v>7188.3598632812</v>
      </c>
      <c r="C99">
        <v>7123.0330000000004</v>
      </c>
    </row>
    <row r="100" spans="1:3" x14ac:dyDescent="0.3">
      <c r="A100" s="48">
        <v>44967</v>
      </c>
      <c r="B100">
        <v>7129.7299804688</v>
      </c>
      <c r="C100">
        <v>7176.607</v>
      </c>
    </row>
    <row r="101" spans="1:3" x14ac:dyDescent="0.3">
      <c r="A101" s="48">
        <v>44970</v>
      </c>
      <c r="B101">
        <v>7208.58984375</v>
      </c>
      <c r="C101">
        <v>7132.2524000000003</v>
      </c>
    </row>
    <row r="102" spans="1:3" x14ac:dyDescent="0.3">
      <c r="A102" s="48">
        <v>44971</v>
      </c>
      <c r="B102">
        <v>7213.8100585938</v>
      </c>
      <c r="C102">
        <v>7196.9652999999998</v>
      </c>
    </row>
    <row r="103" spans="1:3" x14ac:dyDescent="0.3">
      <c r="A103" s="48">
        <v>44972</v>
      </c>
      <c r="B103">
        <v>7300.8598632812</v>
      </c>
      <c r="C103">
        <v>7202.3275999999996</v>
      </c>
    </row>
    <row r="104" spans="1:3" x14ac:dyDescent="0.3">
      <c r="A104" s="48">
        <v>44973</v>
      </c>
      <c r="B104">
        <v>7366.16015625</v>
      </c>
      <c r="C104">
        <v>7277.7275</v>
      </c>
    </row>
    <row r="105" spans="1:3" x14ac:dyDescent="0.3">
      <c r="A105" s="48">
        <v>44974</v>
      </c>
      <c r="B105">
        <v>7347.7202148438</v>
      </c>
      <c r="C105">
        <v>7335.6875</v>
      </c>
    </row>
    <row r="106" spans="1:3" x14ac:dyDescent="0.3">
      <c r="A106" s="48">
        <v>44977</v>
      </c>
      <c r="B106">
        <v>7335.6098632812</v>
      </c>
      <c r="C106">
        <v>7330.9385000000002</v>
      </c>
    </row>
    <row r="107" spans="1:3" x14ac:dyDescent="0.3">
      <c r="A107" s="48">
        <v>44978</v>
      </c>
      <c r="B107">
        <v>7308.6499023438</v>
      </c>
      <c r="C107">
        <v>7327.4486999999999</v>
      </c>
    </row>
    <row r="108" spans="1:3" x14ac:dyDescent="0.3">
      <c r="A108" s="48">
        <v>44979</v>
      </c>
      <c r="B108">
        <v>7299.259765625</v>
      </c>
      <c r="C108">
        <v>7306.5356000000002</v>
      </c>
    </row>
    <row r="109" spans="1:3" x14ac:dyDescent="0.3">
      <c r="A109" s="48">
        <v>44980</v>
      </c>
      <c r="B109">
        <v>7317.4301757812</v>
      </c>
      <c r="C109">
        <v>7298.2695000000003</v>
      </c>
    </row>
    <row r="110" spans="1:3" x14ac:dyDescent="0.3">
      <c r="A110" s="48">
        <v>44981</v>
      </c>
      <c r="B110">
        <v>7187.2700195312</v>
      </c>
      <c r="C110">
        <v>7311.1454999999996</v>
      </c>
    </row>
    <row r="111" spans="1:3" x14ac:dyDescent="0.3">
      <c r="A111" s="48">
        <v>44984</v>
      </c>
      <c r="B111">
        <v>7295.5498046875</v>
      </c>
      <c r="C111">
        <v>7207.24</v>
      </c>
    </row>
    <row r="112" spans="1:3" x14ac:dyDescent="0.3">
      <c r="A112" s="48">
        <v>44985</v>
      </c>
      <c r="B112">
        <v>7267.9301757812</v>
      </c>
      <c r="C112">
        <v>7290.3059999999996</v>
      </c>
    </row>
    <row r="113" spans="1:3" x14ac:dyDescent="0.3">
      <c r="A113" s="48">
        <v>44986</v>
      </c>
      <c r="B113">
        <v>7234.25</v>
      </c>
      <c r="C113">
        <v>7263.2646000000004</v>
      </c>
    </row>
    <row r="114" spans="1:3" x14ac:dyDescent="0.3">
      <c r="A114" s="48">
        <v>44987</v>
      </c>
      <c r="B114">
        <v>7284.2202148438</v>
      </c>
      <c r="C114">
        <v>7240.665</v>
      </c>
    </row>
    <row r="115" spans="1:3" x14ac:dyDescent="0.3">
      <c r="A115" s="48">
        <v>44988</v>
      </c>
      <c r="B115">
        <v>7348.1201171875</v>
      </c>
      <c r="C115">
        <v>7278.3149999999996</v>
      </c>
    </row>
    <row r="116" spans="1:3" x14ac:dyDescent="0.3">
      <c r="A116" s="48">
        <v>44991</v>
      </c>
      <c r="B116">
        <v>7373.2099609375</v>
      </c>
      <c r="C116">
        <v>7329.2304999999997</v>
      </c>
    </row>
    <row r="117" spans="1:3" x14ac:dyDescent="0.3">
      <c r="A117" s="48">
        <v>44992</v>
      </c>
      <c r="B117">
        <v>7339.2700195312</v>
      </c>
      <c r="C117">
        <v>7354.8163999999997</v>
      </c>
    </row>
    <row r="118" spans="1:3" x14ac:dyDescent="0.3">
      <c r="A118" s="48">
        <v>44993</v>
      </c>
      <c r="B118">
        <v>7324.759765625</v>
      </c>
      <c r="C118">
        <v>7333.8813</v>
      </c>
    </row>
    <row r="119" spans="1:3" x14ac:dyDescent="0.3">
      <c r="A119" s="48">
        <v>44994</v>
      </c>
      <c r="B119">
        <v>7315.8798828125</v>
      </c>
      <c r="C119">
        <v>7324.3010000000004</v>
      </c>
    </row>
    <row r="120" spans="1:3" x14ac:dyDescent="0.3">
      <c r="A120" s="48">
        <v>44995</v>
      </c>
      <c r="B120">
        <v>7220.669921875</v>
      </c>
      <c r="C120">
        <v>7315.3469999999998</v>
      </c>
    </row>
    <row r="121" spans="1:3" x14ac:dyDescent="0.3">
      <c r="A121" s="48">
        <v>44998</v>
      </c>
      <c r="B121">
        <v>7011.5</v>
      </c>
      <c r="C121">
        <v>7237.7255999999998</v>
      </c>
    </row>
    <row r="122" spans="1:3" x14ac:dyDescent="0.3">
      <c r="A122" s="48">
        <v>44999</v>
      </c>
      <c r="B122">
        <v>7141.5698242188</v>
      </c>
      <c r="C122">
        <v>7065.5879999999997</v>
      </c>
    </row>
    <row r="123" spans="1:3" x14ac:dyDescent="0.3">
      <c r="A123" s="48">
        <v>45000</v>
      </c>
      <c r="B123">
        <v>6885.7099609375</v>
      </c>
      <c r="C123">
        <v>7152.6796999999997</v>
      </c>
    </row>
    <row r="124" spans="1:3" x14ac:dyDescent="0.3">
      <c r="A124" s="48">
        <v>45001</v>
      </c>
      <c r="B124">
        <v>7025.7202148438</v>
      </c>
      <c r="C124">
        <v>6941.2550000000001</v>
      </c>
    </row>
    <row r="125" spans="1:3" x14ac:dyDescent="0.3">
      <c r="A125" s="48">
        <v>45002</v>
      </c>
      <c r="B125">
        <v>6925.3999023438</v>
      </c>
      <c r="C125">
        <v>7038.4120000000003</v>
      </c>
    </row>
    <row r="126" spans="1:3" x14ac:dyDescent="0.3">
      <c r="A126" s="48">
        <v>45005</v>
      </c>
      <c r="B126">
        <v>7013.1401367188</v>
      </c>
      <c r="C126">
        <v>6949.8275999999996</v>
      </c>
    </row>
    <row r="127" spans="1:3" x14ac:dyDescent="0.3">
      <c r="A127" s="48">
        <v>45006</v>
      </c>
      <c r="B127">
        <v>7112.91015625</v>
      </c>
      <c r="C127">
        <v>7015.6356999999998</v>
      </c>
    </row>
    <row r="128" spans="1:3" x14ac:dyDescent="0.3">
      <c r="A128" s="48">
        <v>45007</v>
      </c>
      <c r="B128">
        <v>7131.1201171875</v>
      </c>
      <c r="C128">
        <v>7094.2560000000003</v>
      </c>
    </row>
    <row r="129" spans="1:3" x14ac:dyDescent="0.3">
      <c r="A129" s="48">
        <v>45008</v>
      </c>
      <c r="B129">
        <v>7139.25</v>
      </c>
      <c r="C129">
        <v>7117.9032999999999</v>
      </c>
    </row>
    <row r="130" spans="1:3" x14ac:dyDescent="0.3">
      <c r="A130" s="48">
        <v>45009</v>
      </c>
      <c r="B130">
        <v>7015.1000976562</v>
      </c>
      <c r="C130">
        <v>7131.7173000000003</v>
      </c>
    </row>
    <row r="131" spans="1:3" x14ac:dyDescent="0.3">
      <c r="A131" s="48">
        <v>45012</v>
      </c>
      <c r="B131">
        <v>7078.2700195312</v>
      </c>
      <c r="C131">
        <v>7035.8227999999999</v>
      </c>
    </row>
    <row r="132" spans="1:3" x14ac:dyDescent="0.3">
      <c r="A132" s="48">
        <v>45013</v>
      </c>
      <c r="B132">
        <v>7088.33984375</v>
      </c>
      <c r="C132">
        <v>7079.8140000000003</v>
      </c>
    </row>
    <row r="133" spans="1:3" x14ac:dyDescent="0.3">
      <c r="A133" s="48">
        <v>45014</v>
      </c>
      <c r="B133">
        <v>7186.990234375</v>
      </c>
      <c r="C133">
        <v>7083.7039999999997</v>
      </c>
    </row>
    <row r="134" spans="1:3" x14ac:dyDescent="0.3">
      <c r="A134" s="48">
        <v>45015</v>
      </c>
      <c r="B134">
        <v>7263.3701171875</v>
      </c>
      <c r="C134">
        <v>7165.5569999999998</v>
      </c>
    </row>
    <row r="135" spans="1:3" x14ac:dyDescent="0.3">
      <c r="A135" s="48">
        <v>45016</v>
      </c>
      <c r="B135">
        <v>7322.3901367188</v>
      </c>
      <c r="C135">
        <v>7233.058</v>
      </c>
    </row>
    <row r="136" spans="1:3" x14ac:dyDescent="0.3">
      <c r="A136" s="48">
        <v>45019</v>
      </c>
      <c r="B136">
        <v>7345.9599609375</v>
      </c>
      <c r="C136">
        <v>7291.366</v>
      </c>
    </row>
    <row r="137" spans="1:3" x14ac:dyDescent="0.3">
      <c r="A137" s="48">
        <v>45020</v>
      </c>
      <c r="B137">
        <v>7344.9599609375</v>
      </c>
      <c r="C137">
        <v>7320.4040000000005</v>
      </c>
    </row>
    <row r="138" spans="1:3" x14ac:dyDescent="0.3">
      <c r="A138" s="48">
        <v>45021</v>
      </c>
      <c r="B138">
        <v>7316.2998046875</v>
      </c>
      <c r="C138">
        <v>7327.4926999999998</v>
      </c>
    </row>
    <row r="139" spans="1:3" x14ac:dyDescent="0.3">
      <c r="A139" s="48">
        <v>45022</v>
      </c>
      <c r="B139">
        <v>7324.75</v>
      </c>
      <c r="C139">
        <v>7308.8649999999998</v>
      </c>
    </row>
    <row r="140" spans="1:3" x14ac:dyDescent="0.3">
      <c r="A140" s="48">
        <v>45027</v>
      </c>
      <c r="B140">
        <v>7390.2797851562</v>
      </c>
      <c r="C140">
        <v>7316.6216000000004</v>
      </c>
    </row>
    <row r="141" spans="1:3" x14ac:dyDescent="0.3">
      <c r="A141" s="48">
        <v>45028</v>
      </c>
      <c r="B141">
        <v>7396.9399414062</v>
      </c>
      <c r="C141">
        <v>7369.0033999999996</v>
      </c>
    </row>
    <row r="142" spans="1:3" x14ac:dyDescent="0.3">
      <c r="A142" s="48">
        <v>45029</v>
      </c>
      <c r="B142">
        <v>7480.830078125</v>
      </c>
      <c r="C142">
        <v>7377.8945000000003</v>
      </c>
    </row>
    <row r="143" spans="1:3" x14ac:dyDescent="0.3">
      <c r="A143" s="48">
        <v>45030</v>
      </c>
      <c r="B143">
        <v>7519.6098632812</v>
      </c>
      <c r="C143">
        <v>7451.3469999999998</v>
      </c>
    </row>
    <row r="144" spans="1:3" x14ac:dyDescent="0.3">
      <c r="A144" s="48">
        <v>45033</v>
      </c>
      <c r="B144">
        <v>7498.1801757812</v>
      </c>
      <c r="C144">
        <v>7487.2295000000004</v>
      </c>
    </row>
    <row r="145" spans="1:3" x14ac:dyDescent="0.3">
      <c r="A145" s="48">
        <v>45034</v>
      </c>
      <c r="B145">
        <v>7533.6298828125</v>
      </c>
      <c r="C145">
        <v>7479.4260000000004</v>
      </c>
    </row>
    <row r="146" spans="1:3" x14ac:dyDescent="0.3">
      <c r="A146" s="48">
        <v>45035</v>
      </c>
      <c r="B146">
        <v>7549.4399414062</v>
      </c>
      <c r="C146">
        <v>7512.9486999999999</v>
      </c>
    </row>
    <row r="147" spans="1:3" x14ac:dyDescent="0.3">
      <c r="A147" s="48">
        <v>45036</v>
      </c>
      <c r="B147">
        <v>7538.7099609375</v>
      </c>
      <c r="C147">
        <v>7527.0923000000003</v>
      </c>
    </row>
    <row r="148" spans="1:3" x14ac:dyDescent="0.3">
      <c r="A148" s="48">
        <v>45037</v>
      </c>
      <c r="B148">
        <v>7577</v>
      </c>
      <c r="C148">
        <v>7523.1112999999996</v>
      </c>
    </row>
    <row r="149" spans="1:3" x14ac:dyDescent="0.3">
      <c r="A149" s="48">
        <v>45040</v>
      </c>
      <c r="B149">
        <v>7573.8598632812</v>
      </c>
      <c r="C149">
        <v>7556.3706000000002</v>
      </c>
    </row>
    <row r="150" spans="1:3" x14ac:dyDescent="0.3">
      <c r="A150" s="48">
        <v>45041</v>
      </c>
      <c r="B150">
        <v>7531.6098632812</v>
      </c>
      <c r="C150">
        <v>7555.1543000000001</v>
      </c>
    </row>
    <row r="151" spans="1:3" x14ac:dyDescent="0.3">
      <c r="A151" s="48">
        <v>45042</v>
      </c>
      <c r="B151">
        <v>7466.66015625</v>
      </c>
      <c r="C151">
        <v>7525.5460000000003</v>
      </c>
    </row>
    <row r="152" spans="1:3" x14ac:dyDescent="0.3">
      <c r="A152" s="48">
        <v>45043</v>
      </c>
      <c r="B152">
        <v>7483.83984375</v>
      </c>
      <c r="C152">
        <v>7473.8734999999997</v>
      </c>
    </row>
    <row r="153" spans="1:3" x14ac:dyDescent="0.3">
      <c r="A153" s="48">
        <v>45044</v>
      </c>
      <c r="B153">
        <v>7491.5</v>
      </c>
      <c r="C153">
        <v>7483.7669999999998</v>
      </c>
    </row>
    <row r="154" spans="1:3" x14ac:dyDescent="0.3">
      <c r="A154" s="48">
        <v>45048</v>
      </c>
      <c r="B154">
        <v>7383.2001953125</v>
      </c>
      <c r="C154">
        <v>7484.7075000000004</v>
      </c>
    </row>
    <row r="155" spans="1:3" x14ac:dyDescent="0.3">
      <c r="A155" s="48">
        <v>45049</v>
      </c>
      <c r="B155">
        <v>7403.830078125</v>
      </c>
      <c r="C155">
        <v>7398.6819999999998</v>
      </c>
    </row>
    <row r="156" spans="1:3" x14ac:dyDescent="0.3">
      <c r="A156" s="48">
        <v>45050</v>
      </c>
      <c r="B156">
        <v>7340.7700195312</v>
      </c>
      <c r="C156">
        <v>7412.5</v>
      </c>
    </row>
    <row r="157" spans="1:3" x14ac:dyDescent="0.3">
      <c r="A157" s="48">
        <v>45051</v>
      </c>
      <c r="B157">
        <v>7432.9301757812</v>
      </c>
      <c r="C157">
        <v>7353.7627000000002</v>
      </c>
    </row>
    <row r="158" spans="1:3" x14ac:dyDescent="0.3">
      <c r="A158" s="48">
        <v>45054</v>
      </c>
      <c r="B158">
        <v>7440.91015625</v>
      </c>
      <c r="C158">
        <v>7425.4706999999999</v>
      </c>
    </row>
    <row r="159" spans="1:3" x14ac:dyDescent="0.3">
      <c r="A159" s="48">
        <v>45055</v>
      </c>
      <c r="B159">
        <v>7397.169921875</v>
      </c>
      <c r="C159">
        <v>7428.2340000000004</v>
      </c>
    </row>
    <row r="160" spans="1:3" x14ac:dyDescent="0.3">
      <c r="A160" s="48">
        <v>45056</v>
      </c>
      <c r="B160">
        <v>7361.2001953125</v>
      </c>
      <c r="C160">
        <v>7398.9326000000001</v>
      </c>
    </row>
    <row r="161" spans="1:3" x14ac:dyDescent="0.3">
      <c r="A161" s="48">
        <v>45057</v>
      </c>
      <c r="B161">
        <v>7381.7797851562</v>
      </c>
      <c r="C161">
        <v>7369.7187999999996</v>
      </c>
    </row>
    <row r="162" spans="1:3" x14ac:dyDescent="0.3">
      <c r="A162" s="48">
        <v>45058</v>
      </c>
      <c r="B162">
        <v>7414.8500976562</v>
      </c>
      <c r="C162">
        <v>7382.0254000000004</v>
      </c>
    </row>
    <row r="163" spans="1:3" x14ac:dyDescent="0.3">
      <c r="A163" s="48">
        <v>45061</v>
      </c>
      <c r="B163">
        <v>7418.2099609375</v>
      </c>
      <c r="C163">
        <v>7405.4785000000002</v>
      </c>
    </row>
    <row r="164" spans="1:3" x14ac:dyDescent="0.3">
      <c r="A164" s="48">
        <v>45062</v>
      </c>
      <c r="B164">
        <v>7406.009765625</v>
      </c>
      <c r="C164">
        <v>7409.4669999999996</v>
      </c>
    </row>
    <row r="165" spans="1:3" x14ac:dyDescent="0.3">
      <c r="A165" s="48">
        <v>45063</v>
      </c>
      <c r="B165">
        <v>7399.4399414062</v>
      </c>
      <c r="C165">
        <v>7401.9233000000004</v>
      </c>
    </row>
    <row r="166" spans="1:3" x14ac:dyDescent="0.3">
      <c r="A166" s="48">
        <v>45064</v>
      </c>
      <c r="B166">
        <v>7446.8901367188</v>
      </c>
      <c r="C166">
        <v>7396.8429999999998</v>
      </c>
    </row>
    <row r="167" spans="1:3" x14ac:dyDescent="0.3">
      <c r="A167" s="48">
        <v>45065</v>
      </c>
      <c r="B167">
        <v>7491.9599609375</v>
      </c>
      <c r="C167">
        <v>7433.9497000000001</v>
      </c>
    </row>
    <row r="168" spans="1:3" x14ac:dyDescent="0.3">
      <c r="A168" s="48">
        <v>45068</v>
      </c>
      <c r="B168">
        <v>7478.16015625</v>
      </c>
      <c r="C168">
        <v>7470.6255000000001</v>
      </c>
    </row>
    <row r="169" spans="1:3" x14ac:dyDescent="0.3">
      <c r="A169" s="48">
        <v>45069</v>
      </c>
      <c r="B169">
        <v>7378.7099609375</v>
      </c>
      <c r="C169">
        <v>7464.36</v>
      </c>
    </row>
    <row r="170" spans="1:3" x14ac:dyDescent="0.3">
      <c r="A170" s="48">
        <v>45070</v>
      </c>
      <c r="B170">
        <v>7253.4599609375</v>
      </c>
      <c r="C170">
        <v>7388.87</v>
      </c>
    </row>
    <row r="171" spans="1:3" x14ac:dyDescent="0.3">
      <c r="A171" s="48">
        <v>45071</v>
      </c>
      <c r="B171">
        <v>7229.2700195312</v>
      </c>
      <c r="C171">
        <v>7285.5479999999998</v>
      </c>
    </row>
    <row r="172" spans="1:3" x14ac:dyDescent="0.3">
      <c r="A172" s="48">
        <v>45072</v>
      </c>
      <c r="B172">
        <v>7319.1801757812</v>
      </c>
      <c r="C172">
        <v>7254.3687</v>
      </c>
    </row>
    <row r="173" spans="1:3" x14ac:dyDescent="0.3">
      <c r="A173" s="48">
        <v>45075</v>
      </c>
      <c r="B173">
        <v>7303.8100585938</v>
      </c>
      <c r="C173">
        <v>7314.7539999999999</v>
      </c>
    </row>
    <row r="174" spans="1:3" x14ac:dyDescent="0.3">
      <c r="A174" s="48">
        <v>45076</v>
      </c>
      <c r="B174">
        <v>7209.75</v>
      </c>
      <c r="C174">
        <v>7300.491</v>
      </c>
    </row>
    <row r="175" spans="1:3" x14ac:dyDescent="0.3">
      <c r="A175" s="48">
        <v>45077</v>
      </c>
      <c r="B175">
        <v>7098.7001953125</v>
      </c>
      <c r="C175">
        <v>7228.8059999999996</v>
      </c>
    </row>
    <row r="176" spans="1:3" x14ac:dyDescent="0.3">
      <c r="A176" s="48">
        <v>45078</v>
      </c>
      <c r="B176">
        <v>7137.4301757812</v>
      </c>
      <c r="C176">
        <v>7134.63</v>
      </c>
    </row>
    <row r="177" spans="1:3" x14ac:dyDescent="0.3">
      <c r="A177" s="48">
        <v>45079</v>
      </c>
      <c r="B177">
        <v>7270.6899414062</v>
      </c>
      <c r="C177">
        <v>7153.2563</v>
      </c>
    </row>
    <row r="178" spans="1:3" x14ac:dyDescent="0.3">
      <c r="A178" s="48">
        <v>45082</v>
      </c>
      <c r="B178">
        <v>7200.91015625</v>
      </c>
      <c r="C178">
        <v>7252.1959999999999</v>
      </c>
    </row>
    <row r="179" spans="1:3" x14ac:dyDescent="0.3">
      <c r="A179" s="48">
        <v>45083</v>
      </c>
      <c r="B179">
        <v>7209</v>
      </c>
      <c r="C179">
        <v>7201.9326000000001</v>
      </c>
    </row>
    <row r="180" spans="1:3" x14ac:dyDescent="0.3">
      <c r="A180" s="48">
        <v>45084</v>
      </c>
      <c r="B180">
        <v>7202.7900390625</v>
      </c>
      <c r="C180">
        <v>7212.6063999999997</v>
      </c>
    </row>
    <row r="181" spans="1:3" x14ac:dyDescent="0.3">
      <c r="A181" s="48">
        <v>45085</v>
      </c>
      <c r="B181">
        <v>7222.1499023438</v>
      </c>
      <c r="C181">
        <v>7204.5290000000005</v>
      </c>
    </row>
    <row r="182" spans="1:3" x14ac:dyDescent="0.3">
      <c r="A182" s="48">
        <v>45086</v>
      </c>
      <c r="B182">
        <v>7213.1401367188</v>
      </c>
      <c r="C182">
        <v>7219.4696999999996</v>
      </c>
    </row>
    <row r="183" spans="1:3" x14ac:dyDescent="0.3">
      <c r="A183" s="48">
        <v>45089</v>
      </c>
      <c r="B183">
        <v>7250.3500976562</v>
      </c>
      <c r="C183">
        <v>7212.1710000000003</v>
      </c>
    </row>
    <row r="184" spans="1:3" x14ac:dyDescent="0.3">
      <c r="A184" s="48">
        <v>45090</v>
      </c>
      <c r="B184">
        <v>7290.7998046875</v>
      </c>
      <c r="C184">
        <v>7242.5424999999996</v>
      </c>
    </row>
    <row r="185" spans="1:3" x14ac:dyDescent="0.3">
      <c r="A185" s="48">
        <v>45091</v>
      </c>
      <c r="B185">
        <v>7328.5297851562</v>
      </c>
      <c r="C185">
        <v>7276.1049999999996</v>
      </c>
    </row>
    <row r="186" spans="1:3" x14ac:dyDescent="0.3">
      <c r="A186" s="48">
        <v>45092</v>
      </c>
      <c r="B186">
        <v>7290.91015625</v>
      </c>
      <c r="C186">
        <v>7310.6530000000002</v>
      </c>
    </row>
    <row r="187" spans="1:3" x14ac:dyDescent="0.3">
      <c r="A187" s="48">
        <v>45093</v>
      </c>
      <c r="B187">
        <v>7388.6499023438</v>
      </c>
      <c r="C187">
        <v>7285.6367</v>
      </c>
    </row>
    <row r="188" spans="1:3" x14ac:dyDescent="0.3">
      <c r="A188" s="48">
        <v>45096</v>
      </c>
      <c r="B188">
        <v>7314.0498046875</v>
      </c>
      <c r="C188">
        <v>7366.7120000000004</v>
      </c>
    </row>
    <row r="189" spans="1:3" x14ac:dyDescent="0.3">
      <c r="A189" s="48">
        <v>45097</v>
      </c>
      <c r="B189">
        <v>7294.169921875</v>
      </c>
      <c r="C189">
        <v>7309.3209999999999</v>
      </c>
    </row>
    <row r="190" spans="1:3" x14ac:dyDescent="0.3">
      <c r="A190" s="48">
        <v>45098</v>
      </c>
      <c r="B190">
        <v>7260.9702148438</v>
      </c>
      <c r="C190">
        <v>7297.6674999999996</v>
      </c>
    </row>
    <row r="191" spans="1:3" x14ac:dyDescent="0.3">
      <c r="A191" s="48">
        <v>45099</v>
      </c>
      <c r="B191">
        <v>7203.2797851562</v>
      </c>
      <c r="C191">
        <v>7266.6170000000002</v>
      </c>
    </row>
    <row r="192" spans="1:3" x14ac:dyDescent="0.3">
      <c r="A192" s="48">
        <v>45100</v>
      </c>
      <c r="B192">
        <v>7163.419921875</v>
      </c>
      <c r="C192">
        <v>7217.2889999999998</v>
      </c>
    </row>
    <row r="193" spans="1:3" x14ac:dyDescent="0.3">
      <c r="A193" s="48">
        <v>45103</v>
      </c>
      <c r="B193">
        <v>7184.3500976562</v>
      </c>
      <c r="C193">
        <v>7179.8249999999998</v>
      </c>
    </row>
    <row r="194" spans="1:3" x14ac:dyDescent="0.3">
      <c r="A194" s="48">
        <v>45104</v>
      </c>
      <c r="B194">
        <v>7215.580078125</v>
      </c>
      <c r="C194">
        <v>7189.9480000000003</v>
      </c>
    </row>
    <row r="195" spans="1:3" x14ac:dyDescent="0.3">
      <c r="A195" s="48">
        <v>45105</v>
      </c>
      <c r="B195">
        <v>7286.3198242188</v>
      </c>
      <c r="C195">
        <v>7211.7290000000003</v>
      </c>
    </row>
    <row r="196" spans="1:3" x14ac:dyDescent="0.3">
      <c r="A196" s="48">
        <v>45106</v>
      </c>
      <c r="B196">
        <v>7312.7299804688</v>
      </c>
      <c r="C196">
        <v>7270.0119999999997</v>
      </c>
    </row>
    <row r="197" spans="1:3" x14ac:dyDescent="0.3">
      <c r="A197" s="48">
        <v>45107</v>
      </c>
      <c r="B197">
        <v>7400.0600585938</v>
      </c>
      <c r="C197">
        <v>7296.076</v>
      </c>
    </row>
    <row r="198" spans="1:3" x14ac:dyDescent="0.3">
      <c r="A198" s="48">
        <v>45110</v>
      </c>
      <c r="B198">
        <v>7386.7001953125</v>
      </c>
      <c r="C198">
        <v>7372.7039999999997</v>
      </c>
    </row>
    <row r="199" spans="1:3" x14ac:dyDescent="0.3">
      <c r="A199" s="48">
        <v>45111</v>
      </c>
      <c r="B199">
        <v>7369.9301757812</v>
      </c>
      <c r="C199">
        <v>7368.616</v>
      </c>
    </row>
    <row r="200" spans="1:3" x14ac:dyDescent="0.3">
      <c r="A200" s="48">
        <v>45112</v>
      </c>
      <c r="B200">
        <v>7310.8100585938</v>
      </c>
      <c r="C200">
        <v>7362.4087</v>
      </c>
    </row>
    <row r="201" spans="1:3" x14ac:dyDescent="0.3">
      <c r="A201" s="48">
        <v>45113</v>
      </c>
      <c r="B201">
        <v>7082.2900390625</v>
      </c>
      <c r="C201">
        <v>7315.6323000000002</v>
      </c>
    </row>
    <row r="202" spans="1:3" x14ac:dyDescent="0.3">
      <c r="A202" s="48">
        <v>45114</v>
      </c>
      <c r="B202">
        <v>7111.8798828125</v>
      </c>
      <c r="C202">
        <v>7131.0443999999998</v>
      </c>
    </row>
    <row r="203" spans="1:3" x14ac:dyDescent="0.3">
      <c r="A203" s="48">
        <v>45117</v>
      </c>
      <c r="B203">
        <v>7143.6899414062</v>
      </c>
      <c r="C203">
        <v>7139.4960000000001</v>
      </c>
    </row>
    <row r="204" spans="1:3" x14ac:dyDescent="0.3">
      <c r="A204" s="48">
        <v>45118</v>
      </c>
      <c r="B204">
        <v>7220.009765625</v>
      </c>
      <c r="C204">
        <v>7148.9652999999998</v>
      </c>
    </row>
    <row r="205" spans="1:3" x14ac:dyDescent="0.3">
      <c r="A205" s="48">
        <v>45119</v>
      </c>
      <c r="B205">
        <v>7333.009765625</v>
      </c>
      <c r="C205">
        <v>7208.9897000000001</v>
      </c>
    </row>
    <row r="206" spans="1:3" x14ac:dyDescent="0.3">
      <c r="A206" s="48">
        <v>45120</v>
      </c>
      <c r="B206">
        <v>7369.7998046875</v>
      </c>
      <c r="C206">
        <v>7303.6016</v>
      </c>
    </row>
    <row r="207" spans="1:3" x14ac:dyDescent="0.3">
      <c r="A207" s="48">
        <v>45121</v>
      </c>
      <c r="B207">
        <v>7374.5400390625</v>
      </c>
      <c r="C207">
        <v>7342.8919999999998</v>
      </c>
    </row>
    <row r="208" spans="1:3" x14ac:dyDescent="0.3">
      <c r="A208" s="48">
        <v>45124</v>
      </c>
      <c r="B208">
        <v>7291.66015625</v>
      </c>
      <c r="C208">
        <v>7357.3285999999998</v>
      </c>
    </row>
    <row r="209" spans="1:3" x14ac:dyDescent="0.3">
      <c r="A209" s="48">
        <v>45125</v>
      </c>
      <c r="B209">
        <v>7319.1801757812</v>
      </c>
      <c r="C209">
        <v>7296.3657000000003</v>
      </c>
    </row>
    <row r="210" spans="1:3" x14ac:dyDescent="0.3">
      <c r="A210" s="48">
        <v>45126</v>
      </c>
      <c r="B210">
        <v>7326.9399414062</v>
      </c>
      <c r="C210">
        <v>7317.4920000000002</v>
      </c>
    </row>
    <row r="211" spans="1:3" x14ac:dyDescent="0.3">
      <c r="A211" s="48">
        <v>45127</v>
      </c>
      <c r="B211">
        <v>7384.91015625</v>
      </c>
      <c r="C211">
        <v>7319.5893999999998</v>
      </c>
    </row>
    <row r="212" spans="1:3" x14ac:dyDescent="0.3">
      <c r="A212" s="48">
        <v>45128</v>
      </c>
      <c r="B212">
        <v>7432.7700195312</v>
      </c>
      <c r="C212">
        <v>7367.7169999999996</v>
      </c>
    </row>
    <row r="213" spans="1:3" x14ac:dyDescent="0.3">
      <c r="A213" s="48">
        <v>45131</v>
      </c>
      <c r="B213">
        <v>7427.3100585938</v>
      </c>
      <c r="C213">
        <v>7408.8109999999997</v>
      </c>
    </row>
    <row r="214" spans="1:3" x14ac:dyDescent="0.3">
      <c r="A214" s="48">
        <v>45132</v>
      </c>
      <c r="B214">
        <v>7415.4501953125</v>
      </c>
      <c r="C214">
        <v>7410.915</v>
      </c>
    </row>
    <row r="215" spans="1:3" x14ac:dyDescent="0.3">
      <c r="A215" s="48">
        <v>45133</v>
      </c>
      <c r="B215">
        <v>7315.0698242188</v>
      </c>
      <c r="C215">
        <v>7406.3469999999998</v>
      </c>
    </row>
    <row r="216" spans="1:3" x14ac:dyDescent="0.3">
      <c r="A216" s="48">
        <v>45134</v>
      </c>
      <c r="B216">
        <v>7465.240234375</v>
      </c>
      <c r="C216">
        <v>7327.0630000000001</v>
      </c>
    </row>
    <row r="217" spans="1:3" x14ac:dyDescent="0.3">
      <c r="A217" s="48">
        <v>45135</v>
      </c>
      <c r="B217">
        <v>7476.4702148438</v>
      </c>
      <c r="C217">
        <v>7445.0303000000004</v>
      </c>
    </row>
    <row r="218" spans="1:3" x14ac:dyDescent="0.3">
      <c r="A218" s="48">
        <v>45138</v>
      </c>
      <c r="B218">
        <v>7497.7797851562</v>
      </c>
      <c r="C218">
        <v>7450.5844999999999</v>
      </c>
    </row>
    <row r="219" spans="1:3" x14ac:dyDescent="0.3">
      <c r="A219" s="48">
        <v>45139</v>
      </c>
      <c r="B219">
        <v>7406.080078125</v>
      </c>
      <c r="C219">
        <v>7478.4520000000002</v>
      </c>
    </row>
    <row r="220" spans="1:3" x14ac:dyDescent="0.3">
      <c r="A220" s="48">
        <v>45140</v>
      </c>
      <c r="B220">
        <v>7312.83984375</v>
      </c>
      <c r="C220">
        <v>7408.6255000000001</v>
      </c>
    </row>
    <row r="221" spans="1:3" x14ac:dyDescent="0.3">
      <c r="A221" s="48">
        <v>45141</v>
      </c>
      <c r="B221">
        <v>7260.5297851562</v>
      </c>
      <c r="C221">
        <v>7334.3896000000004</v>
      </c>
    </row>
    <row r="222" spans="1:3" x14ac:dyDescent="0.3">
      <c r="A222" s="48">
        <v>45142</v>
      </c>
      <c r="B222">
        <v>7315.0698242188</v>
      </c>
      <c r="C222">
        <v>7283.3266999999996</v>
      </c>
    </row>
    <row r="223" spans="1:3" x14ac:dyDescent="0.3">
      <c r="A223" s="48">
        <v>45145</v>
      </c>
      <c r="B223">
        <v>7319.759765625</v>
      </c>
      <c r="C223">
        <v>7317.3540000000003</v>
      </c>
    </row>
    <row r="224" spans="1:3" x14ac:dyDescent="0.3">
      <c r="A224" s="48">
        <v>45146</v>
      </c>
      <c r="B224">
        <v>7269.4702148438</v>
      </c>
      <c r="C224">
        <v>7316.6819999999998</v>
      </c>
    </row>
    <row r="225" spans="1:3" x14ac:dyDescent="0.3">
      <c r="A225" s="48">
        <v>45147</v>
      </c>
      <c r="B225">
        <v>7322.0400390625</v>
      </c>
      <c r="C225">
        <v>7278.3729999999996</v>
      </c>
    </row>
    <row r="226" spans="1:3" x14ac:dyDescent="0.3">
      <c r="A226" s="48">
        <v>45148</v>
      </c>
      <c r="B226">
        <v>7433.6201171875</v>
      </c>
      <c r="C226">
        <v>7318.7763999999997</v>
      </c>
    </row>
    <row r="227" spans="1:3" x14ac:dyDescent="0.3">
      <c r="A227" s="48">
        <v>45149</v>
      </c>
      <c r="B227">
        <v>7340.1899414062</v>
      </c>
      <c r="C227">
        <v>7406.335</v>
      </c>
    </row>
    <row r="228" spans="1:3" x14ac:dyDescent="0.3">
      <c r="A228" s="48">
        <v>45152</v>
      </c>
      <c r="B228">
        <v>7348.83984375</v>
      </c>
      <c r="C228">
        <v>7338.6543000000001</v>
      </c>
    </row>
    <row r="229" spans="1:3" x14ac:dyDescent="0.3">
      <c r="A229" s="48">
        <v>45153</v>
      </c>
      <c r="B229">
        <v>7267.7001953125</v>
      </c>
      <c r="C229">
        <v>7350.509</v>
      </c>
    </row>
    <row r="230" spans="1:3" x14ac:dyDescent="0.3">
      <c r="A230" s="48">
        <v>45154</v>
      </c>
      <c r="B230">
        <v>7260.25</v>
      </c>
      <c r="C230">
        <v>7280.7340000000004</v>
      </c>
    </row>
    <row r="231" spans="1:3" x14ac:dyDescent="0.3">
      <c r="A231" s="48">
        <v>45155</v>
      </c>
      <c r="B231">
        <v>7191.740234375</v>
      </c>
      <c r="C231">
        <v>7271.4174999999996</v>
      </c>
    </row>
    <row r="232" spans="1:3" x14ac:dyDescent="0.3">
      <c r="A232" s="48">
        <v>45156</v>
      </c>
      <c r="B232">
        <v>7164.1098632812</v>
      </c>
      <c r="C232">
        <v>7209.6836000000003</v>
      </c>
    </row>
    <row r="233" spans="1:3" x14ac:dyDescent="0.3">
      <c r="A233" s="48">
        <v>45159</v>
      </c>
      <c r="B233">
        <v>7198.0600585938</v>
      </c>
      <c r="C233">
        <v>7181.9889999999996</v>
      </c>
    </row>
    <row r="234" spans="1:3" x14ac:dyDescent="0.3">
      <c r="A234" s="48">
        <v>45160</v>
      </c>
      <c r="B234">
        <v>7240.8798828125</v>
      </c>
      <c r="C234">
        <v>7201.8969999999999</v>
      </c>
    </row>
    <row r="235" spans="1:3" x14ac:dyDescent="0.3">
      <c r="A235" s="48">
        <v>45161</v>
      </c>
      <c r="B235">
        <v>7246.6201171875</v>
      </c>
      <c r="C235">
        <v>7233.8296</v>
      </c>
    </row>
    <row r="236" spans="1:3" x14ac:dyDescent="0.3">
      <c r="A236" s="48">
        <v>45162</v>
      </c>
      <c r="B236">
        <v>7214.4599609375</v>
      </c>
      <c r="C236">
        <v>7241.0337</v>
      </c>
    </row>
    <row r="237" spans="1:3" x14ac:dyDescent="0.3">
      <c r="A237" s="48">
        <v>45163</v>
      </c>
      <c r="B237">
        <v>7229.6000976562</v>
      </c>
      <c r="C237">
        <v>7218.0703000000003</v>
      </c>
    </row>
    <row r="238" spans="1:3" x14ac:dyDescent="0.3">
      <c r="A238" s="48">
        <v>45166</v>
      </c>
      <c r="B238">
        <v>7324.7099609375</v>
      </c>
      <c r="C238">
        <v>7229.4907000000003</v>
      </c>
    </row>
    <row r="239" spans="1:3" x14ac:dyDescent="0.3">
      <c r="A239" s="48">
        <v>45167</v>
      </c>
      <c r="B239">
        <v>7373.4301757812</v>
      </c>
      <c r="C239">
        <v>7304.5550000000003</v>
      </c>
    </row>
    <row r="240" spans="1:3" x14ac:dyDescent="0.3">
      <c r="A240" s="48">
        <v>45168</v>
      </c>
      <c r="B240">
        <v>7364.3999023438</v>
      </c>
      <c r="C240">
        <v>7347.9643999999998</v>
      </c>
    </row>
    <row r="241" spans="1:3" x14ac:dyDescent="0.3">
      <c r="A241" s="48">
        <v>45169</v>
      </c>
      <c r="B241">
        <v>7316.7001953125</v>
      </c>
      <c r="C241">
        <v>7349.5540000000001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65A5-8BBD-43EF-97F3-56B226741F97}">
  <sheetPr codeName="Feuil6"/>
  <dimension ref="A1:C235"/>
  <sheetViews>
    <sheetView workbookViewId="0">
      <selection activeCell="L48" sqref="L48"/>
    </sheetView>
  </sheetViews>
  <sheetFormatPr baseColWidth="10" defaultRowHeight="12.45" x14ac:dyDescent="0.3"/>
  <cols>
    <col min="1" max="1" width="9.765625" bestFit="1" customWidth="1"/>
    <col min="2" max="2" width="15.3046875" bestFit="1" customWidth="1"/>
    <col min="3" max="3" width="12.921875" bestFit="1" customWidth="1"/>
  </cols>
  <sheetData>
    <row r="1" spans="1:3" x14ac:dyDescent="0.3">
      <c r="A1" t="s">
        <v>2</v>
      </c>
      <c r="B1" t="s">
        <v>72</v>
      </c>
      <c r="C1" t="s">
        <v>73</v>
      </c>
    </row>
    <row r="2" spans="1:3" x14ac:dyDescent="0.3">
      <c r="A2" s="48">
        <v>44831</v>
      </c>
      <c r="B2">
        <v>3647.2900390625</v>
      </c>
      <c r="C2">
        <v>3755.2530000000002</v>
      </c>
    </row>
    <row r="3" spans="1:3" x14ac:dyDescent="0.3">
      <c r="A3" s="48">
        <v>44832</v>
      </c>
      <c r="B3">
        <v>3719.0400390625</v>
      </c>
      <c r="C3">
        <v>3713.2620000000002</v>
      </c>
    </row>
    <row r="4" spans="1:3" x14ac:dyDescent="0.3">
      <c r="A4" s="48">
        <v>44833</v>
      </c>
      <c r="B4">
        <v>3640.4699707031</v>
      </c>
      <c r="C4">
        <v>3692.0232000000001</v>
      </c>
    </row>
    <row r="5" spans="1:3" x14ac:dyDescent="0.3">
      <c r="A5" s="48">
        <v>44834</v>
      </c>
      <c r="B5">
        <v>3585.6201171875</v>
      </c>
      <c r="C5">
        <v>3678.7860999999998</v>
      </c>
    </row>
    <row r="6" spans="1:3" x14ac:dyDescent="0.3">
      <c r="A6" s="48">
        <v>44837</v>
      </c>
      <c r="B6">
        <v>3678.4299316406</v>
      </c>
      <c r="C6">
        <v>3660.2222000000002</v>
      </c>
    </row>
    <row r="7" spans="1:3" x14ac:dyDescent="0.3">
      <c r="A7" s="48">
        <v>44838</v>
      </c>
      <c r="B7">
        <v>3790.9299316406</v>
      </c>
      <c r="C7">
        <v>3651.8188</v>
      </c>
    </row>
    <row r="8" spans="1:3" x14ac:dyDescent="0.3">
      <c r="A8" s="48">
        <v>44839</v>
      </c>
      <c r="B8">
        <v>3783.2800292969</v>
      </c>
      <c r="C8">
        <v>3672.0623000000001</v>
      </c>
    </row>
    <row r="9" spans="1:3" x14ac:dyDescent="0.3">
      <c r="A9" s="48">
        <v>44840</v>
      </c>
      <c r="B9">
        <v>3744.5200195312</v>
      </c>
      <c r="C9">
        <v>3708.712</v>
      </c>
    </row>
    <row r="10" spans="1:3" x14ac:dyDescent="0.3">
      <c r="A10" s="48">
        <v>44841</v>
      </c>
      <c r="B10">
        <v>3639.6599121094</v>
      </c>
      <c r="C10">
        <v>3739.1383999999998</v>
      </c>
    </row>
    <row r="11" spans="1:3" x14ac:dyDescent="0.3">
      <c r="A11" s="48">
        <v>44844</v>
      </c>
      <c r="B11">
        <v>3612.3898925781</v>
      </c>
      <c r="C11">
        <v>3739.3105</v>
      </c>
    </row>
    <row r="12" spans="1:3" x14ac:dyDescent="0.3">
      <c r="A12" s="48">
        <v>44845</v>
      </c>
      <c r="B12">
        <v>3588.8400878906</v>
      </c>
      <c r="C12">
        <v>3711.6736000000001</v>
      </c>
    </row>
    <row r="13" spans="1:3" x14ac:dyDescent="0.3">
      <c r="A13" s="48">
        <v>44846</v>
      </c>
      <c r="B13">
        <v>3577.0300292969</v>
      </c>
      <c r="C13">
        <v>3668.6545000000001</v>
      </c>
    </row>
    <row r="14" spans="1:3" x14ac:dyDescent="0.3">
      <c r="A14" s="48">
        <v>44847</v>
      </c>
      <c r="B14">
        <v>3669.9099121094</v>
      </c>
      <c r="C14">
        <v>3624.2622000000001</v>
      </c>
    </row>
    <row r="15" spans="1:3" x14ac:dyDescent="0.3">
      <c r="A15" s="48">
        <v>44848</v>
      </c>
      <c r="B15">
        <v>3583.0700683594</v>
      </c>
      <c r="C15">
        <v>3603.817</v>
      </c>
    </row>
    <row r="16" spans="1:3" x14ac:dyDescent="0.3">
      <c r="A16" s="48">
        <v>44851</v>
      </c>
      <c r="B16">
        <v>3677.9499511719</v>
      </c>
      <c r="C16">
        <v>3594.3123000000001</v>
      </c>
    </row>
    <row r="17" spans="1:3" x14ac:dyDescent="0.3">
      <c r="A17" s="48">
        <v>44852</v>
      </c>
      <c r="B17">
        <v>3719.9799804688</v>
      </c>
      <c r="C17">
        <v>3603.9998000000001</v>
      </c>
    </row>
    <row r="18" spans="1:3" x14ac:dyDescent="0.3">
      <c r="A18" s="48">
        <v>44853</v>
      </c>
      <c r="B18">
        <v>3695.1599121094</v>
      </c>
      <c r="C18">
        <v>3632.3380999999999</v>
      </c>
    </row>
    <row r="19" spans="1:3" x14ac:dyDescent="0.3">
      <c r="A19" s="48">
        <v>44854</v>
      </c>
      <c r="B19">
        <v>3665.7800292969</v>
      </c>
      <c r="C19">
        <v>3662.7253000000001</v>
      </c>
    </row>
    <row r="20" spans="1:3" x14ac:dyDescent="0.3">
      <c r="A20" s="48">
        <v>44855</v>
      </c>
      <c r="B20">
        <v>3752.75</v>
      </c>
      <c r="C20">
        <v>3680.5237000000002</v>
      </c>
    </row>
    <row r="21" spans="1:3" x14ac:dyDescent="0.3">
      <c r="A21" s="48">
        <v>44858</v>
      </c>
      <c r="B21">
        <v>3797.3400878906</v>
      </c>
      <c r="C21">
        <v>3697.8739999999998</v>
      </c>
    </row>
    <row r="22" spans="1:3" x14ac:dyDescent="0.3">
      <c r="A22" s="48">
        <v>44859</v>
      </c>
      <c r="B22">
        <v>3859.1101074219</v>
      </c>
      <c r="C22">
        <v>3722.0414999999998</v>
      </c>
    </row>
    <row r="23" spans="1:3" x14ac:dyDescent="0.3">
      <c r="A23" s="48">
        <v>44860</v>
      </c>
      <c r="B23">
        <v>3830.6000976562</v>
      </c>
      <c r="C23">
        <v>3757.4872999999998</v>
      </c>
    </row>
    <row r="24" spans="1:3" x14ac:dyDescent="0.3">
      <c r="A24" s="48">
        <v>44861</v>
      </c>
      <c r="B24">
        <v>3807.3000488281</v>
      </c>
      <c r="C24">
        <v>3790.1084000000001</v>
      </c>
    </row>
    <row r="25" spans="1:3" x14ac:dyDescent="0.3">
      <c r="A25" s="48">
        <v>44862</v>
      </c>
      <c r="B25">
        <v>3901.0600585938</v>
      </c>
      <c r="C25">
        <v>3808.8137000000002</v>
      </c>
    </row>
    <row r="26" spans="1:3" x14ac:dyDescent="0.3">
      <c r="A26" s="48">
        <v>44865</v>
      </c>
      <c r="B26">
        <v>3871.9799804688</v>
      </c>
      <c r="C26">
        <v>3828.3135000000002</v>
      </c>
    </row>
    <row r="27" spans="1:3" x14ac:dyDescent="0.3">
      <c r="A27" s="48">
        <v>44866</v>
      </c>
      <c r="B27">
        <v>3856.1000976562</v>
      </c>
      <c r="C27">
        <v>3844.2606999999998</v>
      </c>
    </row>
    <row r="28" spans="1:3" x14ac:dyDescent="0.3">
      <c r="A28" s="48">
        <v>44867</v>
      </c>
      <c r="B28">
        <v>3759.6899414062</v>
      </c>
      <c r="C28">
        <v>3852.2910000000002</v>
      </c>
    </row>
    <row r="29" spans="1:3" x14ac:dyDescent="0.3">
      <c r="A29" s="48">
        <v>44868</v>
      </c>
      <c r="B29">
        <v>3719.8898925781</v>
      </c>
      <c r="C29">
        <v>3839.1682000000001</v>
      </c>
    </row>
    <row r="30" spans="1:3" x14ac:dyDescent="0.3">
      <c r="A30" s="48">
        <v>44869</v>
      </c>
      <c r="B30">
        <v>3770.5500488281</v>
      </c>
      <c r="C30">
        <v>3806.9191999999998</v>
      </c>
    </row>
    <row r="31" spans="1:3" x14ac:dyDescent="0.3">
      <c r="A31" s="48">
        <v>44872</v>
      </c>
      <c r="B31">
        <v>3806.8000488281</v>
      </c>
      <c r="C31">
        <v>3776.7220000000002</v>
      </c>
    </row>
    <row r="32" spans="1:3" x14ac:dyDescent="0.3">
      <c r="A32" s="48">
        <v>44873</v>
      </c>
      <c r="B32">
        <v>3828.1101074219</v>
      </c>
      <c r="C32">
        <v>3763.6826000000001</v>
      </c>
    </row>
    <row r="33" spans="1:3" x14ac:dyDescent="0.3">
      <c r="A33" s="48">
        <v>44874</v>
      </c>
      <c r="B33">
        <v>3748.5700683594</v>
      </c>
      <c r="C33">
        <v>3770.1709999999998</v>
      </c>
    </row>
    <row r="34" spans="1:3" x14ac:dyDescent="0.3">
      <c r="A34" s="48">
        <v>44875</v>
      </c>
      <c r="B34">
        <v>3956.3701171875</v>
      </c>
      <c r="C34">
        <v>3775.4265</v>
      </c>
    </row>
    <row r="35" spans="1:3" x14ac:dyDescent="0.3">
      <c r="A35" s="48">
        <v>44876</v>
      </c>
      <c r="B35">
        <v>3992.9299316406</v>
      </c>
      <c r="C35">
        <v>3806.2170000000001</v>
      </c>
    </row>
    <row r="36" spans="1:3" x14ac:dyDescent="0.3">
      <c r="A36" s="48">
        <v>44879</v>
      </c>
      <c r="B36">
        <v>3957.25</v>
      </c>
      <c r="C36">
        <v>3858.6995000000002</v>
      </c>
    </row>
    <row r="37" spans="1:3" x14ac:dyDescent="0.3">
      <c r="A37" s="48">
        <v>44880</v>
      </c>
      <c r="B37">
        <v>3991.7299804688</v>
      </c>
      <c r="C37">
        <v>3907.7602999999999</v>
      </c>
    </row>
    <row r="38" spans="1:3" x14ac:dyDescent="0.3">
      <c r="A38" s="48">
        <v>44881</v>
      </c>
      <c r="B38">
        <v>3958.7900390625</v>
      </c>
      <c r="C38">
        <v>3946.0646999999999</v>
      </c>
    </row>
    <row r="39" spans="1:3" x14ac:dyDescent="0.3">
      <c r="A39" s="48">
        <v>44882</v>
      </c>
      <c r="B39">
        <v>3946.5600585938</v>
      </c>
      <c r="C39">
        <v>3965.2842000000001</v>
      </c>
    </row>
    <row r="40" spans="1:3" x14ac:dyDescent="0.3">
      <c r="A40" s="48">
        <v>44883</v>
      </c>
      <c r="B40">
        <v>3965.3400878906</v>
      </c>
      <c r="C40">
        <v>3966.8872000000001</v>
      </c>
    </row>
    <row r="41" spans="1:3" x14ac:dyDescent="0.3">
      <c r="A41" s="48">
        <v>44886</v>
      </c>
      <c r="B41">
        <v>3949.9399414062</v>
      </c>
      <c r="C41">
        <v>3961.4083999999998</v>
      </c>
    </row>
    <row r="42" spans="1:3" x14ac:dyDescent="0.3">
      <c r="A42" s="48">
        <v>44887</v>
      </c>
      <c r="B42">
        <v>4003.580078125</v>
      </c>
      <c r="C42">
        <v>3953.1718999999998</v>
      </c>
    </row>
    <row r="43" spans="1:3" x14ac:dyDescent="0.3">
      <c r="A43" s="48">
        <v>44888</v>
      </c>
      <c r="B43">
        <v>4027.2600097656</v>
      </c>
      <c r="C43">
        <v>3954.1619999999998</v>
      </c>
    </row>
    <row r="44" spans="1:3" x14ac:dyDescent="0.3">
      <c r="A44" s="48">
        <v>44890</v>
      </c>
      <c r="B44">
        <v>4026.1201171875</v>
      </c>
      <c r="C44">
        <v>3967.0405000000001</v>
      </c>
    </row>
    <row r="45" spans="1:3" x14ac:dyDescent="0.3">
      <c r="A45" s="48">
        <v>44893</v>
      </c>
      <c r="B45">
        <v>3963.9399414062</v>
      </c>
      <c r="C45">
        <v>3985.2954</v>
      </c>
    </row>
    <row r="46" spans="1:3" x14ac:dyDescent="0.3">
      <c r="A46" s="48">
        <v>44894</v>
      </c>
      <c r="B46">
        <v>3957.6298828125</v>
      </c>
      <c r="C46">
        <v>3993.0392999999999</v>
      </c>
    </row>
    <row r="47" spans="1:3" x14ac:dyDescent="0.3">
      <c r="A47" s="48">
        <v>44895</v>
      </c>
      <c r="B47">
        <v>4080.1101074219</v>
      </c>
      <c r="C47">
        <v>3989.2159999999999</v>
      </c>
    </row>
    <row r="48" spans="1:3" x14ac:dyDescent="0.3">
      <c r="A48" s="48">
        <v>44896</v>
      </c>
      <c r="B48">
        <v>4076.5700683594</v>
      </c>
      <c r="C48">
        <v>3997.5571</v>
      </c>
    </row>
    <row r="49" spans="1:3" x14ac:dyDescent="0.3">
      <c r="A49" s="48">
        <v>44897</v>
      </c>
      <c r="B49">
        <v>4071.6999511719</v>
      </c>
      <c r="C49">
        <v>4016.4821999999999</v>
      </c>
    </row>
    <row r="50" spans="1:3" x14ac:dyDescent="0.3">
      <c r="A50" s="48">
        <v>44900</v>
      </c>
      <c r="B50">
        <v>3998.8400878906</v>
      </c>
      <c r="C50">
        <v>4037.34</v>
      </c>
    </row>
    <row r="51" spans="1:3" x14ac:dyDescent="0.3">
      <c r="A51" s="48">
        <v>44901</v>
      </c>
      <c r="B51">
        <v>3941.2600097656</v>
      </c>
      <c r="C51">
        <v>4043.2665999999999</v>
      </c>
    </row>
    <row r="52" spans="1:3" x14ac:dyDescent="0.3">
      <c r="A52" s="48">
        <v>44902</v>
      </c>
      <c r="B52">
        <v>3933.919921875</v>
      </c>
      <c r="C52">
        <v>4027.7642000000001</v>
      </c>
    </row>
    <row r="53" spans="1:3" x14ac:dyDescent="0.3">
      <c r="A53" s="48">
        <v>44903</v>
      </c>
      <c r="B53">
        <v>3963.5100097656</v>
      </c>
      <c r="C53">
        <v>3999.9104000000002</v>
      </c>
    </row>
    <row r="54" spans="1:3" x14ac:dyDescent="0.3">
      <c r="A54" s="48">
        <v>44904</v>
      </c>
      <c r="B54">
        <v>3934.3798828125</v>
      </c>
      <c r="C54">
        <v>3975.8964999999998</v>
      </c>
    </row>
    <row r="55" spans="1:3" x14ac:dyDescent="0.3">
      <c r="A55" s="48">
        <v>44907</v>
      </c>
      <c r="B55">
        <v>3990.5600585938</v>
      </c>
      <c r="C55">
        <v>3957.7139999999999</v>
      </c>
    </row>
    <row r="56" spans="1:3" x14ac:dyDescent="0.3">
      <c r="A56" s="48">
        <v>44908</v>
      </c>
      <c r="B56">
        <v>4019.6499023438</v>
      </c>
      <c r="C56">
        <v>3954.951</v>
      </c>
    </row>
    <row r="57" spans="1:3" x14ac:dyDescent="0.3">
      <c r="A57" s="48">
        <v>44909</v>
      </c>
      <c r="B57">
        <v>3995.3200683594</v>
      </c>
      <c r="C57">
        <v>3968.1914000000002</v>
      </c>
    </row>
    <row r="58" spans="1:3" x14ac:dyDescent="0.3">
      <c r="A58" s="48">
        <v>44910</v>
      </c>
      <c r="B58">
        <v>3895.75</v>
      </c>
      <c r="C58">
        <v>3984.7067999999999</v>
      </c>
    </row>
    <row r="59" spans="1:3" x14ac:dyDescent="0.3">
      <c r="A59" s="48">
        <v>44911</v>
      </c>
      <c r="B59">
        <v>3852.3601074219</v>
      </c>
      <c r="C59">
        <v>3982.5365999999999</v>
      </c>
    </row>
    <row r="60" spans="1:3" x14ac:dyDescent="0.3">
      <c r="A60" s="48">
        <v>44914</v>
      </c>
      <c r="B60">
        <v>3817.6599121094</v>
      </c>
      <c r="C60">
        <v>3958.4792000000002</v>
      </c>
    </row>
    <row r="61" spans="1:3" x14ac:dyDescent="0.3">
      <c r="A61" s="48">
        <v>44915</v>
      </c>
      <c r="B61">
        <v>3821.6201171875</v>
      </c>
      <c r="C61">
        <v>3919.3629999999998</v>
      </c>
    </row>
    <row r="62" spans="1:3" x14ac:dyDescent="0.3">
      <c r="A62" s="48">
        <v>44916</v>
      </c>
      <c r="B62">
        <v>3878.4399414062</v>
      </c>
      <c r="C62">
        <v>3879.5376000000001</v>
      </c>
    </row>
    <row r="63" spans="1:3" x14ac:dyDescent="0.3">
      <c r="A63" s="48">
        <v>44917</v>
      </c>
      <c r="B63">
        <v>3822.3898925781</v>
      </c>
      <c r="C63">
        <v>3857.5999000000002</v>
      </c>
    </row>
    <row r="64" spans="1:3" x14ac:dyDescent="0.3">
      <c r="A64" s="48">
        <v>44918</v>
      </c>
      <c r="B64">
        <v>3844.8200683594</v>
      </c>
      <c r="C64">
        <v>3845.7220000000002</v>
      </c>
    </row>
    <row r="65" spans="1:3" x14ac:dyDescent="0.3">
      <c r="A65" s="48">
        <v>44922</v>
      </c>
      <c r="B65">
        <v>3829.25</v>
      </c>
      <c r="C65">
        <v>3842.922</v>
      </c>
    </row>
    <row r="66" spans="1:3" x14ac:dyDescent="0.3">
      <c r="A66" s="48">
        <v>44923</v>
      </c>
      <c r="B66">
        <v>3783.2199707031</v>
      </c>
      <c r="C66">
        <v>3842.9854</v>
      </c>
    </row>
    <row r="67" spans="1:3" x14ac:dyDescent="0.3">
      <c r="A67" s="48">
        <v>44924</v>
      </c>
      <c r="B67">
        <v>3849.2800292969</v>
      </c>
      <c r="C67">
        <v>3835.9115999999999</v>
      </c>
    </row>
    <row r="68" spans="1:3" x14ac:dyDescent="0.3">
      <c r="A68" s="48">
        <v>44925</v>
      </c>
      <c r="B68">
        <v>3839.5</v>
      </c>
      <c r="C68">
        <v>3833.09</v>
      </c>
    </row>
    <row r="69" spans="1:3" x14ac:dyDescent="0.3">
      <c r="A69" s="48">
        <v>44929</v>
      </c>
      <c r="B69">
        <v>3824.1398925781</v>
      </c>
      <c r="C69">
        <v>3834.1752999999999</v>
      </c>
    </row>
    <row r="70" spans="1:3" x14ac:dyDescent="0.3">
      <c r="A70" s="48">
        <v>44930</v>
      </c>
      <c r="B70">
        <v>3852.9699707031</v>
      </c>
      <c r="C70">
        <v>3834.6455000000001</v>
      </c>
    </row>
    <row r="71" spans="1:3" x14ac:dyDescent="0.3">
      <c r="A71" s="48">
        <v>44931</v>
      </c>
      <c r="B71">
        <v>3808.1000976562</v>
      </c>
      <c r="C71">
        <v>3837.7501999999999</v>
      </c>
    </row>
    <row r="72" spans="1:3" x14ac:dyDescent="0.3">
      <c r="A72" s="48">
        <v>44932</v>
      </c>
      <c r="B72">
        <v>3895.080078125</v>
      </c>
      <c r="C72">
        <v>3835.6509999999998</v>
      </c>
    </row>
    <row r="73" spans="1:3" x14ac:dyDescent="0.3">
      <c r="A73" s="48">
        <v>44935</v>
      </c>
      <c r="B73">
        <v>3892.0900878906</v>
      </c>
      <c r="C73">
        <v>3842.0781000000002</v>
      </c>
    </row>
    <row r="74" spans="1:3" x14ac:dyDescent="0.3">
      <c r="A74" s="48">
        <v>44936</v>
      </c>
      <c r="B74">
        <v>3919.25</v>
      </c>
      <c r="C74">
        <v>3855.1313</v>
      </c>
    </row>
    <row r="75" spans="1:3" x14ac:dyDescent="0.3">
      <c r="A75" s="48">
        <v>44937</v>
      </c>
      <c r="B75">
        <v>3969.6101074219</v>
      </c>
      <c r="C75">
        <v>3873.4614000000001</v>
      </c>
    </row>
    <row r="76" spans="1:3" x14ac:dyDescent="0.3">
      <c r="A76" s="48">
        <v>44938</v>
      </c>
      <c r="B76">
        <v>3983.169921875</v>
      </c>
      <c r="C76">
        <v>3899.0963999999999</v>
      </c>
    </row>
    <row r="77" spans="1:3" x14ac:dyDescent="0.3">
      <c r="A77" s="48">
        <v>44939</v>
      </c>
      <c r="B77">
        <v>3999.0900878906</v>
      </c>
      <c r="C77">
        <v>3927.1037999999999</v>
      </c>
    </row>
    <row r="78" spans="1:3" x14ac:dyDescent="0.3">
      <c r="A78" s="48">
        <v>44943</v>
      </c>
      <c r="B78">
        <v>3990.9699707031</v>
      </c>
      <c r="C78">
        <v>3953.0608000000002</v>
      </c>
    </row>
    <row r="79" spans="1:3" x14ac:dyDescent="0.3">
      <c r="A79" s="48">
        <v>44944</v>
      </c>
      <c r="B79">
        <v>3928.8601074219</v>
      </c>
      <c r="C79">
        <v>3971.3613</v>
      </c>
    </row>
    <row r="80" spans="1:3" x14ac:dyDescent="0.3">
      <c r="A80" s="48">
        <v>44945</v>
      </c>
      <c r="B80">
        <v>3898.8500976562</v>
      </c>
      <c r="C80">
        <v>3971.9169999999999</v>
      </c>
    </row>
    <row r="81" spans="1:3" x14ac:dyDescent="0.3">
      <c r="A81" s="48">
        <v>44946</v>
      </c>
      <c r="B81">
        <v>3972.6101074219</v>
      </c>
      <c r="C81">
        <v>3955.6821</v>
      </c>
    </row>
    <row r="82" spans="1:3" x14ac:dyDescent="0.3">
      <c r="A82" s="48">
        <v>44949</v>
      </c>
      <c r="B82">
        <v>4019.8100585938</v>
      </c>
      <c r="C82">
        <v>3943.7422000000001</v>
      </c>
    </row>
    <row r="83" spans="1:3" x14ac:dyDescent="0.3">
      <c r="A83" s="48">
        <v>44950</v>
      </c>
      <c r="B83">
        <v>4016.9499511719</v>
      </c>
      <c r="C83">
        <v>3948.6707000000001</v>
      </c>
    </row>
    <row r="84" spans="1:3" x14ac:dyDescent="0.3">
      <c r="A84" s="48">
        <v>44951</v>
      </c>
      <c r="B84">
        <v>4016.2199707031</v>
      </c>
      <c r="C84">
        <v>3965.2988</v>
      </c>
    </row>
    <row r="85" spans="1:3" x14ac:dyDescent="0.3">
      <c r="A85" s="48">
        <v>44952</v>
      </c>
      <c r="B85">
        <v>4060.4299316406</v>
      </c>
      <c r="C85">
        <v>3984.7156</v>
      </c>
    </row>
    <row r="86" spans="1:3" x14ac:dyDescent="0.3">
      <c r="A86" s="48">
        <v>44953</v>
      </c>
      <c r="B86">
        <v>4070.5600585938</v>
      </c>
      <c r="C86">
        <v>4007.2075</v>
      </c>
    </row>
    <row r="87" spans="1:3" x14ac:dyDescent="0.3">
      <c r="A87" s="48">
        <v>44956</v>
      </c>
      <c r="B87">
        <v>4017.7700195312</v>
      </c>
      <c r="C87">
        <v>4029.3056999999999</v>
      </c>
    </row>
    <row r="88" spans="1:3" x14ac:dyDescent="0.3">
      <c r="A88" s="48">
        <v>44957</v>
      </c>
      <c r="B88">
        <v>4076.6000976562</v>
      </c>
      <c r="C88">
        <v>4039.0266000000001</v>
      </c>
    </row>
    <row r="89" spans="1:3" x14ac:dyDescent="0.3">
      <c r="A89" s="48">
        <v>44958</v>
      </c>
      <c r="B89">
        <v>4119.2099609375</v>
      </c>
      <c r="C89">
        <v>4046.3254000000002</v>
      </c>
    </row>
    <row r="90" spans="1:3" x14ac:dyDescent="0.3">
      <c r="A90" s="48">
        <v>44959</v>
      </c>
      <c r="B90">
        <v>4179.759765625</v>
      </c>
      <c r="C90">
        <v>4059.6826000000001</v>
      </c>
    </row>
    <row r="91" spans="1:3" x14ac:dyDescent="0.3">
      <c r="A91" s="48">
        <v>44960</v>
      </c>
      <c r="B91">
        <v>4136.4799804688</v>
      </c>
      <c r="C91">
        <v>4085.3240000000001</v>
      </c>
    </row>
    <row r="92" spans="1:3" x14ac:dyDescent="0.3">
      <c r="A92" s="48">
        <v>44963</v>
      </c>
      <c r="B92">
        <v>4111.080078125</v>
      </c>
      <c r="C92">
        <v>4108.6549999999997</v>
      </c>
    </row>
    <row r="93" spans="1:3" x14ac:dyDescent="0.3">
      <c r="A93" s="48">
        <v>44964</v>
      </c>
      <c r="B93">
        <v>4164</v>
      </c>
      <c r="C93">
        <v>4120.2484999999997</v>
      </c>
    </row>
    <row r="94" spans="1:3" x14ac:dyDescent="0.3">
      <c r="A94" s="48">
        <v>44965</v>
      </c>
      <c r="B94">
        <v>4117.8598632812</v>
      </c>
      <c r="C94">
        <v>4129.1760000000004</v>
      </c>
    </row>
    <row r="95" spans="1:3" x14ac:dyDescent="0.3">
      <c r="A95" s="48">
        <v>44966</v>
      </c>
      <c r="B95">
        <v>4081.5</v>
      </c>
      <c r="C95">
        <v>4130.5825000000004</v>
      </c>
    </row>
    <row r="96" spans="1:3" x14ac:dyDescent="0.3">
      <c r="A96" s="48">
        <v>44967</v>
      </c>
      <c r="B96">
        <v>4090.4599609375</v>
      </c>
      <c r="C96">
        <v>4121.6719999999996</v>
      </c>
    </row>
    <row r="97" spans="1:3" x14ac:dyDescent="0.3">
      <c r="A97" s="48">
        <v>44970</v>
      </c>
      <c r="B97">
        <v>4137.2900390625</v>
      </c>
      <c r="C97">
        <v>4109.3609999999999</v>
      </c>
    </row>
    <row r="98" spans="1:3" x14ac:dyDescent="0.3">
      <c r="A98" s="48">
        <v>44971</v>
      </c>
      <c r="B98">
        <v>4136.1298828125</v>
      </c>
      <c r="C98">
        <v>4105.7910000000002</v>
      </c>
    </row>
    <row r="99" spans="1:3" x14ac:dyDescent="0.3">
      <c r="A99" s="48">
        <v>44972</v>
      </c>
      <c r="B99">
        <v>4147.6000976562</v>
      </c>
      <c r="C99">
        <v>4110.6229999999996</v>
      </c>
    </row>
    <row r="100" spans="1:3" x14ac:dyDescent="0.3">
      <c r="A100" s="48">
        <v>44973</v>
      </c>
      <c r="B100">
        <v>4090.4099121094</v>
      </c>
      <c r="C100">
        <v>4121.2573000000002</v>
      </c>
    </row>
    <row r="101" spans="1:3" x14ac:dyDescent="0.3">
      <c r="A101" s="48">
        <v>44974</v>
      </c>
      <c r="B101">
        <v>4079.0900878906</v>
      </c>
      <c r="C101">
        <v>4124.6084000000001</v>
      </c>
    </row>
    <row r="102" spans="1:3" x14ac:dyDescent="0.3">
      <c r="A102" s="48">
        <v>44978</v>
      </c>
      <c r="B102">
        <v>3997.3400878906</v>
      </c>
      <c r="C102">
        <v>4118.9287000000004</v>
      </c>
    </row>
    <row r="103" spans="1:3" x14ac:dyDescent="0.3">
      <c r="A103" s="48">
        <v>44979</v>
      </c>
      <c r="B103">
        <v>3991.0500488281</v>
      </c>
      <c r="C103">
        <v>4096.8842999999997</v>
      </c>
    </row>
    <row r="104" spans="1:3" x14ac:dyDescent="0.3">
      <c r="A104" s="48">
        <v>44980</v>
      </c>
      <c r="B104">
        <v>4012.3200683594</v>
      </c>
      <c r="C104">
        <v>4066.4821999999999</v>
      </c>
    </row>
    <row r="105" spans="1:3" x14ac:dyDescent="0.3">
      <c r="A105" s="48">
        <v>44981</v>
      </c>
      <c r="B105">
        <v>3970.0400390625</v>
      </c>
      <c r="C105">
        <v>4041.0131999999999</v>
      </c>
    </row>
    <row r="106" spans="1:3" x14ac:dyDescent="0.3">
      <c r="A106" s="48">
        <v>44984</v>
      </c>
      <c r="B106">
        <v>3982.2399902344</v>
      </c>
      <c r="C106">
        <v>4019.4659999999999</v>
      </c>
    </row>
    <row r="107" spans="1:3" x14ac:dyDescent="0.3">
      <c r="A107" s="48">
        <v>44985</v>
      </c>
      <c r="B107">
        <v>3970.1499023438</v>
      </c>
      <c r="C107">
        <v>4005.2556</v>
      </c>
    </row>
    <row r="108" spans="1:3" x14ac:dyDescent="0.3">
      <c r="A108" s="48">
        <v>44986</v>
      </c>
      <c r="B108">
        <v>3951.3898925781</v>
      </c>
      <c r="C108">
        <v>3996.4119999999998</v>
      </c>
    </row>
    <row r="109" spans="1:3" x14ac:dyDescent="0.3">
      <c r="A109" s="48">
        <v>44987</v>
      </c>
      <c r="B109">
        <v>3981.3500976562</v>
      </c>
      <c r="C109">
        <v>3988.6035000000002</v>
      </c>
    </row>
    <row r="110" spans="1:3" x14ac:dyDescent="0.3">
      <c r="A110" s="48">
        <v>44988</v>
      </c>
      <c r="B110">
        <v>4045.6398925781</v>
      </c>
      <c r="C110">
        <v>3985.7795000000001</v>
      </c>
    </row>
    <row r="111" spans="1:3" x14ac:dyDescent="0.3">
      <c r="A111" s="48">
        <v>44991</v>
      </c>
      <c r="B111">
        <v>4048.419921875</v>
      </c>
      <c r="C111">
        <v>3996.4380000000001</v>
      </c>
    </row>
    <row r="112" spans="1:3" x14ac:dyDescent="0.3">
      <c r="A112" s="48">
        <v>44992</v>
      </c>
      <c r="B112">
        <v>3986.3701171875</v>
      </c>
      <c r="C112">
        <v>4014.9634000000001</v>
      </c>
    </row>
    <row r="113" spans="1:3" x14ac:dyDescent="0.3">
      <c r="A113" s="48">
        <v>44993</v>
      </c>
      <c r="B113">
        <v>3992.0100097656</v>
      </c>
      <c r="C113">
        <v>4024.0432000000001</v>
      </c>
    </row>
    <row r="114" spans="1:3" x14ac:dyDescent="0.3">
      <c r="A114" s="48">
        <v>44994</v>
      </c>
      <c r="B114">
        <v>3918.3200683594</v>
      </c>
      <c r="C114">
        <v>4022.9517000000001</v>
      </c>
    </row>
    <row r="115" spans="1:3" x14ac:dyDescent="0.3">
      <c r="A115" s="48">
        <v>44995</v>
      </c>
      <c r="B115">
        <v>3861.5900878906</v>
      </c>
      <c r="C115">
        <v>4004.9580000000001</v>
      </c>
    </row>
    <row r="116" spans="1:3" x14ac:dyDescent="0.3">
      <c r="A116" s="48">
        <v>44998</v>
      </c>
      <c r="B116">
        <v>3855.7600097656</v>
      </c>
      <c r="C116">
        <v>3970.1037999999999</v>
      </c>
    </row>
    <row r="117" spans="1:3" x14ac:dyDescent="0.3">
      <c r="A117" s="48">
        <v>44999</v>
      </c>
      <c r="B117">
        <v>3919.2900390625</v>
      </c>
      <c r="C117">
        <v>3929.8710000000001</v>
      </c>
    </row>
    <row r="118" spans="1:3" x14ac:dyDescent="0.3">
      <c r="A118" s="48">
        <v>45000</v>
      </c>
      <c r="B118">
        <v>3891.9299316406</v>
      </c>
      <c r="C118">
        <v>3905.0324999999998</v>
      </c>
    </row>
    <row r="119" spans="1:3" x14ac:dyDescent="0.3">
      <c r="A119" s="48">
        <v>45001</v>
      </c>
      <c r="B119">
        <v>3960.2800292969</v>
      </c>
      <c r="C119">
        <v>3894.1626000000001</v>
      </c>
    </row>
    <row r="120" spans="1:3" x14ac:dyDescent="0.3">
      <c r="A120" s="48">
        <v>45002</v>
      </c>
      <c r="B120">
        <v>3916.6398925781</v>
      </c>
      <c r="C120">
        <v>3903.1233000000002</v>
      </c>
    </row>
    <row r="121" spans="1:3" x14ac:dyDescent="0.3">
      <c r="A121" s="48">
        <v>45005</v>
      </c>
      <c r="B121">
        <v>3951.5700683594</v>
      </c>
      <c r="C121">
        <v>3916.5077999999999</v>
      </c>
    </row>
    <row r="122" spans="1:3" x14ac:dyDescent="0.3">
      <c r="A122" s="48">
        <v>45006</v>
      </c>
      <c r="B122">
        <v>4002.8701171875</v>
      </c>
      <c r="C122">
        <v>3931.6052</v>
      </c>
    </row>
    <row r="123" spans="1:3" x14ac:dyDescent="0.3">
      <c r="A123" s="48">
        <v>45007</v>
      </c>
      <c r="B123">
        <v>3936.9699707031</v>
      </c>
      <c r="C123">
        <v>3951.9920000000002</v>
      </c>
    </row>
    <row r="124" spans="1:3" x14ac:dyDescent="0.3">
      <c r="A124" s="48">
        <v>45008</v>
      </c>
      <c r="B124">
        <v>3948.7199707031</v>
      </c>
      <c r="C124">
        <v>3962.6300999999999</v>
      </c>
    </row>
    <row r="125" spans="1:3" x14ac:dyDescent="0.3">
      <c r="A125" s="48">
        <v>45009</v>
      </c>
      <c r="B125">
        <v>3970.9899902344</v>
      </c>
      <c r="C125">
        <v>3964.1356999999998</v>
      </c>
    </row>
    <row r="126" spans="1:3" x14ac:dyDescent="0.3">
      <c r="A126" s="48">
        <v>45012</v>
      </c>
      <c r="B126">
        <v>3977.5300292969</v>
      </c>
      <c r="C126">
        <v>3963.4753000000001</v>
      </c>
    </row>
    <row r="127" spans="1:3" x14ac:dyDescent="0.3">
      <c r="A127" s="48">
        <v>45013</v>
      </c>
      <c r="B127">
        <v>3971.2700195312</v>
      </c>
      <c r="C127">
        <v>3964.2420000000002</v>
      </c>
    </row>
    <row r="128" spans="1:3" x14ac:dyDescent="0.3">
      <c r="A128" s="48">
        <v>45014</v>
      </c>
      <c r="B128">
        <v>4027.8100585938</v>
      </c>
      <c r="C128">
        <v>3965.6590000000001</v>
      </c>
    </row>
    <row r="129" spans="1:3" x14ac:dyDescent="0.3">
      <c r="A129" s="48">
        <v>45015</v>
      </c>
      <c r="B129">
        <v>4050.830078125</v>
      </c>
      <c r="C129">
        <v>3975.6277</v>
      </c>
    </row>
    <row r="130" spans="1:3" x14ac:dyDescent="0.3">
      <c r="A130" s="48">
        <v>45016</v>
      </c>
      <c r="B130">
        <v>4109.3100585938</v>
      </c>
      <c r="C130">
        <v>3994.1594</v>
      </c>
    </row>
    <row r="131" spans="1:3" x14ac:dyDescent="0.3">
      <c r="A131" s="48">
        <v>45019</v>
      </c>
      <c r="B131">
        <v>4124.509765625</v>
      </c>
      <c r="C131">
        <v>4023.2979</v>
      </c>
    </row>
    <row r="132" spans="1:3" x14ac:dyDescent="0.3">
      <c r="A132" s="48">
        <v>45020</v>
      </c>
      <c r="B132">
        <v>4100.6000976562</v>
      </c>
      <c r="C132">
        <v>4056.1750000000002</v>
      </c>
    </row>
    <row r="133" spans="1:3" x14ac:dyDescent="0.3">
      <c r="A133" s="48">
        <v>45021</v>
      </c>
      <c r="B133">
        <v>4090.3798828125</v>
      </c>
      <c r="C133">
        <v>4080.6006000000002</v>
      </c>
    </row>
    <row r="134" spans="1:3" x14ac:dyDescent="0.3">
      <c r="A134" s="48">
        <v>45022</v>
      </c>
      <c r="B134">
        <v>4105.0200195312</v>
      </c>
      <c r="C134">
        <v>4092.2296999999999</v>
      </c>
    </row>
    <row r="135" spans="1:3" x14ac:dyDescent="0.3">
      <c r="A135" s="48">
        <v>45026</v>
      </c>
      <c r="B135">
        <v>4109.1098632812</v>
      </c>
      <c r="C135">
        <v>4096.0770000000002</v>
      </c>
    </row>
    <row r="136" spans="1:3" x14ac:dyDescent="0.3">
      <c r="A136" s="48">
        <v>45027</v>
      </c>
      <c r="B136">
        <v>4108.9399414062</v>
      </c>
      <c r="C136">
        <v>4096.8429999999998</v>
      </c>
    </row>
    <row r="137" spans="1:3" x14ac:dyDescent="0.3">
      <c r="A137" s="48">
        <v>45028</v>
      </c>
      <c r="B137">
        <v>4091.9499511719</v>
      </c>
      <c r="C137">
        <v>4097.1440000000002</v>
      </c>
    </row>
    <row r="138" spans="1:3" x14ac:dyDescent="0.3">
      <c r="A138" s="48">
        <v>45029</v>
      </c>
      <c r="B138">
        <v>4146.2202148438</v>
      </c>
      <c r="C138">
        <v>4095.6428000000001</v>
      </c>
    </row>
    <row r="139" spans="1:3" x14ac:dyDescent="0.3">
      <c r="A139" s="48">
        <v>45030</v>
      </c>
      <c r="B139">
        <v>4137.6401367188</v>
      </c>
      <c r="C139">
        <v>4101.3900000000003</v>
      </c>
    </row>
    <row r="140" spans="1:3" x14ac:dyDescent="0.3">
      <c r="A140" s="48">
        <v>45033</v>
      </c>
      <c r="B140">
        <v>4151.3198242188</v>
      </c>
      <c r="C140">
        <v>4111.2650000000003</v>
      </c>
    </row>
    <row r="141" spans="1:3" x14ac:dyDescent="0.3">
      <c r="A141" s="48">
        <v>45034</v>
      </c>
      <c r="B141">
        <v>4154.8701171875</v>
      </c>
      <c r="C141">
        <v>4123.4174999999996</v>
      </c>
    </row>
    <row r="142" spans="1:3" x14ac:dyDescent="0.3">
      <c r="A142" s="48">
        <v>45035</v>
      </c>
      <c r="B142">
        <v>4154.5200195312</v>
      </c>
      <c r="C142">
        <v>4135.0815000000002</v>
      </c>
    </row>
    <row r="143" spans="1:3" x14ac:dyDescent="0.3">
      <c r="A143" s="48">
        <v>45036</v>
      </c>
      <c r="B143">
        <v>4129.7900390625</v>
      </c>
      <c r="C143">
        <v>4144.0200000000004</v>
      </c>
    </row>
    <row r="144" spans="1:3" x14ac:dyDescent="0.3">
      <c r="A144" s="48">
        <v>45037</v>
      </c>
      <c r="B144">
        <v>4133.5200195312</v>
      </c>
      <c r="C144">
        <v>4146.0454</v>
      </c>
    </row>
    <row r="145" spans="1:3" x14ac:dyDescent="0.3">
      <c r="A145" s="48">
        <v>45040</v>
      </c>
      <c r="B145">
        <v>4137.0400390625</v>
      </c>
      <c r="C145">
        <v>4143.6587</v>
      </c>
    </row>
    <row r="146" spans="1:3" x14ac:dyDescent="0.3">
      <c r="A146" s="48">
        <v>45041</v>
      </c>
      <c r="B146">
        <v>4071.6298828125</v>
      </c>
      <c r="C146">
        <v>4140.3725999999997</v>
      </c>
    </row>
    <row r="147" spans="1:3" x14ac:dyDescent="0.3">
      <c r="A147" s="48">
        <v>45042</v>
      </c>
      <c r="B147">
        <v>4055.9899902344</v>
      </c>
      <c r="C147">
        <v>4128.6986999999999</v>
      </c>
    </row>
    <row r="148" spans="1:3" x14ac:dyDescent="0.3">
      <c r="A148" s="48">
        <v>45043</v>
      </c>
      <c r="B148">
        <v>4135.3500976562</v>
      </c>
      <c r="C148">
        <v>4110.5063</v>
      </c>
    </row>
    <row r="149" spans="1:3" x14ac:dyDescent="0.3">
      <c r="A149" s="48">
        <v>45044</v>
      </c>
      <c r="B149">
        <v>4169.4799804688</v>
      </c>
      <c r="C149">
        <v>4103.5690000000004</v>
      </c>
    </row>
    <row r="150" spans="1:3" x14ac:dyDescent="0.3">
      <c r="A150" s="48">
        <v>45047</v>
      </c>
      <c r="B150">
        <v>4167.8701171875</v>
      </c>
      <c r="C150">
        <v>4113.2437</v>
      </c>
    </row>
    <row r="151" spans="1:3" x14ac:dyDescent="0.3">
      <c r="A151" s="48">
        <v>45048</v>
      </c>
      <c r="B151">
        <v>4119.580078125</v>
      </c>
      <c r="C151">
        <v>4131.6356999999998</v>
      </c>
    </row>
    <row r="152" spans="1:3" x14ac:dyDescent="0.3">
      <c r="A152" s="48">
        <v>45049</v>
      </c>
      <c r="B152">
        <v>4090.75</v>
      </c>
      <c r="C152">
        <v>4143.0219999999999</v>
      </c>
    </row>
    <row r="153" spans="1:3" x14ac:dyDescent="0.3">
      <c r="A153" s="48">
        <v>45050</v>
      </c>
      <c r="B153">
        <v>4061.2199707031</v>
      </c>
      <c r="C153">
        <v>4140.9946</v>
      </c>
    </row>
    <row r="154" spans="1:3" x14ac:dyDescent="0.3">
      <c r="A154" s="48">
        <v>45051</v>
      </c>
      <c r="B154">
        <v>4136.25</v>
      </c>
      <c r="C154">
        <v>4125.9453000000003</v>
      </c>
    </row>
    <row r="155" spans="1:3" x14ac:dyDescent="0.3">
      <c r="A155" s="48">
        <v>45054</v>
      </c>
      <c r="B155">
        <v>4138.1201171875</v>
      </c>
      <c r="C155">
        <v>4116.7725</v>
      </c>
    </row>
    <row r="156" spans="1:3" x14ac:dyDescent="0.3">
      <c r="A156" s="48">
        <v>45055</v>
      </c>
      <c r="B156">
        <v>4119.169921875</v>
      </c>
      <c r="C156">
        <v>4116.9486999999999</v>
      </c>
    </row>
    <row r="157" spans="1:3" x14ac:dyDescent="0.3">
      <c r="A157" s="48">
        <v>45056</v>
      </c>
      <c r="B157">
        <v>4137.6401367188</v>
      </c>
      <c r="C157">
        <v>4120.5586000000003</v>
      </c>
    </row>
    <row r="158" spans="1:3" x14ac:dyDescent="0.3">
      <c r="A158" s="48">
        <v>45057</v>
      </c>
      <c r="B158">
        <v>4130.6201171875</v>
      </c>
      <c r="C158">
        <v>4126.9022999999997</v>
      </c>
    </row>
    <row r="159" spans="1:3" x14ac:dyDescent="0.3">
      <c r="A159" s="48">
        <v>45058</v>
      </c>
      <c r="B159">
        <v>4124.080078125</v>
      </c>
      <c r="C159">
        <v>4132.4443000000001</v>
      </c>
    </row>
    <row r="160" spans="1:3" x14ac:dyDescent="0.3">
      <c r="A160" s="48">
        <v>45061</v>
      </c>
      <c r="B160">
        <v>4136.2797851562</v>
      </c>
      <c r="C160">
        <v>4134.8559999999998</v>
      </c>
    </row>
    <row r="161" spans="1:3" x14ac:dyDescent="0.3">
      <c r="A161" s="48">
        <v>45062</v>
      </c>
      <c r="B161">
        <v>4109.8999023438</v>
      </c>
      <c r="C161">
        <v>4136.299</v>
      </c>
    </row>
    <row r="162" spans="1:3" x14ac:dyDescent="0.3">
      <c r="A162" s="48">
        <v>45063</v>
      </c>
      <c r="B162">
        <v>4158.7700195312</v>
      </c>
      <c r="C162">
        <v>4133.5910000000003</v>
      </c>
    </row>
    <row r="163" spans="1:3" x14ac:dyDescent="0.3">
      <c r="A163" s="48">
        <v>45064</v>
      </c>
      <c r="B163">
        <v>4198.0498046875</v>
      </c>
      <c r="C163">
        <v>4135.4080000000004</v>
      </c>
    </row>
    <row r="164" spans="1:3" x14ac:dyDescent="0.3">
      <c r="A164" s="48">
        <v>45065</v>
      </c>
      <c r="B164">
        <v>4191.9799804688</v>
      </c>
      <c r="C164">
        <v>4147.0240000000003</v>
      </c>
    </row>
    <row r="165" spans="1:3" x14ac:dyDescent="0.3">
      <c r="A165" s="48">
        <v>45068</v>
      </c>
      <c r="B165">
        <v>4192.6298828125</v>
      </c>
      <c r="C165">
        <v>4162.4565000000002</v>
      </c>
    </row>
    <row r="166" spans="1:3" x14ac:dyDescent="0.3">
      <c r="A166" s="48">
        <v>45069</v>
      </c>
      <c r="B166">
        <v>4145.580078125</v>
      </c>
      <c r="C166">
        <v>4176.2659999999996</v>
      </c>
    </row>
    <row r="167" spans="1:3" x14ac:dyDescent="0.3">
      <c r="A167" s="48">
        <v>45070</v>
      </c>
      <c r="B167">
        <v>4115.240234375</v>
      </c>
      <c r="C167">
        <v>4178.9696999999996</v>
      </c>
    </row>
    <row r="168" spans="1:3" x14ac:dyDescent="0.3">
      <c r="A168" s="48">
        <v>45071</v>
      </c>
      <c r="B168">
        <v>4151.2797851562</v>
      </c>
      <c r="C168">
        <v>4168.7489999999998</v>
      </c>
    </row>
    <row r="169" spans="1:3" x14ac:dyDescent="0.3">
      <c r="A169" s="48">
        <v>45072</v>
      </c>
      <c r="B169">
        <v>4205.4501953125</v>
      </c>
      <c r="C169">
        <v>4157.6836000000003</v>
      </c>
    </row>
    <row r="170" spans="1:3" x14ac:dyDescent="0.3">
      <c r="A170" s="48">
        <v>45076</v>
      </c>
      <c r="B170">
        <v>4205.5200195312</v>
      </c>
      <c r="C170">
        <v>4158.5370000000003</v>
      </c>
    </row>
    <row r="171" spans="1:3" x14ac:dyDescent="0.3">
      <c r="A171" s="48">
        <v>45077</v>
      </c>
      <c r="B171">
        <v>4179.830078125</v>
      </c>
      <c r="C171">
        <v>4168.9610000000002</v>
      </c>
    </row>
    <row r="172" spans="1:3" x14ac:dyDescent="0.3">
      <c r="A172" s="48">
        <v>45078</v>
      </c>
      <c r="B172">
        <v>4221.0200195312</v>
      </c>
      <c r="C172">
        <v>4178.9489999999996</v>
      </c>
    </row>
    <row r="173" spans="1:3" x14ac:dyDescent="0.3">
      <c r="A173" s="48">
        <v>45079</v>
      </c>
      <c r="B173">
        <v>4282.3701171875</v>
      </c>
      <c r="C173">
        <v>4190.8209999999999</v>
      </c>
    </row>
    <row r="174" spans="1:3" x14ac:dyDescent="0.3">
      <c r="A174" s="48">
        <v>45082</v>
      </c>
      <c r="B174">
        <v>4273.7900390625</v>
      </c>
      <c r="C174">
        <v>4210.875</v>
      </c>
    </row>
    <row r="175" spans="1:3" x14ac:dyDescent="0.3">
      <c r="A175" s="48">
        <v>45083</v>
      </c>
      <c r="B175">
        <v>4283.8500976562</v>
      </c>
      <c r="C175">
        <v>4232.0614999999998</v>
      </c>
    </row>
    <row r="176" spans="1:3" x14ac:dyDescent="0.3">
      <c r="A176" s="48">
        <v>45084</v>
      </c>
      <c r="B176">
        <v>4267.5200195312</v>
      </c>
      <c r="C176">
        <v>4250.326</v>
      </c>
    </row>
    <row r="177" spans="1:3" x14ac:dyDescent="0.3">
      <c r="A177" s="48">
        <v>45085</v>
      </c>
      <c r="B177">
        <v>4293.9301757812</v>
      </c>
      <c r="C177">
        <v>4260.7839999999997</v>
      </c>
    </row>
    <row r="178" spans="1:3" x14ac:dyDescent="0.3">
      <c r="A178" s="48">
        <v>45086</v>
      </c>
      <c r="B178">
        <v>4298.8598632812</v>
      </c>
      <c r="C178">
        <v>4267.9960000000001</v>
      </c>
    </row>
    <row r="179" spans="1:3" x14ac:dyDescent="0.3">
      <c r="A179" s="48">
        <v>45089</v>
      </c>
      <c r="B179">
        <v>4338.9301757812</v>
      </c>
      <c r="C179">
        <v>4273.9589999999998</v>
      </c>
    </row>
    <row r="180" spans="1:3" x14ac:dyDescent="0.3">
      <c r="A180" s="48">
        <v>45090</v>
      </c>
      <c r="B180">
        <v>4369.009765625</v>
      </c>
      <c r="C180">
        <v>4284.5293000000001</v>
      </c>
    </row>
    <row r="181" spans="1:3" x14ac:dyDescent="0.3">
      <c r="A181" s="48">
        <v>45091</v>
      </c>
      <c r="B181">
        <v>4372.58984375</v>
      </c>
      <c r="C181">
        <v>4301.43</v>
      </c>
    </row>
    <row r="182" spans="1:3" x14ac:dyDescent="0.3">
      <c r="A182" s="48">
        <v>45092</v>
      </c>
      <c r="B182">
        <v>4425.83984375</v>
      </c>
      <c r="C182">
        <v>4319.9766</v>
      </c>
    </row>
    <row r="183" spans="1:3" x14ac:dyDescent="0.3">
      <c r="A183" s="48">
        <v>45093</v>
      </c>
      <c r="B183">
        <v>4409.58984375</v>
      </c>
      <c r="C183">
        <v>4342.7924999999996</v>
      </c>
    </row>
    <row r="184" spans="1:3" x14ac:dyDescent="0.3">
      <c r="A184" s="48">
        <v>45097</v>
      </c>
      <c r="B184">
        <v>4388.7099609375</v>
      </c>
      <c r="C184">
        <v>4362.3154000000004</v>
      </c>
    </row>
    <row r="185" spans="1:3" x14ac:dyDescent="0.3">
      <c r="A185" s="48">
        <v>45098</v>
      </c>
      <c r="B185">
        <v>4365.6899414062</v>
      </c>
      <c r="C185">
        <v>4372.7449999999999</v>
      </c>
    </row>
    <row r="186" spans="1:3" x14ac:dyDescent="0.3">
      <c r="A186" s="48">
        <v>45099</v>
      </c>
      <c r="B186">
        <v>4381.8901367188</v>
      </c>
      <c r="C186">
        <v>4372.4862999999996</v>
      </c>
    </row>
    <row r="187" spans="1:3" x14ac:dyDescent="0.3">
      <c r="A187" s="48">
        <v>45100</v>
      </c>
      <c r="B187">
        <v>4348.330078125</v>
      </c>
      <c r="C187">
        <v>4368.5645000000004</v>
      </c>
    </row>
    <row r="188" spans="1:3" x14ac:dyDescent="0.3">
      <c r="A188" s="48">
        <v>45103</v>
      </c>
      <c r="B188">
        <v>4328.8198242188</v>
      </c>
      <c r="C188">
        <v>4360.5640000000003</v>
      </c>
    </row>
    <row r="189" spans="1:3" x14ac:dyDescent="0.3">
      <c r="A189" s="48">
        <v>45104</v>
      </c>
      <c r="B189">
        <v>4378.41015625</v>
      </c>
      <c r="C189">
        <v>4349.5460000000003</v>
      </c>
    </row>
    <row r="190" spans="1:3" x14ac:dyDescent="0.3">
      <c r="A190" s="48">
        <v>45105</v>
      </c>
      <c r="B190">
        <v>4376.8598632812</v>
      </c>
      <c r="C190">
        <v>4346.0234</v>
      </c>
    </row>
    <row r="191" spans="1:3" x14ac:dyDescent="0.3">
      <c r="A191" s="48">
        <v>45106</v>
      </c>
      <c r="B191">
        <v>4396.4399414062</v>
      </c>
      <c r="C191">
        <v>4349.3945000000003</v>
      </c>
    </row>
    <row r="192" spans="1:3" x14ac:dyDescent="0.3">
      <c r="A192" s="48">
        <v>45107</v>
      </c>
      <c r="B192">
        <v>4450.3798828125</v>
      </c>
      <c r="C192">
        <v>4358.8076000000001</v>
      </c>
    </row>
    <row r="193" spans="1:3" x14ac:dyDescent="0.3">
      <c r="A193" s="48">
        <v>45110</v>
      </c>
      <c r="B193">
        <v>4455.58984375</v>
      </c>
      <c r="C193">
        <v>4376.9663</v>
      </c>
    </row>
    <row r="194" spans="1:3" x14ac:dyDescent="0.3">
      <c r="A194" s="48">
        <v>45112</v>
      </c>
      <c r="B194">
        <v>4446.8198242188</v>
      </c>
      <c r="C194">
        <v>4397.7275</v>
      </c>
    </row>
    <row r="195" spans="1:3" x14ac:dyDescent="0.3">
      <c r="A195" s="48">
        <v>45113</v>
      </c>
      <c r="B195">
        <v>4411.58984375</v>
      </c>
      <c r="C195">
        <v>4413.9032999999999</v>
      </c>
    </row>
    <row r="196" spans="1:3" x14ac:dyDescent="0.3">
      <c r="A196" s="48">
        <v>45114</v>
      </c>
      <c r="B196">
        <v>4398.9501953125</v>
      </c>
      <c r="C196">
        <v>4418.7629999999999</v>
      </c>
    </row>
    <row r="197" spans="1:3" x14ac:dyDescent="0.3">
      <c r="A197" s="48">
        <v>45117</v>
      </c>
      <c r="B197">
        <v>4409.5297851562</v>
      </c>
      <c r="C197">
        <v>4413.7340000000004</v>
      </c>
    </row>
    <row r="198" spans="1:3" x14ac:dyDescent="0.3">
      <c r="A198" s="48">
        <v>45118</v>
      </c>
      <c r="B198">
        <v>4439.259765625</v>
      </c>
      <c r="C198">
        <v>4405.87</v>
      </c>
    </row>
    <row r="199" spans="1:3" x14ac:dyDescent="0.3">
      <c r="A199" s="48">
        <v>45119</v>
      </c>
      <c r="B199">
        <v>4472.16015625</v>
      </c>
      <c r="C199">
        <v>4403.3540000000003</v>
      </c>
    </row>
    <row r="200" spans="1:3" x14ac:dyDescent="0.3">
      <c r="A200" s="48">
        <v>45120</v>
      </c>
      <c r="B200">
        <v>4510.0400390625</v>
      </c>
      <c r="C200">
        <v>4410.4549999999999</v>
      </c>
    </row>
    <row r="201" spans="1:3" x14ac:dyDescent="0.3">
      <c r="A201" s="48">
        <v>45121</v>
      </c>
      <c r="B201">
        <v>4505.419921875</v>
      </c>
      <c r="C201">
        <v>4427.53</v>
      </c>
    </row>
    <row r="202" spans="1:3" x14ac:dyDescent="0.3">
      <c r="A202" s="48">
        <v>45124</v>
      </c>
      <c r="B202">
        <v>4522.7900390625</v>
      </c>
      <c r="C202">
        <v>4446.4009999999998</v>
      </c>
    </row>
    <row r="203" spans="1:3" x14ac:dyDescent="0.3">
      <c r="A203" s="48">
        <v>45125</v>
      </c>
      <c r="B203">
        <v>4554.9799804688</v>
      </c>
      <c r="C203">
        <v>4463.625</v>
      </c>
    </row>
    <row r="204" spans="1:3" x14ac:dyDescent="0.3">
      <c r="A204" s="48">
        <v>45126</v>
      </c>
      <c r="B204">
        <v>4565.7202148438</v>
      </c>
      <c r="C204">
        <v>4480.2456000000002</v>
      </c>
    </row>
    <row r="205" spans="1:3" x14ac:dyDescent="0.3">
      <c r="A205" s="48">
        <v>45127</v>
      </c>
      <c r="B205">
        <v>4534.8701171875</v>
      </c>
      <c r="C205">
        <v>4495.0820000000003</v>
      </c>
    </row>
    <row r="206" spans="1:3" x14ac:dyDescent="0.3">
      <c r="A206" s="48">
        <v>45128</v>
      </c>
      <c r="B206">
        <v>4536.33984375</v>
      </c>
      <c r="C206">
        <v>4502.375</v>
      </c>
    </row>
    <row r="207" spans="1:3" x14ac:dyDescent="0.3">
      <c r="A207" s="48">
        <v>45131</v>
      </c>
      <c r="B207">
        <v>4554.6401367188</v>
      </c>
      <c r="C207">
        <v>4503.7179999999998</v>
      </c>
    </row>
    <row r="208" spans="1:3" x14ac:dyDescent="0.3">
      <c r="A208" s="48">
        <v>45132</v>
      </c>
      <c r="B208">
        <v>4567.4599609375</v>
      </c>
      <c r="C208">
        <v>4504.3459999999995</v>
      </c>
    </row>
    <row r="209" spans="1:3" x14ac:dyDescent="0.3">
      <c r="A209" s="48">
        <v>45133</v>
      </c>
      <c r="B209">
        <v>4566.75</v>
      </c>
      <c r="C209">
        <v>4507.3545000000004</v>
      </c>
    </row>
    <row r="210" spans="1:3" x14ac:dyDescent="0.3">
      <c r="A210" s="48">
        <v>45134</v>
      </c>
      <c r="B210">
        <v>4537.41015625</v>
      </c>
      <c r="C210">
        <v>4511.9539999999997</v>
      </c>
    </row>
    <row r="211" spans="1:3" x14ac:dyDescent="0.3">
      <c r="A211" s="48">
        <v>45135</v>
      </c>
      <c r="B211">
        <v>4582.2299804688</v>
      </c>
      <c r="C211">
        <v>4513.1005999999998</v>
      </c>
    </row>
    <row r="212" spans="1:3" x14ac:dyDescent="0.3">
      <c r="A212" s="48">
        <v>45138</v>
      </c>
      <c r="B212">
        <v>4588.9599609375</v>
      </c>
      <c r="C212">
        <v>4517.116</v>
      </c>
    </row>
    <row r="213" spans="1:3" x14ac:dyDescent="0.3">
      <c r="A213" s="48">
        <v>45139</v>
      </c>
      <c r="B213">
        <v>4576.7299804688</v>
      </c>
      <c r="C213">
        <v>4523.9434000000001</v>
      </c>
    </row>
    <row r="214" spans="1:3" x14ac:dyDescent="0.3">
      <c r="A214" s="48">
        <v>45140</v>
      </c>
      <c r="B214">
        <v>4513.3901367188</v>
      </c>
      <c r="C214">
        <v>4529.8013000000001</v>
      </c>
    </row>
    <row r="215" spans="1:3" x14ac:dyDescent="0.3">
      <c r="A215" s="48">
        <v>45141</v>
      </c>
      <c r="B215">
        <v>4501.8901367188</v>
      </c>
      <c r="C215">
        <v>4525.7744000000002</v>
      </c>
    </row>
    <row r="216" spans="1:3" x14ac:dyDescent="0.3">
      <c r="A216" s="48">
        <v>45142</v>
      </c>
      <c r="B216">
        <v>4478.0297851562</v>
      </c>
      <c r="C216">
        <v>4514.2397000000001</v>
      </c>
    </row>
    <row r="217" spans="1:3" x14ac:dyDescent="0.3">
      <c r="A217" s="48">
        <v>45145</v>
      </c>
      <c r="B217">
        <v>4518.4399414062</v>
      </c>
      <c r="C217">
        <v>4498.0747000000001</v>
      </c>
    </row>
    <row r="218" spans="1:3" x14ac:dyDescent="0.3">
      <c r="A218" s="48">
        <v>45146</v>
      </c>
      <c r="B218">
        <v>4499.3798828125</v>
      </c>
      <c r="C218">
        <v>4488.1143000000002</v>
      </c>
    </row>
    <row r="219" spans="1:3" x14ac:dyDescent="0.3">
      <c r="A219" s="48">
        <v>45147</v>
      </c>
      <c r="B219">
        <v>4467.7099609375</v>
      </c>
      <c r="C219">
        <v>4483.0956999999999</v>
      </c>
    </row>
    <row r="220" spans="1:3" x14ac:dyDescent="0.3">
      <c r="A220" s="48">
        <v>45148</v>
      </c>
      <c r="B220">
        <v>4468.830078125</v>
      </c>
      <c r="C220">
        <v>4477.7084999999997</v>
      </c>
    </row>
    <row r="221" spans="1:3" x14ac:dyDescent="0.3">
      <c r="A221" s="48">
        <v>45149</v>
      </c>
      <c r="B221">
        <v>4464.0498046875</v>
      </c>
      <c r="C221">
        <v>4472.2046</v>
      </c>
    </row>
    <row r="222" spans="1:3" x14ac:dyDescent="0.3">
      <c r="A222" s="48">
        <v>45152</v>
      </c>
      <c r="B222">
        <v>4489.7202148438</v>
      </c>
      <c r="C222">
        <v>4466.8620000000001</v>
      </c>
    </row>
    <row r="223" spans="1:3" x14ac:dyDescent="0.3">
      <c r="A223" s="48">
        <v>45153</v>
      </c>
      <c r="B223">
        <v>4437.8598632812</v>
      </c>
      <c r="C223">
        <v>4465.7875999999997</v>
      </c>
    </row>
    <row r="224" spans="1:3" x14ac:dyDescent="0.3">
      <c r="A224" s="48">
        <v>45154</v>
      </c>
      <c r="B224">
        <v>4404.330078125</v>
      </c>
      <c r="C224">
        <v>4461.2124000000003</v>
      </c>
    </row>
    <row r="225" spans="1:3" x14ac:dyDescent="0.3">
      <c r="A225" s="48">
        <v>45155</v>
      </c>
      <c r="B225">
        <v>4370.3598632812</v>
      </c>
      <c r="C225">
        <v>4449.7870000000003</v>
      </c>
    </row>
    <row r="226" spans="1:3" x14ac:dyDescent="0.3">
      <c r="A226" s="48">
        <v>45156</v>
      </c>
      <c r="B226">
        <v>4369.7099609375</v>
      </c>
      <c r="C226">
        <v>4431.3037000000004</v>
      </c>
    </row>
    <row r="227" spans="1:3" x14ac:dyDescent="0.3">
      <c r="A227" s="48">
        <v>45159</v>
      </c>
      <c r="B227">
        <v>4399.7700195312</v>
      </c>
      <c r="C227">
        <v>4411.7939999999999</v>
      </c>
    </row>
    <row r="228" spans="1:3" x14ac:dyDescent="0.3">
      <c r="A228" s="48">
        <v>45160</v>
      </c>
      <c r="B228">
        <v>4387.5498046875</v>
      </c>
      <c r="C228">
        <v>4400.0913</v>
      </c>
    </row>
    <row r="229" spans="1:3" x14ac:dyDescent="0.3">
      <c r="A229" s="48">
        <v>45161</v>
      </c>
      <c r="B229">
        <v>4436.009765625</v>
      </c>
      <c r="C229">
        <v>4394.7910000000002</v>
      </c>
    </row>
    <row r="230" spans="1:3" x14ac:dyDescent="0.3">
      <c r="A230" s="48">
        <v>45162</v>
      </c>
      <c r="B230">
        <v>4376.3100585938</v>
      </c>
      <c r="C230">
        <v>4399.9759999999997</v>
      </c>
    </row>
    <row r="231" spans="1:3" x14ac:dyDescent="0.3">
      <c r="A231" s="48">
        <v>45163</v>
      </c>
      <c r="B231">
        <v>4405.7099609375</v>
      </c>
      <c r="C231">
        <v>4402.4799999999996</v>
      </c>
    </row>
    <row r="232" spans="1:3" x14ac:dyDescent="0.3">
      <c r="A232" s="48">
        <v>45166</v>
      </c>
      <c r="B232">
        <v>4433.3100585938</v>
      </c>
      <c r="C232">
        <v>4404.232</v>
      </c>
    </row>
    <row r="233" spans="1:3" x14ac:dyDescent="0.3">
      <c r="A233" s="48">
        <v>45167</v>
      </c>
      <c r="B233">
        <v>4497.6298828125</v>
      </c>
      <c r="C233">
        <v>4408.6980000000003</v>
      </c>
    </row>
    <row r="234" spans="1:3" x14ac:dyDescent="0.3">
      <c r="A234" s="48">
        <v>45168</v>
      </c>
      <c r="B234">
        <v>4514.8701171875</v>
      </c>
      <c r="C234">
        <v>4422.6980000000003</v>
      </c>
    </row>
    <row r="235" spans="1:3" x14ac:dyDescent="0.3">
      <c r="A235" s="48">
        <v>45169</v>
      </c>
      <c r="B235">
        <v>4507.66015625</v>
      </c>
      <c r="C235">
        <v>4442.5550000000003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7219-BF65-4056-BD24-5ECA591E04E6}">
  <sheetPr codeName="Feuil8"/>
  <dimension ref="A1:M112"/>
  <sheetViews>
    <sheetView workbookViewId="0">
      <selection activeCell="B2" sqref="B2:B29"/>
    </sheetView>
  </sheetViews>
  <sheetFormatPr baseColWidth="10" defaultRowHeight="12.45" x14ac:dyDescent="0.3"/>
  <sheetData>
    <row r="1" spans="1:13" ht="17.149999999999999" x14ac:dyDescent="0.3">
      <c r="B1" t="s">
        <v>75</v>
      </c>
      <c r="C1" t="s">
        <v>76</v>
      </c>
      <c r="G1" t="s">
        <v>105</v>
      </c>
      <c r="H1" t="s">
        <v>106</v>
      </c>
      <c r="M1" s="50" t="s">
        <v>133</v>
      </c>
    </row>
    <row r="2" spans="1:13" ht="17.149999999999999" x14ac:dyDescent="0.3">
      <c r="A2">
        <v>0</v>
      </c>
      <c r="B2" t="s">
        <v>77</v>
      </c>
      <c r="C2">
        <v>0.132345782967172</v>
      </c>
      <c r="F2">
        <v>36</v>
      </c>
      <c r="G2" t="s">
        <v>107</v>
      </c>
      <c r="H2">
        <v>0.15722422391414401</v>
      </c>
      <c r="M2" s="51"/>
    </row>
    <row r="3" spans="1:13" ht="17.149999999999999" x14ac:dyDescent="0.3">
      <c r="A3">
        <v>1</v>
      </c>
      <c r="B3" t="s">
        <v>78</v>
      </c>
      <c r="C3">
        <v>0.105563136378984</v>
      </c>
      <c r="F3">
        <v>93</v>
      </c>
      <c r="G3" t="s">
        <v>108</v>
      </c>
      <c r="H3">
        <v>1.72644863319809E-2</v>
      </c>
      <c r="M3" s="52" t="s">
        <v>134</v>
      </c>
    </row>
    <row r="4" spans="1:13" ht="17.149999999999999" x14ac:dyDescent="0.3">
      <c r="A4">
        <v>2</v>
      </c>
      <c r="B4" t="s">
        <v>79</v>
      </c>
      <c r="C4">
        <v>0.15417730889294601</v>
      </c>
      <c r="F4">
        <v>100</v>
      </c>
      <c r="G4" t="s">
        <v>109</v>
      </c>
      <c r="H4">
        <v>0.42770245839964799</v>
      </c>
      <c r="M4" s="52" t="s">
        <v>135</v>
      </c>
    </row>
    <row r="5" spans="1:13" ht="17.149999999999999" x14ac:dyDescent="0.3">
      <c r="A5">
        <v>3</v>
      </c>
      <c r="B5" t="s">
        <v>80</v>
      </c>
      <c r="C5">
        <v>0.31978359775183701</v>
      </c>
      <c r="F5">
        <v>130</v>
      </c>
      <c r="G5" t="s">
        <v>110</v>
      </c>
      <c r="H5">
        <v>5.8281261062320001E-3</v>
      </c>
      <c r="M5" s="50" t="s">
        <v>136</v>
      </c>
    </row>
    <row r="6" spans="1:13" ht="17.149999999999999" x14ac:dyDescent="0.3">
      <c r="A6">
        <v>4</v>
      </c>
      <c r="B6" t="s">
        <v>81</v>
      </c>
      <c r="C6">
        <v>0.294477549014656</v>
      </c>
      <c r="F6">
        <v>152</v>
      </c>
      <c r="G6" t="s">
        <v>111</v>
      </c>
      <c r="H6">
        <v>8.1865339936830595E-2</v>
      </c>
      <c r="M6" s="51"/>
    </row>
    <row r="7" spans="1:13" ht="17.149999999999999" x14ac:dyDescent="0.3">
      <c r="A7">
        <v>5</v>
      </c>
      <c r="B7" t="s">
        <v>82</v>
      </c>
      <c r="C7">
        <v>0.30797695012579202</v>
      </c>
      <c r="F7">
        <v>154</v>
      </c>
      <c r="G7" t="s">
        <v>112</v>
      </c>
      <c r="H7">
        <v>7.0555385441358996E-3</v>
      </c>
      <c r="M7" s="52" t="s">
        <v>137</v>
      </c>
    </row>
    <row r="8" spans="1:13" ht="17.149999999999999" x14ac:dyDescent="0.3">
      <c r="A8">
        <v>6</v>
      </c>
      <c r="B8" t="s">
        <v>83</v>
      </c>
      <c r="C8">
        <v>0.35281032277897501</v>
      </c>
      <c r="F8">
        <v>171</v>
      </c>
      <c r="G8" t="s">
        <v>113</v>
      </c>
      <c r="H8">
        <v>0.541874529164726</v>
      </c>
      <c r="M8" s="52" t="s">
        <v>138</v>
      </c>
    </row>
    <row r="9" spans="1:13" ht="17.149999999999999" x14ac:dyDescent="0.3">
      <c r="A9">
        <v>7</v>
      </c>
      <c r="B9" t="s">
        <v>84</v>
      </c>
      <c r="C9">
        <v>0.47389198511319403</v>
      </c>
      <c r="F9">
        <v>181</v>
      </c>
      <c r="G9" t="s">
        <v>114</v>
      </c>
      <c r="H9">
        <v>0.108871529087835</v>
      </c>
      <c r="M9" s="50" t="s">
        <v>139</v>
      </c>
    </row>
    <row r="10" spans="1:13" ht="17.149999999999999" x14ac:dyDescent="0.3">
      <c r="A10">
        <v>8</v>
      </c>
      <c r="B10" t="s">
        <v>85</v>
      </c>
      <c r="C10">
        <v>0.25357271975457701</v>
      </c>
      <c r="F10">
        <v>197</v>
      </c>
      <c r="G10" t="s">
        <v>115</v>
      </c>
      <c r="H10">
        <v>8.2545543861868395E-2</v>
      </c>
      <c r="M10" s="51"/>
    </row>
    <row r="11" spans="1:13" ht="17.149999999999999" x14ac:dyDescent="0.3">
      <c r="A11">
        <v>9</v>
      </c>
      <c r="B11" t="s">
        <v>86</v>
      </c>
      <c r="C11">
        <v>0.34439117065685698</v>
      </c>
      <c r="F11">
        <v>199</v>
      </c>
      <c r="G11" t="s">
        <v>116</v>
      </c>
      <c r="H11">
        <v>1.81315185908692E-2</v>
      </c>
      <c r="M11" s="52" t="s">
        <v>140</v>
      </c>
    </row>
    <row r="12" spans="1:13" ht="17.149999999999999" x14ac:dyDescent="0.3">
      <c r="A12">
        <v>10</v>
      </c>
      <c r="B12" t="s">
        <v>87</v>
      </c>
      <c r="C12">
        <v>0.254214000414547</v>
      </c>
      <c r="F12">
        <v>220</v>
      </c>
      <c r="G12" t="s">
        <v>117</v>
      </c>
      <c r="H12">
        <v>7.5075364175833997E-3</v>
      </c>
      <c r="M12" s="52" t="s">
        <v>141</v>
      </c>
    </row>
    <row r="13" spans="1:13" ht="17.149999999999999" x14ac:dyDescent="0.3">
      <c r="A13">
        <v>11</v>
      </c>
      <c r="B13" t="s">
        <v>88</v>
      </c>
      <c r="C13">
        <v>0.63961649615058702</v>
      </c>
      <c r="F13">
        <v>243</v>
      </c>
      <c r="G13" t="s">
        <v>118</v>
      </c>
      <c r="H13">
        <v>6.2880238917428805E-2</v>
      </c>
      <c r="M13" s="50" t="s">
        <v>142</v>
      </c>
    </row>
    <row r="14" spans="1:13" ht="17.149999999999999" x14ac:dyDescent="0.3">
      <c r="A14">
        <v>12</v>
      </c>
      <c r="B14" t="s">
        <v>89</v>
      </c>
      <c r="C14">
        <v>0.12643190882486</v>
      </c>
      <c r="F14">
        <v>264</v>
      </c>
      <c r="G14" t="s">
        <v>119</v>
      </c>
      <c r="H14">
        <v>0.115163299900678</v>
      </c>
      <c r="M14" s="51"/>
    </row>
    <row r="15" spans="1:13" ht="17.149999999999999" x14ac:dyDescent="0.3">
      <c r="A15">
        <v>13</v>
      </c>
      <c r="B15" t="s">
        <v>90</v>
      </c>
      <c r="C15">
        <v>0.12925801519903901</v>
      </c>
      <c r="F15">
        <v>280</v>
      </c>
      <c r="G15" t="s">
        <v>120</v>
      </c>
      <c r="H15">
        <v>9.1157404559759805E-2</v>
      </c>
      <c r="M15" s="52" t="s">
        <v>143</v>
      </c>
    </row>
    <row r="16" spans="1:13" ht="17.149999999999999" x14ac:dyDescent="0.3">
      <c r="A16">
        <v>14</v>
      </c>
      <c r="B16" t="s">
        <v>91</v>
      </c>
      <c r="C16">
        <v>7.4999570804879401E-2</v>
      </c>
      <c r="F16">
        <v>284</v>
      </c>
      <c r="G16" t="s">
        <v>121</v>
      </c>
      <c r="H16">
        <v>0.23421635471525001</v>
      </c>
      <c r="M16" s="52" t="s">
        <v>144</v>
      </c>
    </row>
    <row r="17" spans="1:13" ht="17.149999999999999" x14ac:dyDescent="0.3">
      <c r="A17">
        <v>15</v>
      </c>
      <c r="B17" t="s">
        <v>92</v>
      </c>
      <c r="C17">
        <v>0.27961571355250803</v>
      </c>
      <c r="F17">
        <v>287</v>
      </c>
      <c r="G17" t="s">
        <v>122</v>
      </c>
      <c r="H17">
        <v>0.13028944291146199</v>
      </c>
      <c r="M17" s="50" t="s">
        <v>145</v>
      </c>
    </row>
    <row r="18" spans="1:13" ht="17.149999999999999" x14ac:dyDescent="0.3">
      <c r="A18">
        <v>16</v>
      </c>
      <c r="B18" t="s">
        <v>93</v>
      </c>
      <c r="C18">
        <v>0.23780104126554899</v>
      </c>
      <c r="F18">
        <v>291</v>
      </c>
      <c r="G18" t="s">
        <v>123</v>
      </c>
      <c r="H18">
        <v>0.14570716629905101</v>
      </c>
      <c r="M18" s="51"/>
    </row>
    <row r="19" spans="1:13" ht="17.149999999999999" x14ac:dyDescent="0.3">
      <c r="A19">
        <v>17</v>
      </c>
      <c r="B19" t="s">
        <v>94</v>
      </c>
      <c r="C19">
        <v>6.4885638709506199E-2</v>
      </c>
      <c r="F19">
        <v>327</v>
      </c>
      <c r="G19" t="s">
        <v>124</v>
      </c>
      <c r="H19">
        <v>2.0374340042700001E-4</v>
      </c>
      <c r="M19" s="52" t="s">
        <v>146</v>
      </c>
    </row>
    <row r="20" spans="1:13" ht="17.149999999999999" x14ac:dyDescent="0.3">
      <c r="A20">
        <v>18</v>
      </c>
      <c r="B20" t="s">
        <v>95</v>
      </c>
      <c r="C20">
        <v>0.40023327549135002</v>
      </c>
      <c r="F20">
        <v>343</v>
      </c>
      <c r="G20" t="s">
        <v>125</v>
      </c>
      <c r="H20">
        <v>1.8478294373541E-3</v>
      </c>
      <c r="M20" s="52" t="s">
        <v>147</v>
      </c>
    </row>
    <row r="21" spans="1:13" ht="17.149999999999999" x14ac:dyDescent="0.3">
      <c r="A21">
        <v>19</v>
      </c>
      <c r="B21" t="s">
        <v>96</v>
      </c>
      <c r="C21">
        <v>3.5326950774347103E-2</v>
      </c>
      <c r="F21">
        <v>344</v>
      </c>
      <c r="G21" t="s">
        <v>126</v>
      </c>
      <c r="H21">
        <v>0.233358470280978</v>
      </c>
      <c r="M21" s="50" t="s">
        <v>148</v>
      </c>
    </row>
    <row r="22" spans="1:13" ht="17.149999999999999" x14ac:dyDescent="0.3">
      <c r="A22">
        <v>20</v>
      </c>
      <c r="B22" t="s">
        <v>97</v>
      </c>
      <c r="C22">
        <v>0.17935410009552299</v>
      </c>
      <c r="F22">
        <v>393</v>
      </c>
      <c r="G22" t="s">
        <v>127</v>
      </c>
      <c r="H22">
        <v>0.13870403489705599</v>
      </c>
      <c r="M22" s="51"/>
    </row>
    <row r="23" spans="1:13" ht="17.149999999999999" x14ac:dyDescent="0.3">
      <c r="A23">
        <v>21</v>
      </c>
      <c r="B23" t="s">
        <v>98</v>
      </c>
      <c r="C23">
        <v>0.22235087129745501</v>
      </c>
      <c r="F23">
        <v>404</v>
      </c>
      <c r="G23" t="s">
        <v>128</v>
      </c>
      <c r="H23">
        <v>9.9569026867112401E-2</v>
      </c>
      <c r="M23" s="52" t="s">
        <v>149</v>
      </c>
    </row>
    <row r="24" spans="1:13" ht="17.149999999999999" x14ac:dyDescent="0.3">
      <c r="A24">
        <v>22</v>
      </c>
      <c r="B24" t="s">
        <v>99</v>
      </c>
      <c r="C24">
        <v>0.13322864115400801</v>
      </c>
      <c r="F24">
        <v>415</v>
      </c>
      <c r="G24" t="s">
        <v>129</v>
      </c>
      <c r="H24">
        <v>0.119996065991302</v>
      </c>
      <c r="M24" s="52" t="s">
        <v>150</v>
      </c>
    </row>
    <row r="25" spans="1:13" ht="17.149999999999999" x14ac:dyDescent="0.3">
      <c r="A25">
        <v>23</v>
      </c>
      <c r="B25" t="s">
        <v>100</v>
      </c>
      <c r="C25">
        <v>0.31958331868296003</v>
      </c>
      <c r="F25">
        <v>423</v>
      </c>
      <c r="G25" t="s">
        <v>130</v>
      </c>
      <c r="H25">
        <v>4.9856953847548097E-2</v>
      </c>
      <c r="M25" s="50" t="s">
        <v>151</v>
      </c>
    </row>
    <row r="26" spans="1:13" ht="17.149999999999999" x14ac:dyDescent="0.3">
      <c r="A26">
        <v>24</v>
      </c>
      <c r="B26" t="s">
        <v>101</v>
      </c>
      <c r="C26">
        <v>0.281642977723776</v>
      </c>
      <c r="F26">
        <v>443</v>
      </c>
      <c r="G26" t="s">
        <v>131</v>
      </c>
      <c r="H26">
        <v>0.52863120153709497</v>
      </c>
      <c r="M26" s="51"/>
    </row>
    <row r="27" spans="1:13" ht="17.149999999999999" x14ac:dyDescent="0.3">
      <c r="A27">
        <v>25</v>
      </c>
      <c r="B27" t="s">
        <v>102</v>
      </c>
      <c r="C27">
        <v>0.124124645473688</v>
      </c>
      <c r="F27">
        <v>493</v>
      </c>
      <c r="G27" t="s">
        <v>132</v>
      </c>
      <c r="H27">
        <v>0.40112145377952402</v>
      </c>
      <c r="M27" s="52" t="s">
        <v>152</v>
      </c>
    </row>
    <row r="28" spans="1:13" ht="17.149999999999999" x14ac:dyDescent="0.3">
      <c r="A28">
        <v>26</v>
      </c>
      <c r="B28" t="s">
        <v>103</v>
      </c>
      <c r="C28">
        <v>6.12779042084515E-2</v>
      </c>
      <c r="M28" s="52" t="s">
        <v>153</v>
      </c>
    </row>
    <row r="29" spans="1:13" ht="17.149999999999999" x14ac:dyDescent="0.3">
      <c r="A29">
        <v>27</v>
      </c>
      <c r="B29" t="s">
        <v>104</v>
      </c>
      <c r="C29">
        <v>0.24441051833601499</v>
      </c>
      <c r="M29" s="50" t="s">
        <v>154</v>
      </c>
    </row>
    <row r="30" spans="1:13" ht="17.149999999999999" x14ac:dyDescent="0.3">
      <c r="M30" s="51"/>
    </row>
    <row r="31" spans="1:13" ht="17.149999999999999" x14ac:dyDescent="0.3">
      <c r="M31" s="52" t="s">
        <v>155</v>
      </c>
    </row>
    <row r="32" spans="1:13" ht="17.149999999999999" x14ac:dyDescent="0.3">
      <c r="M32" s="52" t="s">
        <v>156</v>
      </c>
    </row>
    <row r="33" spans="13:13" ht="17.149999999999999" x14ac:dyDescent="0.3">
      <c r="M33" s="50" t="s">
        <v>157</v>
      </c>
    </row>
    <row r="34" spans="13:13" ht="17.149999999999999" x14ac:dyDescent="0.3">
      <c r="M34" s="51"/>
    </row>
    <row r="35" spans="13:13" ht="17.149999999999999" x14ac:dyDescent="0.3">
      <c r="M35" s="52" t="s">
        <v>158</v>
      </c>
    </row>
    <row r="36" spans="13:13" ht="17.149999999999999" x14ac:dyDescent="0.3">
      <c r="M36" s="52" t="s">
        <v>159</v>
      </c>
    </row>
    <row r="37" spans="13:13" ht="17.149999999999999" x14ac:dyDescent="0.3">
      <c r="M37" s="50" t="s">
        <v>160</v>
      </c>
    </row>
    <row r="38" spans="13:13" ht="17.149999999999999" x14ac:dyDescent="0.3">
      <c r="M38" s="51"/>
    </row>
    <row r="39" spans="13:13" ht="17.149999999999999" x14ac:dyDescent="0.3">
      <c r="M39" s="52" t="s">
        <v>161</v>
      </c>
    </row>
    <row r="40" spans="13:13" ht="17.149999999999999" x14ac:dyDescent="0.3">
      <c r="M40" s="52" t="s">
        <v>162</v>
      </c>
    </row>
    <row r="41" spans="13:13" ht="17.149999999999999" x14ac:dyDescent="0.3">
      <c r="M41" s="50" t="s">
        <v>163</v>
      </c>
    </row>
    <row r="42" spans="13:13" ht="17.149999999999999" x14ac:dyDescent="0.3">
      <c r="M42" s="51"/>
    </row>
    <row r="43" spans="13:13" ht="17.149999999999999" x14ac:dyDescent="0.3">
      <c r="M43" s="52" t="s">
        <v>152</v>
      </c>
    </row>
    <row r="44" spans="13:13" ht="17.149999999999999" x14ac:dyDescent="0.3">
      <c r="M44" s="52" t="s">
        <v>164</v>
      </c>
    </row>
    <row r="45" spans="13:13" ht="17.149999999999999" x14ac:dyDescent="0.3">
      <c r="M45" s="50" t="s">
        <v>165</v>
      </c>
    </row>
    <row r="46" spans="13:13" ht="17.149999999999999" x14ac:dyDescent="0.3">
      <c r="M46" s="51"/>
    </row>
    <row r="47" spans="13:13" ht="17.149999999999999" x14ac:dyDescent="0.3">
      <c r="M47" s="52" t="s">
        <v>158</v>
      </c>
    </row>
    <row r="48" spans="13:13" ht="17.149999999999999" x14ac:dyDescent="0.3">
      <c r="M48" s="52" t="s">
        <v>166</v>
      </c>
    </row>
    <row r="49" spans="13:13" ht="17.149999999999999" x14ac:dyDescent="0.3">
      <c r="M49" s="50" t="s">
        <v>167</v>
      </c>
    </row>
    <row r="50" spans="13:13" ht="17.149999999999999" x14ac:dyDescent="0.3">
      <c r="M50" s="51"/>
    </row>
    <row r="51" spans="13:13" ht="17.149999999999999" x14ac:dyDescent="0.3">
      <c r="M51" s="52" t="s">
        <v>168</v>
      </c>
    </row>
    <row r="52" spans="13:13" ht="17.149999999999999" x14ac:dyDescent="0.3">
      <c r="M52" s="52" t="s">
        <v>169</v>
      </c>
    </row>
    <row r="53" spans="13:13" ht="17.149999999999999" x14ac:dyDescent="0.3">
      <c r="M53" s="50" t="s">
        <v>170</v>
      </c>
    </row>
    <row r="54" spans="13:13" ht="17.149999999999999" x14ac:dyDescent="0.3">
      <c r="M54" s="51"/>
    </row>
    <row r="55" spans="13:13" ht="17.149999999999999" x14ac:dyDescent="0.3">
      <c r="M55" s="52" t="s">
        <v>171</v>
      </c>
    </row>
    <row r="56" spans="13:13" ht="17.149999999999999" x14ac:dyDescent="0.3">
      <c r="M56" s="52" t="s">
        <v>172</v>
      </c>
    </row>
    <row r="57" spans="13:13" ht="17.149999999999999" x14ac:dyDescent="0.3">
      <c r="M57" s="50" t="s">
        <v>15</v>
      </c>
    </row>
    <row r="58" spans="13:13" ht="17.149999999999999" x14ac:dyDescent="0.3">
      <c r="M58" s="51"/>
    </row>
    <row r="59" spans="13:13" ht="17.149999999999999" x14ac:dyDescent="0.3">
      <c r="M59" s="52" t="s">
        <v>173</v>
      </c>
    </row>
    <row r="60" spans="13:13" ht="17.149999999999999" x14ac:dyDescent="0.3">
      <c r="M60" s="52" t="s">
        <v>174</v>
      </c>
    </row>
    <row r="61" spans="13:13" ht="17.149999999999999" x14ac:dyDescent="0.3">
      <c r="M61" s="50" t="s">
        <v>175</v>
      </c>
    </row>
    <row r="62" spans="13:13" ht="17.149999999999999" x14ac:dyDescent="0.3">
      <c r="M62" s="51"/>
    </row>
    <row r="63" spans="13:13" ht="17.149999999999999" x14ac:dyDescent="0.3">
      <c r="M63" s="52" t="s">
        <v>176</v>
      </c>
    </row>
    <row r="64" spans="13:13" ht="17.149999999999999" x14ac:dyDescent="0.3">
      <c r="M64" s="52" t="s">
        <v>177</v>
      </c>
    </row>
    <row r="65" spans="13:13" ht="17.149999999999999" x14ac:dyDescent="0.3">
      <c r="M65" s="50" t="s">
        <v>178</v>
      </c>
    </row>
    <row r="66" spans="13:13" ht="17.149999999999999" x14ac:dyDescent="0.3">
      <c r="M66" s="51"/>
    </row>
    <row r="67" spans="13:13" ht="17.149999999999999" x14ac:dyDescent="0.3">
      <c r="M67" s="52" t="s">
        <v>179</v>
      </c>
    </row>
    <row r="68" spans="13:13" ht="17.149999999999999" x14ac:dyDescent="0.3">
      <c r="M68" s="52" t="s">
        <v>180</v>
      </c>
    </row>
    <row r="69" spans="13:13" ht="17.149999999999999" x14ac:dyDescent="0.3">
      <c r="M69" s="50" t="s">
        <v>181</v>
      </c>
    </row>
    <row r="70" spans="13:13" ht="17.149999999999999" x14ac:dyDescent="0.3">
      <c r="M70" s="51"/>
    </row>
    <row r="71" spans="13:13" ht="17.149999999999999" x14ac:dyDescent="0.3">
      <c r="M71" s="52" t="s">
        <v>182</v>
      </c>
    </row>
    <row r="72" spans="13:13" ht="17.149999999999999" x14ac:dyDescent="0.3">
      <c r="M72" s="52" t="s">
        <v>183</v>
      </c>
    </row>
    <row r="73" spans="13:13" ht="17.149999999999999" x14ac:dyDescent="0.3">
      <c r="M73" s="50" t="s">
        <v>184</v>
      </c>
    </row>
    <row r="74" spans="13:13" ht="17.149999999999999" x14ac:dyDescent="0.3">
      <c r="M74" s="51"/>
    </row>
    <row r="75" spans="13:13" ht="17.149999999999999" x14ac:dyDescent="0.3">
      <c r="M75" s="52" t="s">
        <v>149</v>
      </c>
    </row>
    <row r="76" spans="13:13" ht="17.149999999999999" x14ac:dyDescent="0.3">
      <c r="M76" s="52" t="s">
        <v>185</v>
      </c>
    </row>
    <row r="77" spans="13:13" ht="17.149999999999999" x14ac:dyDescent="0.3">
      <c r="M77" s="50" t="s">
        <v>186</v>
      </c>
    </row>
    <row r="78" spans="13:13" ht="17.149999999999999" x14ac:dyDescent="0.3">
      <c r="M78" s="51"/>
    </row>
    <row r="79" spans="13:13" ht="17.149999999999999" x14ac:dyDescent="0.3">
      <c r="M79" s="52" t="s">
        <v>187</v>
      </c>
    </row>
    <row r="80" spans="13:13" ht="17.149999999999999" x14ac:dyDescent="0.3">
      <c r="M80" s="52" t="s">
        <v>188</v>
      </c>
    </row>
    <row r="81" spans="13:13" ht="17.149999999999999" x14ac:dyDescent="0.3">
      <c r="M81" s="50" t="s">
        <v>133</v>
      </c>
    </row>
    <row r="82" spans="13:13" ht="17.149999999999999" x14ac:dyDescent="0.3">
      <c r="M82" s="51"/>
    </row>
    <row r="83" spans="13:13" ht="17.149999999999999" x14ac:dyDescent="0.3">
      <c r="M83" s="52" t="s">
        <v>134</v>
      </c>
    </row>
    <row r="84" spans="13:13" ht="17.149999999999999" x14ac:dyDescent="0.3">
      <c r="M84" s="52" t="s">
        <v>135</v>
      </c>
    </row>
    <row r="85" spans="13:13" ht="17.149999999999999" x14ac:dyDescent="0.3">
      <c r="M85" s="50" t="s">
        <v>189</v>
      </c>
    </row>
    <row r="86" spans="13:13" ht="17.149999999999999" x14ac:dyDescent="0.3">
      <c r="M86" s="51"/>
    </row>
    <row r="87" spans="13:13" ht="17.149999999999999" x14ac:dyDescent="0.3">
      <c r="M87" s="52" t="s">
        <v>149</v>
      </c>
    </row>
    <row r="88" spans="13:13" ht="17.149999999999999" x14ac:dyDescent="0.3">
      <c r="M88" s="52" t="s">
        <v>190</v>
      </c>
    </row>
    <row r="89" spans="13:13" ht="17.149999999999999" x14ac:dyDescent="0.3">
      <c r="M89" s="50" t="s">
        <v>191</v>
      </c>
    </row>
    <row r="90" spans="13:13" ht="17.149999999999999" x14ac:dyDescent="0.3">
      <c r="M90" s="51"/>
    </row>
    <row r="91" spans="13:13" ht="17.149999999999999" x14ac:dyDescent="0.3">
      <c r="M91" s="52" t="s">
        <v>155</v>
      </c>
    </row>
    <row r="92" spans="13:13" ht="17.149999999999999" x14ac:dyDescent="0.3">
      <c r="M92" s="52" t="s">
        <v>192</v>
      </c>
    </row>
    <row r="93" spans="13:13" ht="17.149999999999999" x14ac:dyDescent="0.3">
      <c r="M93" s="50" t="s">
        <v>193</v>
      </c>
    </row>
    <row r="94" spans="13:13" ht="17.149999999999999" x14ac:dyDescent="0.3">
      <c r="M94" s="51"/>
    </row>
    <row r="95" spans="13:13" ht="17.149999999999999" x14ac:dyDescent="0.3">
      <c r="M95" s="52" t="s">
        <v>194</v>
      </c>
    </row>
    <row r="96" spans="13:13" ht="17.149999999999999" x14ac:dyDescent="0.3">
      <c r="M96" s="52" t="s">
        <v>195</v>
      </c>
    </row>
    <row r="97" spans="13:13" ht="17.149999999999999" x14ac:dyDescent="0.3">
      <c r="M97" s="50" t="s">
        <v>196</v>
      </c>
    </row>
    <row r="98" spans="13:13" ht="17.149999999999999" x14ac:dyDescent="0.3">
      <c r="M98" s="51"/>
    </row>
    <row r="99" spans="13:13" ht="17.149999999999999" x14ac:dyDescent="0.3">
      <c r="M99" s="52" t="s">
        <v>197</v>
      </c>
    </row>
    <row r="100" spans="13:13" ht="17.149999999999999" x14ac:dyDescent="0.3">
      <c r="M100" s="52" t="s">
        <v>198</v>
      </c>
    </row>
    <row r="101" spans="13:13" ht="17.149999999999999" x14ac:dyDescent="0.3">
      <c r="M101" s="50" t="s">
        <v>199</v>
      </c>
    </row>
    <row r="102" spans="13:13" ht="17.149999999999999" x14ac:dyDescent="0.3">
      <c r="M102" s="51"/>
    </row>
    <row r="103" spans="13:13" ht="17.149999999999999" x14ac:dyDescent="0.3">
      <c r="M103" s="52" t="s">
        <v>200</v>
      </c>
    </row>
    <row r="104" spans="13:13" ht="17.149999999999999" x14ac:dyDescent="0.3">
      <c r="M104" s="52" t="s">
        <v>201</v>
      </c>
    </row>
    <row r="105" spans="13:13" ht="17.149999999999999" x14ac:dyDescent="0.3">
      <c r="M105" s="50" t="s">
        <v>13</v>
      </c>
    </row>
    <row r="106" spans="13:13" ht="17.149999999999999" x14ac:dyDescent="0.3">
      <c r="M106" s="51"/>
    </row>
    <row r="107" spans="13:13" ht="17.149999999999999" x14ac:dyDescent="0.3">
      <c r="M107" s="52" t="s">
        <v>202</v>
      </c>
    </row>
    <row r="108" spans="13:13" ht="17.149999999999999" x14ac:dyDescent="0.3">
      <c r="M108" s="52" t="s">
        <v>203</v>
      </c>
    </row>
    <row r="109" spans="13:13" ht="17.149999999999999" x14ac:dyDescent="0.3">
      <c r="M109" s="50" t="s">
        <v>204</v>
      </c>
    </row>
    <row r="110" spans="13:13" ht="17.149999999999999" x14ac:dyDescent="0.3">
      <c r="M110" s="51"/>
    </row>
    <row r="111" spans="13:13" ht="17.149999999999999" x14ac:dyDescent="0.3">
      <c r="M111" s="52" t="s">
        <v>205</v>
      </c>
    </row>
    <row r="112" spans="13:13" ht="17.149999999999999" x14ac:dyDescent="0.3">
      <c r="M112" s="52" t="s">
        <v>206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C H I j V 7 / V N M O l A A A A 9 g A A A B I A H A B D b 2 5 m a W c v U G F j a 2 F n Z S 5 4 b W w g o h g A K K A U A A A A A A A A A A A A A A A A A A A A A A A A A A A A h Y 8 x D o I w G I W v Q r r T F m R Q 8 l M G E y d J j C b G t S k V G q G Y t l j u 5 u C R v I I Y R d 0 c 3 / e + 4 b 3 7 9 Q b 5 0 D b B R R q r O p 2 h C F M U S C 2 6 U u k q Q 7 0 7 h n O U M 9 h w c e K V D E Z Z 2 3 S w Z Y Z q 5 8 4 p I d 5 7 7 G e 4 M x W J K Y 3 I o V j v R C 1 b j j 6 y + i + H S l v H t Z C I w f 4 1 h s U 4 i h Y 4 o Q m m Q C Y I h d J f I R 7 3 P t s f C M u + c b 2 R 7 G j C 1 R b I F I G 8 P 7 A H U E s D B B Q A A g A I A A h y I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c i N X E m m Z m 3 8 B A A A 9 B g A A E w A c A E Z v c m 1 1 b G F z L 1 N l Y 3 R p b 2 4 x L m 0 g o h g A K K A U A A A A A A A A A A A A A A A A A A A A A A A A A A A A 7 V L B S g M x E L 0 X + g 8 h g r Q Q l y r V g 7 I H 2 S p 6 U C t b T 4 0 s 6 + 5 U o 9 m k Z C Z V K f 0 g / Q 1 / z L R b b Q W v i g d z S C Y v k + G 9 x 0 M o S F n D 0 v r c P m g 2 m g 2 8 y x 2 U b B y 2 L D l M s m 6 H x U w D N R s s r N R 6 V 0 B A E p x E P V v 4 C g y 1 j p W G K L G G w g V b P N m X V w g O p S e l F e Y E 3 s m P Z p Q X B n p O T U B W U F n l Q I 6 d v Q f K R s p k J Z A v P x C p 1 Y 2 c E 1 E L f i j X S E U F T n h b D H u g V a U I X M w F F y y x 2 l c G 4 6 5 g R 6 a w p T K 3 8 f b O 7 o 5 g l 9 4 S p P S s I V 6 V 0 b k 1 c N 0 W t b g N f m S 2 6 O 2 V A I N + W 3 n k Q e k g v w m N / X A P v 0 4 g L 4 O y V u 2 D Y M M l f q h 1 W u Q 6 d x i T 8 + s j B 8 9 j Y F V g M l J v L 6 t 5 A 5 c b H F l X 1 Y z n X d j 6 h o C Y T n n Q d W p o r x v N u 2 a C T X k v e B p Q m s 8 u Q 7 0 A E 2 3 x E y V 4 o g X a X / n 3 5 W 3 W b j a U + Z 7 l e h A 2 + M L 1 d L O f 7 X Y 6 / I + F Y U n r P w 2 / l I b a 9 E e F m J 3 l 7 g H o r + V h j d p / K H 4 y F O 9 Q S w E C L Q A U A A I A C A A I c i N X v 9 U 0 w 6 U A A A D 2 A A A A E g A A A A A A A A A A A A A A A A A A A A A A Q 2 9 u Z m l n L 1 B h Y 2 t h Z 2 U u e G 1 s U E s B A i 0 A F A A C A A g A C H I j V w / K 6 a u k A A A A 6 Q A A A B M A A A A A A A A A A A A A A A A A 8 Q A A A F t D b 2 5 0 Z W 5 0 X 1 R 5 c G V z X S 5 4 b W x Q S w E C L Q A U A A I A C A A I c i N X E m m Z m 3 8 B A A A 9 B g A A E w A A A A A A A A A A A A A A A A D i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H A A A A A A A A B E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F 9 D Q U N f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V k X 0 N B Q 1 8 0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F U M j A 6 N T c 6 M D Y u M z k 0 N T M 3 M l o i I C 8 + P E V u d H J 5 I F R 5 c G U 9 I k Z p b G x D b 2 x 1 b W 5 U e X B l c y I g V m F s d W U 9 I n N B d 2 t H Q m c 9 P S I g L z 4 8 R W 5 0 c n k g V H l w Z T 0 i R m l s b E N v b H V t b k 5 h b W V z I i B W Y W x 1 Z T 0 i c 1 s m c X V v d D t D b 2 x 1 b W 4 x J n F 1 b 3 Q 7 L C Z x d W 9 0 O 0 R h d G U m c X V v d D s s J n F 1 b 3 Q 7 Q 2 x v c 2 U m c X V v d D s s J n F 1 b 3 Q 7 U H J l Z G l j d G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k X 0 N B Q 1 8 0 M C 9 B d X R v U m V t b 3 Z l Z E N v b H V t b n M x L n t D b 2 x 1 b W 4 x L D B 9 J n F 1 b 3 Q 7 L C Z x d W 9 0 O 1 N l Y 3 R p b 2 4 x L 3 B y Z W R f Q 0 F D X z Q w L 0 F 1 d G 9 S Z W 1 v d m V k Q 2 9 s d W 1 u c z E u e 0 R h d G U s M X 0 m c X V v d D s s J n F 1 b 3 Q 7 U 2 V j d G l v b j E v c H J l Z F 9 D Q U N f N D A v Q X V 0 b 1 J l b W 9 2 Z W R D b 2 x 1 b W 5 z M S 5 7 Q 2 x v c 2 U s M n 0 m c X V v d D s s J n F 1 b 3 Q 7 U 2 V j d G l v b j E v c H J l Z F 9 D Q U N f N D A v Q X V 0 b 1 J l b W 9 2 Z W R D b 2 x 1 b W 5 z M S 5 7 U H J l Z G l j d G l v b n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H J l Z F 9 D Q U N f N D A v Q X V 0 b 1 J l b W 9 2 Z W R D b 2 x 1 b W 5 z M S 5 7 Q 2 9 s d W 1 u M S w w f S Z x d W 9 0 O y w m c X V v d D t T Z W N 0 a W 9 u M S 9 w c m V k X 0 N B Q 1 8 0 M C 9 B d X R v U m V t b 3 Z l Z E N v b H V t b n M x L n t E Y X R l L D F 9 J n F 1 b 3 Q 7 L C Z x d W 9 0 O 1 N l Y 3 R p b 2 4 x L 3 B y Z W R f Q 0 F D X z Q w L 0 F 1 d G 9 S Z W 1 v d m V k Q 2 9 s d W 1 u c z E u e 0 N s b 3 N l L D J 9 J n F 1 b 3 Q 7 L C Z x d W 9 0 O 1 N l Y 3 R p b 2 4 x L 3 B y Z W R f Q 0 F D X z Q w L 0 F 1 d G 9 S Z W 1 v d m V k Q 2 9 s d W 1 u c z E u e 1 B y Z W R p Y 3 R p b 2 5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k X 0 N B Q 1 8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k X 0 N B Q 1 8 0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F 9 D Q U N f N D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R f U y U y N l B f N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l Z F 9 T X 1 B f N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w M V Q y M T o y M T o 1 M C 4 5 M z Q 5 M j M 1 W i I g L z 4 8 R W 5 0 c n k g V H l w Z T 0 i R m l s b E N v b H V t b l R 5 c G V z I i B W Y W x 1 Z T 0 i c 0 F 3 a 0 d C Z z 0 9 I i A v P j x F b n R y e S B U e X B l P S J G a W x s Q 2 9 s d W 1 u T m F t Z X M i I F Z h b H V l P S J z W y Z x d W 9 0 O 0 N v b H V t b j E m c X V v d D s s J n F 1 b 3 Q 7 R G F 0 Z S Z x d W 9 0 O y w m c X V v d D t D b G 9 z Z S Z x d W 9 0 O y w m c X V v d D t Q c m V k a W N 0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W R f U 1 x 1 M D A y N l B f N T A w L 0 F 1 d G 9 S Z W 1 v d m V k Q 2 9 s d W 1 u c z E u e 0 N v b H V t b j E s M H 0 m c X V v d D s s J n F 1 b 3 Q 7 U 2 V j d G l v b j E v c H J l Z F 9 T X H U w M D I 2 U F 8 1 M D A v Q X V 0 b 1 J l b W 9 2 Z W R D b 2 x 1 b W 5 z M S 5 7 R G F 0 Z S w x f S Z x d W 9 0 O y w m c X V v d D t T Z W N 0 a W 9 u M S 9 w c m V k X 1 N c d T A w M j Z Q X z U w M C 9 B d X R v U m V t b 3 Z l Z E N v b H V t b n M x L n t D b G 9 z Z S w y f S Z x d W 9 0 O y w m c X V v d D t T Z W N 0 a W 9 u M S 9 w c m V k X 1 N c d T A w M j Z Q X z U w M C 9 B d X R v U m V t b 3 Z l Z E N v b H V t b n M x L n t Q c m V k a W N 0 a W 9 u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m V k X 1 N c d T A w M j Z Q X z U w M C 9 B d X R v U m V t b 3 Z l Z E N v b H V t b n M x L n t D b 2 x 1 b W 4 x L D B 9 J n F 1 b 3 Q 7 L C Z x d W 9 0 O 1 N l Y 3 R p b 2 4 x L 3 B y Z W R f U 1 x 1 M D A y N l B f N T A w L 0 F 1 d G 9 S Z W 1 v d m V k Q 2 9 s d W 1 u c z E u e 0 R h d G U s M X 0 m c X V v d D s s J n F 1 b 3 Q 7 U 2 V j d G l v b j E v c H J l Z F 9 T X H U w M D I 2 U F 8 1 M D A v Q X V 0 b 1 J l b W 9 2 Z W R D b 2 x 1 b W 5 z M S 5 7 Q 2 x v c 2 U s M n 0 m c X V v d D s s J n F 1 b 3 Q 7 U 2 V j d G l v b j E v c H J l Z F 9 T X H U w M D I 2 U F 8 1 M D A v Q X V 0 b 1 J l b W 9 2 Z W R D b 2 x 1 b W 5 z M S 5 7 U H J l Z G l j d G l v b n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W R f U y U y N l B f N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R f U y U y N l B f N T A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k X 1 M l M j Z Q X z U w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F 9 T d 2 l z c 1 9 N Y X J r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D F U M j E 6 M j I 6 N D E u M T I 5 N z M 5 O V o i I C 8 + P E V u d H J 5 I F R 5 c G U 9 I k Z p b G x D b 2 x 1 b W 5 U e X B l c y I g V m F s d W U 9 I n N B d 2 t H Q m c 9 P S I g L z 4 8 R W 5 0 c n k g V H l w Z T 0 i R m l s b E N v b H V t b k 5 h b W V z I i B W Y W x 1 Z T 0 i c 1 s m c X V v d D t D b 2 x 1 b W 4 x J n F 1 b 3 Q 7 L C Z x d W 9 0 O 0 R h d G U m c X V v d D s s J n F 1 b 3 Q 7 Q 2 x v c 2 U m c X V v d D s s J n F 1 b 3 Q 7 U H J l Z G l j d G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k X 1 N 3 a X N z X 0 1 h c m t l d C 9 B d X R v U m V t b 3 Z l Z E N v b H V t b n M x L n t D b 2 x 1 b W 4 x L D B 9 J n F 1 b 3 Q 7 L C Z x d W 9 0 O 1 N l Y 3 R p b 2 4 x L 3 B y Z W R f U 3 d p c 3 N f T W F y a 2 V 0 L 0 F 1 d G 9 S Z W 1 v d m V k Q 2 9 s d W 1 u c z E u e 0 R h d G U s M X 0 m c X V v d D s s J n F 1 b 3 Q 7 U 2 V j d G l v b j E v c H J l Z F 9 T d 2 l z c 1 9 N Y X J r Z X Q v Q X V 0 b 1 J l b W 9 2 Z W R D b 2 x 1 b W 5 z M S 5 7 Q 2 x v c 2 U s M n 0 m c X V v d D s s J n F 1 b 3 Q 7 U 2 V j d G l v b j E v c H J l Z F 9 T d 2 l z c 1 9 N Y X J r Z X Q v Q X V 0 b 1 J l b W 9 2 Z W R D b 2 x 1 b W 5 z M S 5 7 U H J l Z G l j d G l v b n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H J l Z F 9 T d 2 l z c 1 9 N Y X J r Z X Q v Q X V 0 b 1 J l b W 9 2 Z W R D b 2 x 1 b W 5 z M S 5 7 Q 2 9 s d W 1 u M S w w f S Z x d W 9 0 O y w m c X V v d D t T Z W N 0 a W 9 u M S 9 w c m V k X 1 N 3 a X N z X 0 1 h c m t l d C 9 B d X R v U m V t b 3 Z l Z E N v b H V t b n M x L n t E Y X R l L D F 9 J n F 1 b 3 Q 7 L C Z x d W 9 0 O 1 N l Y 3 R p b 2 4 x L 3 B y Z W R f U 3 d p c 3 N f T W F y a 2 V 0 L 0 F 1 d G 9 S Z W 1 v d m V k Q 2 9 s d W 1 u c z E u e 0 N s b 3 N l L D J 9 J n F 1 b 3 Q 7 L C Z x d W 9 0 O 1 N l Y 3 R p b 2 4 x L 3 B y Z W R f U 3 d p c 3 N f T W F y a 2 V 0 L 0 F 1 d G 9 S Z W 1 v d m V k Q 2 9 s d W 1 u c z E u e 1 B y Z W R p Y 3 R p b 2 5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V k X 1 N 3 a X N z X 0 1 h c m t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k X 1 N 3 a X N z X 0 1 h c m t l d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F 9 T d 2 l z c 1 9 N Y X J r Z X Q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9 f N h x 4 C C o S p m e G 9 X f 9 e Q 6 A A A A A A I A A A A A A B B m A A A A A Q A A I A A A A C L H + 6 8 q R Z c R 4 B 3 V G f v 3 6 9 j W O r W L J y P z N 1 t Q u P b b e K 2 A A A A A A A 6 A A A A A A g A A I A A A A C G u 3 b d q Z / f k v D m x y r p w B 1 C q s w w q v q v E 5 1 D 0 a 1 W r Q 0 R l U A A A A E + l A y P L J k 2 0 K T v q 2 q r L Q x u + S 9 J p J K n N 4 t o R C x a D 4 e x J K h a C p V p R X D Z Q P J 8 1 M o x J 7 9 n / K Y h J w 7 o 8 V c W r 0 z a m e J P B 1 K X a Y y g 1 l f W 8 v g R T h I M B Q A A A A I 3 J n C P V b 5 z t s f m g 8 0 7 q J a Y d a 5 K k e L X 5 1 + X A A w u B t 2 w e t K S / p B z S v 8 e S Y 0 / 8 7 Z G i q N 6 9 F m E A z D u y 4 2 N O g y f B q C E = < / D a t a M a s h u p > 
</file>

<file path=customXml/itemProps1.xml><?xml version="1.0" encoding="utf-8"?>
<ds:datastoreItem xmlns:ds="http://schemas.openxmlformats.org/officeDocument/2006/customXml" ds:itemID="{F00060B3-F98D-4D02-BADA-33606BB569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Activite</vt:lpstr>
      <vt:lpstr>Portefeuille</vt:lpstr>
      <vt:lpstr>ptf</vt:lpstr>
      <vt:lpstr>Dividendes</vt:lpstr>
      <vt:lpstr>Repartition</vt:lpstr>
      <vt:lpstr>Parametres</vt:lpstr>
      <vt:lpstr>pred_CAC_40</vt:lpstr>
      <vt:lpstr>pred_S&amp;P_500</vt:lpstr>
      <vt:lpstr>Data_beta_cac40_&amp;_sp500_positif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Francis MUJANI</cp:lastModifiedBy>
  <dcterms:created xsi:type="dcterms:W3CDTF">2023-09-03T00:31:49Z</dcterms:created>
  <dcterms:modified xsi:type="dcterms:W3CDTF">2023-09-05T19:16:23Z</dcterms:modified>
</cp:coreProperties>
</file>