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OneDrive\memoire\projet_fin_detude\projet\portefeuilles\"/>
    </mc:Choice>
  </mc:AlternateContent>
  <xr:revisionPtr revIDLastSave="0" documentId="13_ncr:1_{0BC10D6C-FC6C-4AD9-BBE2-A15ECC137AB5}" xr6:coauthVersionLast="47" xr6:coauthVersionMax="47" xr10:uidLastSave="{00000000-0000-0000-0000-000000000000}"/>
  <bookViews>
    <workbookView xWindow="-103" yWindow="-103" windowWidth="25920" windowHeight="16749" activeTab="1" xr2:uid="{00000000-000D-0000-FFFF-FFFF00000000}"/>
  </bookViews>
  <sheets>
    <sheet name="pred_CAC_40" sheetId="3" r:id="rId1"/>
    <sheet name="INDICES" sheetId="1" r:id="rId2"/>
  </sheets>
  <definedNames>
    <definedName name="_xlnm._FilterDatabase" localSheetId="1" hidden="1">INDICES!$A$1:$J$504</definedName>
    <definedName name="DonnéesExternes_2" localSheetId="0" hidden="1">pred_CAC_40!$A$1:$C$107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3" l="1"/>
  <c r="I33" i="3"/>
  <c r="F32" i="3"/>
  <c r="F31" i="3"/>
  <c r="F34" i="3"/>
  <c r="F33" i="3"/>
  <c r="Y11" i="1"/>
  <c r="Y13" i="1" s="1"/>
  <c r="Y14" i="1"/>
  <c r="Y10" i="1"/>
  <c r="U11" i="1"/>
  <c r="AA7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3" i="1"/>
  <c r="Y7" i="1"/>
  <c r="Y8" i="1"/>
  <c r="Y6" i="1"/>
  <c r="Z4" i="1"/>
  <c r="Y4" i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G62" i="1" s="1"/>
  <c r="AF63" i="1"/>
  <c r="AG63" i="1" s="1"/>
  <c r="AF64" i="1"/>
  <c r="AG64" i="1" s="1"/>
  <c r="AF65" i="1"/>
  <c r="AG65" i="1" s="1"/>
  <c r="AF66" i="1"/>
  <c r="AG66" i="1" s="1"/>
  <c r="AF67" i="1"/>
  <c r="AG67" i="1" s="1"/>
  <c r="AF68" i="1"/>
  <c r="AG68" i="1" s="1"/>
  <c r="AF69" i="1"/>
  <c r="AG69" i="1" s="1"/>
  <c r="AF70" i="1"/>
  <c r="AG7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G91" i="1" s="1"/>
  <c r="AF92" i="1"/>
  <c r="AG92" i="1" s="1"/>
  <c r="AF93" i="1"/>
  <c r="AG93" i="1" s="1"/>
  <c r="AF94" i="1"/>
  <c r="AG94" i="1" s="1"/>
  <c r="AF95" i="1"/>
  <c r="AG95" i="1" s="1"/>
  <c r="AF96" i="1"/>
  <c r="AG96" i="1" s="1"/>
  <c r="AF97" i="1"/>
  <c r="AG97" i="1" s="1"/>
  <c r="AF98" i="1"/>
  <c r="AG98" i="1" s="1"/>
  <c r="AF99" i="1"/>
  <c r="AG99" i="1" s="1"/>
  <c r="AF100" i="1"/>
  <c r="AG100" i="1" s="1"/>
  <c r="AF101" i="1"/>
  <c r="AG101" i="1" s="1"/>
  <c r="AF102" i="1"/>
  <c r="AG102" i="1" s="1"/>
  <c r="AF103" i="1"/>
  <c r="AG103" i="1" s="1"/>
  <c r="AF104" i="1"/>
  <c r="AG104" i="1" s="1"/>
  <c r="AF105" i="1"/>
  <c r="AG105" i="1" s="1"/>
  <c r="AF106" i="1"/>
  <c r="AG106" i="1" s="1"/>
  <c r="AF107" i="1"/>
  <c r="AG107" i="1" s="1"/>
  <c r="AF3" i="1"/>
  <c r="AG3" i="1" s="1"/>
  <c r="AP4" i="1"/>
  <c r="AQ4" i="1" s="1"/>
  <c r="AP5" i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4" i="1"/>
  <c r="AQ44" i="1" s="1"/>
  <c r="AP45" i="1"/>
  <c r="AQ45" i="1" s="1"/>
  <c r="AP46" i="1"/>
  <c r="AQ46" i="1" s="1"/>
  <c r="AP47" i="1"/>
  <c r="AQ47" i="1" s="1"/>
  <c r="AP48" i="1"/>
  <c r="AQ48" i="1" s="1"/>
  <c r="AP49" i="1"/>
  <c r="AQ49" i="1" s="1"/>
  <c r="AP50" i="1"/>
  <c r="AQ50" i="1" s="1"/>
  <c r="AP51" i="1"/>
  <c r="AQ51" i="1" s="1"/>
  <c r="AP52" i="1"/>
  <c r="AQ52" i="1" s="1"/>
  <c r="AP53" i="1"/>
  <c r="AQ53" i="1" s="1"/>
  <c r="AP54" i="1"/>
  <c r="AQ54" i="1" s="1"/>
  <c r="AP55" i="1"/>
  <c r="AQ55" i="1" s="1"/>
  <c r="AP56" i="1"/>
  <c r="AQ56" i="1" s="1"/>
  <c r="AP57" i="1"/>
  <c r="AQ57" i="1" s="1"/>
  <c r="AP58" i="1"/>
  <c r="AQ58" i="1" s="1"/>
  <c r="AP59" i="1"/>
  <c r="AQ59" i="1" s="1"/>
  <c r="AP60" i="1"/>
  <c r="AQ60" i="1" s="1"/>
  <c r="AP3" i="1"/>
  <c r="AL4" i="1"/>
  <c r="AM4" i="1" s="1"/>
  <c r="AL5" i="1"/>
  <c r="AL6" i="1"/>
  <c r="AM6" i="1" s="1"/>
  <c r="AL7" i="1"/>
  <c r="AM7" i="1" s="1"/>
  <c r="AL8" i="1"/>
  <c r="AM8" i="1" s="1"/>
  <c r="AL9" i="1"/>
  <c r="AL10" i="1"/>
  <c r="AL11" i="1"/>
  <c r="AL12" i="1"/>
  <c r="AM12" i="1" s="1"/>
  <c r="AL13" i="1"/>
  <c r="AL14" i="1"/>
  <c r="AL15" i="1"/>
  <c r="AM15" i="1" s="1"/>
  <c r="AL16" i="1"/>
  <c r="AM16" i="1" s="1"/>
  <c r="AL17" i="1"/>
  <c r="AM17" i="1" s="1"/>
  <c r="AL18" i="1"/>
  <c r="AL19" i="1"/>
  <c r="AL20" i="1"/>
  <c r="AM20" i="1" s="1"/>
  <c r="AL21" i="1"/>
  <c r="AL22" i="1"/>
  <c r="AL23" i="1"/>
  <c r="AM23" i="1" s="1"/>
  <c r="AL24" i="1"/>
  <c r="AM24" i="1" s="1"/>
  <c r="AL25" i="1"/>
  <c r="AM25" i="1" s="1"/>
  <c r="AL26" i="1"/>
  <c r="AL27" i="1"/>
  <c r="AL28" i="1"/>
  <c r="AM28" i="1" s="1"/>
  <c r="AL29" i="1"/>
  <c r="AL30" i="1"/>
  <c r="AL31" i="1"/>
  <c r="AM31" i="1" s="1"/>
  <c r="AL32" i="1"/>
  <c r="AM32" i="1" s="1"/>
  <c r="AL33" i="1"/>
  <c r="AM33" i="1" s="1"/>
  <c r="AL34" i="1"/>
  <c r="AL35" i="1"/>
  <c r="AL36" i="1"/>
  <c r="AM36" i="1" s="1"/>
  <c r="AL37" i="1"/>
  <c r="AL38" i="1"/>
  <c r="AL39" i="1"/>
  <c r="AM39" i="1" s="1"/>
  <c r="AL40" i="1"/>
  <c r="AM40" i="1" s="1"/>
  <c r="AL41" i="1"/>
  <c r="AM41" i="1" s="1"/>
  <c r="AL42" i="1"/>
  <c r="AL43" i="1"/>
  <c r="AL44" i="1"/>
  <c r="AM44" i="1" s="1"/>
  <c r="AL45" i="1"/>
  <c r="AL46" i="1"/>
  <c r="AL47" i="1"/>
  <c r="AM47" i="1" s="1"/>
  <c r="AL48" i="1"/>
  <c r="AM48" i="1" s="1"/>
  <c r="AL49" i="1"/>
  <c r="AM49" i="1" s="1"/>
  <c r="AL50" i="1"/>
  <c r="AL51" i="1"/>
  <c r="AL52" i="1"/>
  <c r="AM52" i="1" s="1"/>
  <c r="AL53" i="1"/>
  <c r="AL54" i="1"/>
  <c r="AL55" i="1"/>
  <c r="AM55" i="1" s="1"/>
  <c r="AL56" i="1"/>
  <c r="AM56" i="1" s="1"/>
  <c r="AL57" i="1"/>
  <c r="AM57" i="1" s="1"/>
  <c r="AL58" i="1"/>
  <c r="AL59" i="1"/>
  <c r="AL60" i="1"/>
  <c r="AM60" i="1" s="1"/>
  <c r="AL3" i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7" i="1"/>
  <c r="AQ67" i="1" s="1"/>
  <c r="AP68" i="1"/>
  <c r="AQ68" i="1" s="1"/>
  <c r="AP69" i="1"/>
  <c r="AQ69" i="1" s="1"/>
  <c r="AP70" i="1"/>
  <c r="AQ70" i="1" s="1"/>
  <c r="AP71" i="1"/>
  <c r="AQ71" i="1" s="1"/>
  <c r="AP72" i="1"/>
  <c r="AQ72" i="1" s="1"/>
  <c r="AP73" i="1"/>
  <c r="AQ73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1" i="1"/>
  <c r="AQ81" i="1" s="1"/>
  <c r="AP82" i="1"/>
  <c r="AQ82" i="1" s="1"/>
  <c r="AP83" i="1"/>
  <c r="AQ83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1" i="1"/>
  <c r="AQ91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5" i="1"/>
  <c r="AQ115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2" i="1"/>
  <c r="AQ122" i="1" s="1"/>
  <c r="AP123" i="1"/>
  <c r="AQ123" i="1" s="1"/>
  <c r="AP124" i="1"/>
  <c r="AQ124" i="1" s="1"/>
  <c r="AP125" i="1"/>
  <c r="AQ125" i="1" s="1"/>
  <c r="AP126" i="1"/>
  <c r="AQ126" i="1" s="1"/>
  <c r="AP127" i="1"/>
  <c r="AQ127" i="1" s="1"/>
  <c r="AP128" i="1"/>
  <c r="AQ128" i="1" s="1"/>
  <c r="AP129" i="1"/>
  <c r="AQ129" i="1" s="1"/>
  <c r="AP130" i="1"/>
  <c r="AQ130" i="1" s="1"/>
  <c r="AP131" i="1"/>
  <c r="AQ131" i="1" s="1"/>
  <c r="AP132" i="1"/>
  <c r="AQ132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39" i="1"/>
  <c r="AQ139" i="1" s="1"/>
  <c r="AP140" i="1"/>
  <c r="AQ140" i="1" s="1"/>
  <c r="AP141" i="1"/>
  <c r="AQ141" i="1" s="1"/>
  <c r="AP142" i="1"/>
  <c r="AQ142" i="1" s="1"/>
  <c r="AP143" i="1"/>
  <c r="AQ143" i="1" s="1"/>
  <c r="AP144" i="1"/>
  <c r="AQ144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1" i="1"/>
  <c r="AQ151" i="1" s="1"/>
  <c r="AP152" i="1"/>
  <c r="AQ152" i="1" s="1"/>
  <c r="AP153" i="1"/>
  <c r="AQ153" i="1" s="1"/>
  <c r="AP154" i="1"/>
  <c r="AQ154" i="1" s="1"/>
  <c r="AP155" i="1"/>
  <c r="AQ155" i="1" s="1"/>
  <c r="AP156" i="1"/>
  <c r="AQ156" i="1" s="1"/>
  <c r="AP157" i="1"/>
  <c r="AQ157" i="1" s="1"/>
  <c r="AP158" i="1"/>
  <c r="AQ158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6" i="1"/>
  <c r="AS166" i="1" s="1"/>
  <c r="AL61" i="1"/>
  <c r="AM61" i="1" s="1"/>
  <c r="AL62" i="1"/>
  <c r="AL63" i="1"/>
  <c r="AL64" i="1"/>
  <c r="AL65" i="1"/>
  <c r="AM65" i="1" s="1"/>
  <c r="AL66" i="1"/>
  <c r="AL67" i="1"/>
  <c r="AL68" i="1"/>
  <c r="AL69" i="1"/>
  <c r="AM69" i="1" s="1"/>
  <c r="AL70" i="1"/>
  <c r="AL71" i="1"/>
  <c r="AL72" i="1"/>
  <c r="AL73" i="1"/>
  <c r="AM73" i="1" s="1"/>
  <c r="AL74" i="1"/>
  <c r="AL75" i="1"/>
  <c r="AL76" i="1"/>
  <c r="AL77" i="1"/>
  <c r="AM77" i="1" s="1"/>
  <c r="AL78" i="1"/>
  <c r="AL79" i="1"/>
  <c r="AL80" i="1"/>
  <c r="AL81" i="1"/>
  <c r="AM81" i="1" s="1"/>
  <c r="AL82" i="1"/>
  <c r="AL83" i="1"/>
  <c r="AL84" i="1"/>
  <c r="AL85" i="1"/>
  <c r="AL86" i="1"/>
  <c r="AL87" i="1"/>
  <c r="AL88" i="1"/>
  <c r="AL89" i="1"/>
  <c r="AM89" i="1" s="1"/>
  <c r="AL90" i="1"/>
  <c r="AL91" i="1"/>
  <c r="AL92" i="1"/>
  <c r="AL93" i="1"/>
  <c r="AM93" i="1" s="1"/>
  <c r="AL94" i="1"/>
  <c r="AL95" i="1"/>
  <c r="AL96" i="1"/>
  <c r="AL97" i="1"/>
  <c r="AM97" i="1" s="1"/>
  <c r="AL98" i="1"/>
  <c r="AL99" i="1"/>
  <c r="AL100" i="1"/>
  <c r="AL101" i="1"/>
  <c r="AM101" i="1" s="1"/>
  <c r="AL102" i="1"/>
  <c r="AL103" i="1"/>
  <c r="AL104" i="1"/>
  <c r="AL105" i="1"/>
  <c r="AM105" i="1" s="1"/>
  <c r="AL106" i="1"/>
  <c r="AL107" i="1"/>
  <c r="AL108" i="1"/>
  <c r="AL109" i="1"/>
  <c r="AM109" i="1" s="1"/>
  <c r="AL110" i="1"/>
  <c r="AL111" i="1"/>
  <c r="AL112" i="1"/>
  <c r="AL113" i="1"/>
  <c r="AM113" i="1" s="1"/>
  <c r="AL114" i="1"/>
  <c r="AL115" i="1"/>
  <c r="AL116" i="1"/>
  <c r="AL117" i="1"/>
  <c r="AM117" i="1" s="1"/>
  <c r="AL118" i="1"/>
  <c r="AL119" i="1"/>
  <c r="AL120" i="1"/>
  <c r="AM120" i="1" s="1"/>
  <c r="AL121" i="1"/>
  <c r="AM121" i="1" s="1"/>
  <c r="AL122" i="1"/>
  <c r="AL123" i="1"/>
  <c r="AL124" i="1"/>
  <c r="AL125" i="1"/>
  <c r="AM125" i="1" s="1"/>
  <c r="AL126" i="1"/>
  <c r="AL127" i="1"/>
  <c r="AL128" i="1"/>
  <c r="AL129" i="1"/>
  <c r="AM129" i="1" s="1"/>
  <c r="AL130" i="1"/>
  <c r="AL131" i="1"/>
  <c r="AL132" i="1"/>
  <c r="AL133" i="1"/>
  <c r="AM133" i="1" s="1"/>
  <c r="AL134" i="1"/>
  <c r="AL135" i="1"/>
  <c r="AL136" i="1"/>
  <c r="AL137" i="1"/>
  <c r="AM137" i="1" s="1"/>
  <c r="AL138" i="1"/>
  <c r="AL139" i="1"/>
  <c r="AL140" i="1"/>
  <c r="AL141" i="1"/>
  <c r="AM141" i="1" s="1"/>
  <c r="AL142" i="1"/>
  <c r="AL143" i="1"/>
  <c r="AL144" i="1"/>
  <c r="AL145" i="1"/>
  <c r="AM145" i="1" s="1"/>
  <c r="AL146" i="1"/>
  <c r="AL147" i="1"/>
  <c r="AL148" i="1"/>
  <c r="AL149" i="1"/>
  <c r="AL150" i="1"/>
  <c r="AL151" i="1"/>
  <c r="AL152" i="1"/>
  <c r="AL153" i="1"/>
  <c r="AM153" i="1" s="1"/>
  <c r="AL154" i="1"/>
  <c r="AL155" i="1"/>
  <c r="AL156" i="1"/>
  <c r="AL157" i="1"/>
  <c r="AM157" i="1" s="1"/>
  <c r="AL158" i="1"/>
  <c r="AL159" i="1"/>
  <c r="AL160" i="1"/>
  <c r="AL161" i="1"/>
  <c r="AM161" i="1" s="1"/>
  <c r="AL162" i="1"/>
  <c r="AL163" i="1"/>
  <c r="AL164" i="1"/>
  <c r="N73" i="1"/>
  <c r="L73" i="1"/>
  <c r="J73" i="1"/>
  <c r="T53" i="1"/>
  <c r="T52" i="1"/>
  <c r="T51" i="1"/>
  <c r="T50" i="1"/>
  <c r="T49" i="1"/>
  <c r="T48" i="1"/>
  <c r="T47" i="1"/>
  <c r="T46" i="1"/>
  <c r="T45" i="1"/>
  <c r="T44" i="1"/>
  <c r="T43" i="1"/>
  <c r="T42" i="1"/>
  <c r="S53" i="1"/>
  <c r="S52" i="1"/>
  <c r="S51" i="1"/>
  <c r="S50" i="1"/>
  <c r="S49" i="1"/>
  <c r="S48" i="1"/>
  <c r="S47" i="1"/>
  <c r="S46" i="1"/>
  <c r="S45" i="1"/>
  <c r="S44" i="1"/>
  <c r="S43" i="1"/>
  <c r="S42" i="1"/>
  <c r="R53" i="1"/>
  <c r="R52" i="1"/>
  <c r="R51" i="1"/>
  <c r="R50" i="1"/>
  <c r="R49" i="1"/>
  <c r="R48" i="1"/>
  <c r="R47" i="1"/>
  <c r="R46" i="1"/>
  <c r="R45" i="1"/>
  <c r="R44" i="1"/>
  <c r="R43" i="1"/>
  <c r="R42" i="1"/>
  <c r="Q53" i="1"/>
  <c r="Q52" i="1"/>
  <c r="Q51" i="1"/>
  <c r="Q50" i="1"/>
  <c r="Q49" i="1"/>
  <c r="Q48" i="1"/>
  <c r="Q47" i="1"/>
  <c r="Q46" i="1"/>
  <c r="Q45" i="1"/>
  <c r="Q44" i="1"/>
  <c r="Q43" i="1"/>
  <c r="Q42" i="1"/>
  <c r="P43" i="1"/>
  <c r="P44" i="1"/>
  <c r="P45" i="1"/>
  <c r="P46" i="1"/>
  <c r="P47" i="1"/>
  <c r="P48" i="1"/>
  <c r="P49" i="1"/>
  <c r="P50" i="1"/>
  <c r="P51" i="1"/>
  <c r="P52" i="1"/>
  <c r="P53" i="1"/>
  <c r="P42" i="1"/>
  <c r="N55" i="1"/>
  <c r="N62" i="1" s="1"/>
  <c r="M55" i="1"/>
  <c r="M62" i="1" s="1"/>
  <c r="L55" i="1"/>
  <c r="L62" i="1" s="1"/>
  <c r="K55" i="1"/>
  <c r="K62" i="1" s="1"/>
  <c r="J55" i="1"/>
  <c r="J62" i="1" s="1"/>
  <c r="AS134" i="1" l="1"/>
  <c r="AM134" i="1"/>
  <c r="AS84" i="1"/>
  <c r="AS58" i="1"/>
  <c r="AS54" i="1"/>
  <c r="AS50" i="1"/>
  <c r="AS46" i="1"/>
  <c r="AS42" i="1"/>
  <c r="AS38" i="1"/>
  <c r="AS34" i="1"/>
  <c r="AS30" i="1"/>
  <c r="AS26" i="1"/>
  <c r="AS22" i="1"/>
  <c r="AS18" i="1"/>
  <c r="AS14" i="1"/>
  <c r="AS10" i="1"/>
  <c r="AM84" i="1"/>
  <c r="AS149" i="1"/>
  <c r="AS85" i="1"/>
  <c r="AS61" i="1"/>
  <c r="AS73" i="1"/>
  <c r="AM149" i="1"/>
  <c r="AS121" i="1"/>
  <c r="AS53" i="1"/>
  <c r="AS45" i="1"/>
  <c r="AS37" i="1"/>
  <c r="AS29" i="1"/>
  <c r="AS21" i="1"/>
  <c r="AS13" i="1"/>
  <c r="AS9" i="1"/>
  <c r="AS5" i="1"/>
  <c r="AS6" i="1"/>
  <c r="AS105" i="1"/>
  <c r="AS137" i="1"/>
  <c r="AS70" i="1"/>
  <c r="AS153" i="1"/>
  <c r="AS89" i="1"/>
  <c r="AM162" i="1"/>
  <c r="AS162" i="1"/>
  <c r="AM158" i="1"/>
  <c r="AS158" i="1"/>
  <c r="AM154" i="1"/>
  <c r="AS154" i="1"/>
  <c r="AM150" i="1"/>
  <c r="AS150" i="1"/>
  <c r="AM146" i="1"/>
  <c r="AS146" i="1"/>
  <c r="AM142" i="1"/>
  <c r="AS142" i="1"/>
  <c r="AM138" i="1"/>
  <c r="AS138" i="1"/>
  <c r="AM130" i="1"/>
  <c r="AS130" i="1"/>
  <c r="AM126" i="1"/>
  <c r="AS126" i="1"/>
  <c r="AM122" i="1"/>
  <c r="AS122" i="1"/>
  <c r="AM118" i="1"/>
  <c r="AS118" i="1"/>
  <c r="AM114" i="1"/>
  <c r="AS114" i="1"/>
  <c r="AM110" i="1"/>
  <c r="AS110" i="1"/>
  <c r="AM106" i="1"/>
  <c r="AS106" i="1"/>
  <c r="AM102" i="1"/>
  <c r="AS102" i="1"/>
  <c r="AM98" i="1"/>
  <c r="AS98" i="1"/>
  <c r="AM94" i="1"/>
  <c r="AS94" i="1"/>
  <c r="AM90" i="1"/>
  <c r="AS90" i="1"/>
  <c r="AM86" i="1"/>
  <c r="AS86" i="1"/>
  <c r="AM82" i="1"/>
  <c r="AS82" i="1"/>
  <c r="AM78" i="1"/>
  <c r="AS78" i="1"/>
  <c r="AM74" i="1"/>
  <c r="AS74" i="1"/>
  <c r="AM66" i="1"/>
  <c r="AS66" i="1"/>
  <c r="AM62" i="1"/>
  <c r="AS62" i="1"/>
  <c r="AM3" i="1"/>
  <c r="U9" i="1"/>
  <c r="AS57" i="1"/>
  <c r="AS25" i="1"/>
  <c r="AM45" i="1"/>
  <c r="AM37" i="1"/>
  <c r="AM21" i="1"/>
  <c r="AM5" i="1"/>
  <c r="AS165" i="1"/>
  <c r="AS133" i="1"/>
  <c r="AS101" i="1"/>
  <c r="AS69" i="1"/>
  <c r="AM85" i="1"/>
  <c r="AM164" i="1"/>
  <c r="AS164" i="1"/>
  <c r="AM160" i="1"/>
  <c r="AS160" i="1"/>
  <c r="AM156" i="1"/>
  <c r="AS156" i="1"/>
  <c r="AM152" i="1"/>
  <c r="AS152" i="1"/>
  <c r="AM148" i="1"/>
  <c r="AS148" i="1"/>
  <c r="AM144" i="1"/>
  <c r="AS144" i="1"/>
  <c r="AM140" i="1"/>
  <c r="AS140" i="1"/>
  <c r="AM136" i="1"/>
  <c r="AS136" i="1"/>
  <c r="AM132" i="1"/>
  <c r="AS132" i="1"/>
  <c r="AM128" i="1"/>
  <c r="AS128" i="1"/>
  <c r="AM124" i="1"/>
  <c r="AS124" i="1"/>
  <c r="AS120" i="1"/>
  <c r="AM116" i="1"/>
  <c r="AS116" i="1"/>
  <c r="AM112" i="1"/>
  <c r="AS112" i="1"/>
  <c r="AM108" i="1"/>
  <c r="AS108" i="1"/>
  <c r="AM104" i="1"/>
  <c r="AS104" i="1"/>
  <c r="AM100" i="1"/>
  <c r="AS100" i="1"/>
  <c r="AM96" i="1"/>
  <c r="AS96" i="1"/>
  <c r="AM92" i="1"/>
  <c r="AS92" i="1"/>
  <c r="AM88" i="1"/>
  <c r="AS88" i="1"/>
  <c r="AM80" i="1"/>
  <c r="AS80" i="1"/>
  <c r="AM76" i="1"/>
  <c r="AS76" i="1"/>
  <c r="AM72" i="1"/>
  <c r="AS72" i="1"/>
  <c r="AM68" i="1"/>
  <c r="AS68" i="1"/>
  <c r="AS64" i="1"/>
  <c r="AS59" i="1"/>
  <c r="AS55" i="1"/>
  <c r="AS51" i="1"/>
  <c r="AS47" i="1"/>
  <c r="AS43" i="1"/>
  <c r="AS39" i="1"/>
  <c r="AS35" i="1"/>
  <c r="AS31" i="1"/>
  <c r="AS27" i="1"/>
  <c r="AS23" i="1"/>
  <c r="AS19" i="1"/>
  <c r="AS15" i="1"/>
  <c r="AS11" i="1"/>
  <c r="AS7" i="1"/>
  <c r="U10" i="1"/>
  <c r="Y2" i="1"/>
  <c r="U7" i="1" s="1"/>
  <c r="AQ3" i="1"/>
  <c r="Z2" i="1" s="1"/>
  <c r="U15" i="1" s="1"/>
  <c r="AM59" i="1"/>
  <c r="AM51" i="1"/>
  <c r="AM43" i="1"/>
  <c r="AM35" i="1"/>
  <c r="AM27" i="1"/>
  <c r="AM19" i="1"/>
  <c r="AM11" i="1"/>
  <c r="AS161" i="1"/>
  <c r="AS145" i="1"/>
  <c r="AS129" i="1"/>
  <c r="AS113" i="1"/>
  <c r="AS97" i="1"/>
  <c r="AS81" i="1"/>
  <c r="AS65" i="1"/>
  <c r="AS49" i="1"/>
  <c r="AS33" i="1"/>
  <c r="AS17" i="1"/>
  <c r="AS41" i="1"/>
  <c r="AM70" i="1"/>
  <c r="AM53" i="1"/>
  <c r="AM29" i="1"/>
  <c r="AM13" i="1"/>
  <c r="V2" i="1"/>
  <c r="U6" i="1" s="1"/>
  <c r="AS117" i="1"/>
  <c r="AM163" i="1"/>
  <c r="AS163" i="1"/>
  <c r="AM159" i="1"/>
  <c r="AS159" i="1"/>
  <c r="AM155" i="1"/>
  <c r="AS155" i="1"/>
  <c r="AM151" i="1"/>
  <c r="AS151" i="1"/>
  <c r="AM147" i="1"/>
  <c r="AS147" i="1"/>
  <c r="AM143" i="1"/>
  <c r="AS143" i="1"/>
  <c r="AM139" i="1"/>
  <c r="AS139" i="1"/>
  <c r="AM135" i="1"/>
  <c r="AS135" i="1"/>
  <c r="AM131" i="1"/>
  <c r="AS131" i="1"/>
  <c r="AM127" i="1"/>
  <c r="AS127" i="1"/>
  <c r="AM123" i="1"/>
  <c r="AS123" i="1"/>
  <c r="AM119" i="1"/>
  <c r="AS119" i="1"/>
  <c r="AM115" i="1"/>
  <c r="AS115" i="1"/>
  <c r="AM111" i="1"/>
  <c r="AS111" i="1"/>
  <c r="AM107" i="1"/>
  <c r="AS107" i="1"/>
  <c r="AM103" i="1"/>
  <c r="AS103" i="1"/>
  <c r="AM99" i="1"/>
  <c r="AS99" i="1"/>
  <c r="AM95" i="1"/>
  <c r="AS95" i="1"/>
  <c r="AM91" i="1"/>
  <c r="AS91" i="1"/>
  <c r="AM87" i="1"/>
  <c r="AS87" i="1"/>
  <c r="AM83" i="1"/>
  <c r="AS83" i="1"/>
  <c r="AM79" i="1"/>
  <c r="AS79" i="1"/>
  <c r="AM75" i="1"/>
  <c r="AS75" i="1"/>
  <c r="AM71" i="1"/>
  <c r="AS71" i="1"/>
  <c r="AM67" i="1"/>
  <c r="AS67" i="1"/>
  <c r="AM63" i="1"/>
  <c r="AS63" i="1"/>
  <c r="AQ166" i="1"/>
  <c r="AM9" i="1"/>
  <c r="AS3" i="1"/>
  <c r="AS157" i="1"/>
  <c r="AS141" i="1"/>
  <c r="AS125" i="1"/>
  <c r="AS109" i="1"/>
  <c r="AS93" i="1"/>
  <c r="AS77" i="1"/>
  <c r="AM58" i="1"/>
  <c r="AM54" i="1"/>
  <c r="AM50" i="1"/>
  <c r="AM46" i="1"/>
  <c r="AM42" i="1"/>
  <c r="AM38" i="1"/>
  <c r="AM34" i="1"/>
  <c r="AM30" i="1"/>
  <c r="AM26" i="1"/>
  <c r="AM22" i="1"/>
  <c r="AM18" i="1"/>
  <c r="AM14" i="1"/>
  <c r="AM10" i="1"/>
  <c r="AS60" i="1"/>
  <c r="AS56" i="1"/>
  <c r="AS52" i="1"/>
  <c r="AS48" i="1"/>
  <c r="AS44" i="1"/>
  <c r="AS40" i="1"/>
  <c r="AS36" i="1"/>
  <c r="AS32" i="1"/>
  <c r="AS28" i="1"/>
  <c r="AS24" i="1"/>
  <c r="AS20" i="1"/>
  <c r="AS16" i="1"/>
  <c r="AS12" i="1"/>
  <c r="AS8" i="1"/>
  <c r="AS4" i="1"/>
  <c r="AM64" i="1"/>
  <c r="S55" i="1"/>
  <c r="M68" i="1" s="1"/>
  <c r="P55" i="1"/>
  <c r="J68" i="1" s="1"/>
  <c r="Q55" i="1"/>
  <c r="K68" i="1" s="1"/>
  <c r="R55" i="1"/>
  <c r="L68" i="1" s="1"/>
  <c r="T55" i="1"/>
  <c r="N68" i="1" s="1"/>
  <c r="AB2" i="1" l="1"/>
  <c r="V16" i="1" s="1"/>
  <c r="U17" i="1" s="1"/>
  <c r="W2" i="1"/>
  <c r="U14" i="1" s="1"/>
  <c r="U12" i="1"/>
  <c r="U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ABECC9-F793-4E85-823B-C3A1E28BD7CC}" keepAlive="1" name="Requête - CAC_40_Pred" description="Connexion à la requête « CAC_40_Pred » dans le classeur." type="5" refreshedVersion="0" background="1">
    <dbPr connection="Provider=Microsoft.Mashup.OleDb.1;Data Source=$Workbook$;Location=CAC_40_Pred;Extended Properties=&quot;&quot;" command="SELECT * FROM [CAC_40_Pred]"/>
  </connection>
  <connection id="2" xr16:uid="{6E6DD457-7BB6-4ACE-BFE4-E52D197C8F06}" keepAlive="1" name="Requête - pred_CAC_40" description="Connexion à la requête « pred_CAC_40 » dans le classeur." type="5" refreshedVersion="8" background="1" saveData="1">
    <dbPr connection="Provider=Microsoft.Mashup.OleDb.1;Data Source=$Workbook$;Location=pred_CAC_40;Extended Properties=&quot;&quot;" command="SELECT * FROM [pred_CAC_40]"/>
  </connection>
</connections>
</file>

<file path=xl/sharedStrings.xml><?xml version="1.0" encoding="utf-8"?>
<sst xmlns="http://schemas.openxmlformats.org/spreadsheetml/2006/main" count="1228" uniqueCount="1177">
  <si>
    <t>SP500</t>
  </si>
  <si>
    <t>HSI</t>
  </si>
  <si>
    <t>CAC40</t>
  </si>
  <si>
    <t>DAX</t>
  </si>
  <si>
    <t>SENSEX</t>
  </si>
  <si>
    <t>ASX</t>
  </si>
  <si>
    <t>Swiss Market</t>
  </si>
  <si>
    <t>FTSE 100</t>
  </si>
  <si>
    <t>Euro Stoxx 50</t>
  </si>
  <si>
    <t>IPC</t>
  </si>
  <si>
    <t>MMM</t>
  </si>
  <si>
    <t>SEHK: 9988</t>
  </si>
  <si>
    <t>RI.PA</t>
  </si>
  <si>
    <t>ADS</t>
  </si>
  <si>
    <t>BJAUT IB</t>
  </si>
  <si>
    <t>APN AT</t>
  </si>
  <si>
    <t>LHN.SW</t>
  </si>
  <si>
    <t>ABDN.L</t>
  </si>
  <si>
    <t>DPW.DE</t>
  </si>
  <si>
    <t>IENOVA.MX</t>
  </si>
  <si>
    <t>AOS</t>
  </si>
  <si>
    <t>SEHK: 3690</t>
  </si>
  <si>
    <t>ORA.PA</t>
  </si>
  <si>
    <t>ALV</t>
  </si>
  <si>
    <t>BHEL IB</t>
  </si>
  <si>
    <t>ALL AT</t>
  </si>
  <si>
    <t>ZURN.SW</t>
  </si>
  <si>
    <t>RMV.L</t>
  </si>
  <si>
    <t>PHIA.AS</t>
  </si>
  <si>
    <t>GCC.MX</t>
  </si>
  <si>
    <t>ABT</t>
  </si>
  <si>
    <t>SEHK: 700</t>
  </si>
  <si>
    <t>CA.PA</t>
  </si>
  <si>
    <t>BAS</t>
  </si>
  <si>
    <t>BHARTI IB</t>
  </si>
  <si>
    <t>AUN AT</t>
  </si>
  <si>
    <t>SCMN.SW</t>
  </si>
  <si>
    <t>RS1.L</t>
  </si>
  <si>
    <t>INGA.AS</t>
  </si>
  <si>
    <t>GMEXICOB.MX</t>
  </si>
  <si>
    <t>ABBV</t>
  </si>
  <si>
    <t>SEHK: 939</t>
  </si>
  <si>
    <t>ML.PA</t>
  </si>
  <si>
    <t>BAYN</t>
  </si>
  <si>
    <t>CIPLA IB</t>
  </si>
  <si>
    <t>BBG AT</t>
  </si>
  <si>
    <t>SREN.SW</t>
  </si>
  <si>
    <t>BA.L</t>
  </si>
  <si>
    <t>AI.PA</t>
  </si>
  <si>
    <t>MEGACPO.MX</t>
  </si>
  <si>
    <t>ACN</t>
  </si>
  <si>
    <t>SEHK: 9618</t>
  </si>
  <si>
    <t>VIE.PA</t>
  </si>
  <si>
    <t>BEI</t>
  </si>
  <si>
    <t>COAL IB</t>
  </si>
  <si>
    <t>CWN AT</t>
  </si>
  <si>
    <t>NOVN.SW</t>
  </si>
  <si>
    <t>RTO.L</t>
  </si>
  <si>
    <t>SAF.PA</t>
  </si>
  <si>
    <t>PINFRA.MX</t>
  </si>
  <si>
    <t>ATVI</t>
  </si>
  <si>
    <t>SEHK: 941</t>
  </si>
  <si>
    <t>ACA.PA</t>
  </si>
  <si>
    <t>BMW</t>
  </si>
  <si>
    <t>DLFU IB</t>
  </si>
  <si>
    <t>DJS AT</t>
  </si>
  <si>
    <t>GIVN.SW</t>
  </si>
  <si>
    <t>FRAS.L</t>
  </si>
  <si>
    <t>ABI.BR</t>
  </si>
  <si>
    <t>ALPEKA.MX</t>
  </si>
  <si>
    <t>ADM</t>
  </si>
  <si>
    <t>SEHK: 1398</t>
  </si>
  <si>
    <t>MC.PA</t>
  </si>
  <si>
    <t>CBK</t>
  </si>
  <si>
    <t>HDFCB IB</t>
  </si>
  <si>
    <t>FXJ AT</t>
  </si>
  <si>
    <t>BAER.SW</t>
  </si>
  <si>
    <t>EXPN.L</t>
  </si>
  <si>
    <t>ALV.DE</t>
  </si>
  <si>
    <t>ALSEA.MX</t>
  </si>
  <si>
    <t>ADBE</t>
  </si>
  <si>
    <t>SEHK: 2318</t>
  </si>
  <si>
    <t>SGO.PA</t>
  </si>
  <si>
    <t>CON</t>
  </si>
  <si>
    <t>HMCL IB</t>
  </si>
  <si>
    <t>FWD AT</t>
  </si>
  <si>
    <t>ABBN.SW</t>
  </si>
  <si>
    <t>SPX.L</t>
  </si>
  <si>
    <t>FRE.DE</t>
  </si>
  <si>
    <t>KIMBERA.MX</t>
  </si>
  <si>
    <t>ADP</t>
  </si>
  <si>
    <t>SEHK: 3988</t>
  </si>
  <si>
    <t>CAP.PA</t>
  </si>
  <si>
    <t>DAI</t>
  </si>
  <si>
    <t>HNDL IB</t>
  </si>
  <si>
    <t>FLT AT</t>
  </si>
  <si>
    <t>GEBN.SW</t>
  </si>
  <si>
    <t>AHT.L</t>
  </si>
  <si>
    <t>ENI.MI</t>
  </si>
  <si>
    <t>BOLSAA.MX</t>
  </si>
  <si>
    <t>AAP</t>
  </si>
  <si>
    <t>SEHK: 1211</t>
  </si>
  <si>
    <t>WLN.PA</t>
  </si>
  <si>
    <t>DBK</t>
  </si>
  <si>
    <t>HUVR IB</t>
  </si>
  <si>
    <t>GUD AT</t>
  </si>
  <si>
    <t>ROG.SW</t>
  </si>
  <si>
    <t>ENT.L</t>
  </si>
  <si>
    <t>CUERVO.MX</t>
  </si>
  <si>
    <t>AES</t>
  </si>
  <si>
    <t>SEHK: 1810</t>
  </si>
  <si>
    <t>KER.PA</t>
  </si>
  <si>
    <t>DB1 </t>
  </si>
  <si>
    <t>HDFC IB</t>
  </si>
  <si>
    <t>HVN AT</t>
  </si>
  <si>
    <t>SIKA.SW</t>
  </si>
  <si>
    <t>HLN.L</t>
  </si>
  <si>
    <t>GENTERA.MX</t>
  </si>
  <si>
    <t>AFL</t>
  </si>
  <si>
    <t>SEHK: 883</t>
  </si>
  <si>
    <t>ATO.PA</t>
  </si>
  <si>
    <t>LHA</t>
  </si>
  <si>
    <t>ICICIBC IB</t>
  </si>
  <si>
    <t>IVC AT</t>
  </si>
  <si>
    <t>ADEN.SW</t>
  </si>
  <si>
    <t>ANTO.L</t>
  </si>
  <si>
    <t>BNP.PA</t>
  </si>
  <si>
    <t>GAPB.MX</t>
  </si>
  <si>
    <t>A</t>
  </si>
  <si>
    <t>SEHK: 2331</t>
  </si>
  <si>
    <t>UG.PA</t>
  </si>
  <si>
    <t>DPW </t>
  </si>
  <si>
    <t>INFO IB</t>
  </si>
  <si>
    <t>JBH AT</t>
  </si>
  <si>
    <t>NESN.SW</t>
  </si>
  <si>
    <t>BATS.L</t>
  </si>
  <si>
    <t>OR.PA</t>
  </si>
  <si>
    <t>GFNORTEO.MX</t>
  </si>
  <si>
    <t>APD</t>
  </si>
  <si>
    <t>SEHK: 3968</t>
  </si>
  <si>
    <t>ENGI.PA</t>
  </si>
  <si>
    <t>DTE</t>
  </si>
  <si>
    <t>ITC IB</t>
  </si>
  <si>
    <t>MYR AT</t>
  </si>
  <si>
    <t>SGSN.SW</t>
  </si>
  <si>
    <t>SSE.L</t>
  </si>
  <si>
    <t>BMW.DE</t>
  </si>
  <si>
    <t>LABB.MX</t>
  </si>
  <si>
    <t>AKAM</t>
  </si>
  <si>
    <t>SEHK: 1024</t>
  </si>
  <si>
    <t>AIR.PA</t>
  </si>
  <si>
    <t>EOAN</t>
  </si>
  <si>
    <t>JPA IB</t>
  </si>
  <si>
    <t>NVT AT</t>
  </si>
  <si>
    <t>UHR.SW</t>
  </si>
  <si>
    <t>CCH.L</t>
  </si>
  <si>
    <t>DBK.DE</t>
  </si>
  <si>
    <t>FEMSAUBD.MX</t>
  </si>
  <si>
    <t>ALK</t>
  </si>
  <si>
    <t>SEHK: 2319</t>
  </si>
  <si>
    <t>BN.PA</t>
  </si>
  <si>
    <t>FRE</t>
  </si>
  <si>
    <t>JSP IB</t>
  </si>
  <si>
    <t>NWS AT</t>
  </si>
  <si>
    <t>CFR.SW</t>
  </si>
  <si>
    <t>SHEL.L</t>
  </si>
  <si>
    <t>BBVA.MC</t>
  </si>
  <si>
    <t>GRUMAB.MX</t>
  </si>
  <si>
    <t>ALB</t>
  </si>
  <si>
    <t>SEHK: 1109</t>
  </si>
  <si>
    <t>FP.PA</t>
  </si>
  <si>
    <t>FME</t>
  </si>
  <si>
    <t>LT IB</t>
  </si>
  <si>
    <t>PBG AT</t>
  </si>
  <si>
    <t>LONN.SW</t>
  </si>
  <si>
    <t>VOD.L</t>
  </si>
  <si>
    <t>BAYN.DE</t>
  </si>
  <si>
    <t>CEMEXCPO.MX</t>
  </si>
  <si>
    <t>ARE</t>
  </si>
  <si>
    <t>SEHK: 2020</t>
  </si>
  <si>
    <t>DG.PA</t>
  </si>
  <si>
    <t>HEI </t>
  </si>
  <si>
    <t>MM IB</t>
  </si>
  <si>
    <t>TRS AT</t>
  </si>
  <si>
    <t>SLHN.SW</t>
  </si>
  <si>
    <t>MNG.L</t>
  </si>
  <si>
    <t>ASURB.MX</t>
  </si>
  <si>
    <t>ALGN</t>
  </si>
  <si>
    <t>SEHK: 175</t>
  </si>
  <si>
    <t>EN.PA</t>
  </si>
  <si>
    <t>HEN3</t>
  </si>
  <si>
    <t>MSIL IB</t>
  </si>
  <si>
    <t>SWM AT</t>
  </si>
  <si>
    <t>UBSG.SW</t>
  </si>
  <si>
    <t>RR.L</t>
  </si>
  <si>
    <t>SU.PA</t>
  </si>
  <si>
    <t>OMAB.MX</t>
  </si>
  <si>
    <t>ALLE</t>
  </si>
  <si>
    <t>SEHK: 9633</t>
  </si>
  <si>
    <t>HO.PA</t>
  </si>
  <si>
    <t>IFX</t>
  </si>
  <si>
    <t>NTPC IB</t>
  </si>
  <si>
    <t>SXL AT</t>
  </si>
  <si>
    <t>CSGN.SW</t>
  </si>
  <si>
    <t>PSN.L</t>
  </si>
  <si>
    <t>BBAJIOO.MX</t>
  </si>
  <si>
    <t>LNT</t>
  </si>
  <si>
    <t>SEHK: 2688</t>
  </si>
  <si>
    <t>LIN </t>
  </si>
  <si>
    <t>ONGC IB</t>
  </si>
  <si>
    <t>TAH AT</t>
  </si>
  <si>
    <t>STJ.L</t>
  </si>
  <si>
    <t>AC.MX</t>
  </si>
  <si>
    <t>ALL</t>
  </si>
  <si>
    <t>SEHK: 386</t>
  </si>
  <si>
    <t>SW.PA</t>
  </si>
  <si>
    <t>MRK</t>
  </si>
  <si>
    <t>RIL IB</t>
  </si>
  <si>
    <t>TTS AT</t>
  </si>
  <si>
    <t>SDR.L</t>
  </si>
  <si>
    <t>G.MI</t>
  </si>
  <si>
    <t>BIMBOA.MX</t>
  </si>
  <si>
    <t>GOOGL</t>
  </si>
  <si>
    <t>SEHK: 291</t>
  </si>
  <si>
    <t>MUV2</t>
  </si>
  <si>
    <t>SBIN IB</t>
  </si>
  <si>
    <t>TEN AT</t>
  </si>
  <si>
    <t>AUTO.L</t>
  </si>
  <si>
    <t>DTE.DE</t>
  </si>
  <si>
    <t>TLEVISACPO.MX</t>
  </si>
  <si>
    <t>GOOG</t>
  </si>
  <si>
    <t>SEHK: 9999</t>
  </si>
  <si>
    <t>GLE.PA</t>
  </si>
  <si>
    <t>PSM</t>
  </si>
  <si>
    <t>STLT IB</t>
  </si>
  <si>
    <t>WTF AT</t>
  </si>
  <si>
    <t>CPG.L</t>
  </si>
  <si>
    <t>ENEL.MI</t>
  </si>
  <si>
    <t>GCARSOA1.MX</t>
  </si>
  <si>
    <t>MO</t>
  </si>
  <si>
    <t>SEHK: 2628</t>
  </si>
  <si>
    <t>LR.PA</t>
  </si>
  <si>
    <t>RWE</t>
  </si>
  <si>
    <t>SUNP IB</t>
  </si>
  <si>
    <t>CCL AT</t>
  </si>
  <si>
    <t>SMT.L</t>
  </si>
  <si>
    <t>SAN.PA</t>
  </si>
  <si>
    <t>LIVEPOLC1.MX</t>
  </si>
  <si>
    <t>AMZN</t>
  </si>
  <si>
    <t>SEHK: 688</t>
  </si>
  <si>
    <t>SAP</t>
  </si>
  <si>
    <t>TCS IB</t>
  </si>
  <si>
    <t>FGL AT</t>
  </si>
  <si>
    <t>AAF.L</t>
  </si>
  <si>
    <t>ITX.MC</t>
  </si>
  <si>
    <t>MEXCHEM.MX</t>
  </si>
  <si>
    <t>AMCR</t>
  </si>
  <si>
    <t>SEHK: 1288</t>
  </si>
  <si>
    <t>VIV.PA</t>
  </si>
  <si>
    <t>SIE</t>
  </si>
  <si>
    <t>TTMT IB</t>
  </si>
  <si>
    <t>GFF AT</t>
  </si>
  <si>
    <t>SMIN.L</t>
  </si>
  <si>
    <t>KOFL.MX</t>
  </si>
  <si>
    <t>AMD</t>
  </si>
  <si>
    <t>SEHK: 2382</t>
  </si>
  <si>
    <t>TKA</t>
  </si>
  <si>
    <t>TPWR IB</t>
  </si>
  <si>
    <t>GNC AT</t>
  </si>
  <si>
    <t>CNA.L</t>
  </si>
  <si>
    <t>IBE.MC</t>
  </si>
  <si>
    <t>AMXL.MX</t>
  </si>
  <si>
    <t>AEE</t>
  </si>
  <si>
    <t>SEHK: 1093</t>
  </si>
  <si>
    <t>VOW3</t>
  </si>
  <si>
    <t>TATA IB</t>
  </si>
  <si>
    <t>MTS AT</t>
  </si>
  <si>
    <t>PRU.L</t>
  </si>
  <si>
    <t>ASML.AS</t>
  </si>
  <si>
    <t>PEOLES.MX</t>
  </si>
  <si>
    <t>AAL</t>
  </si>
  <si>
    <t>SEHK: 981</t>
  </si>
  <si>
    <t>AC.PA</t>
  </si>
  <si>
    <t>VNA</t>
  </si>
  <si>
    <t>WPRO IB</t>
  </si>
  <si>
    <t>WES AT</t>
  </si>
  <si>
    <t>TSCO.L</t>
  </si>
  <si>
    <t>EI.PA</t>
  </si>
  <si>
    <t>SITESB1.MX</t>
  </si>
  <si>
    <t>AEP</t>
  </si>
  <si>
    <t>SEHK: 2313</t>
  </si>
  <si>
    <t>WOW AT</t>
  </si>
  <si>
    <t>AXP</t>
  </si>
  <si>
    <t>SEHK: 9888</t>
  </si>
  <si>
    <t>AQA AT</t>
  </si>
  <si>
    <t>AIG</t>
  </si>
  <si>
    <t>SEHK: 6618</t>
  </si>
  <si>
    <t>AUT AT</t>
  </si>
  <si>
    <t>AMT</t>
  </si>
  <si>
    <t>SEHK: 267</t>
  </si>
  <si>
    <t>AWE AT</t>
  </si>
  <si>
    <t>AWK</t>
  </si>
  <si>
    <t>SEHK: 968</t>
  </si>
  <si>
    <t>BPT AT</t>
  </si>
  <si>
    <t>AMP</t>
  </si>
  <si>
    <t>SEHK: 1658</t>
  </si>
  <si>
    <t>BOW AT</t>
  </si>
  <si>
    <t>ABC</t>
  </si>
  <si>
    <t>SEHK: 992</t>
  </si>
  <si>
    <t>CTX AT</t>
  </si>
  <si>
    <t>AME</t>
  </si>
  <si>
    <t>SEHK: 1177</t>
  </si>
  <si>
    <t>CVN AT</t>
  </si>
  <si>
    <t>AMGN</t>
  </si>
  <si>
    <t>SEHK: 960</t>
  </si>
  <si>
    <t>CPL AT</t>
  </si>
  <si>
    <t>APH</t>
  </si>
  <si>
    <t>SEHK: 1801</t>
  </si>
  <si>
    <t>DTE AT</t>
  </si>
  <si>
    <t>ADI</t>
  </si>
  <si>
    <t>SEHK: 2601</t>
  </si>
  <si>
    <t>ESG AT</t>
  </si>
  <si>
    <t>ANSS</t>
  </si>
  <si>
    <t>SEHK: 3328</t>
  </si>
  <si>
    <t>ERA AT</t>
  </si>
  <si>
    <t>AON</t>
  </si>
  <si>
    <t>SEHK: 384</t>
  </si>
  <si>
    <t>EXT AT</t>
  </si>
  <si>
    <t>APA</t>
  </si>
  <si>
    <t>SEHK: 6186</t>
  </si>
  <si>
    <t>GCL AT</t>
  </si>
  <si>
    <t>AAPL</t>
  </si>
  <si>
    <t>SEHK: 2618</t>
  </si>
  <si>
    <t>KAR AT</t>
  </si>
  <si>
    <t>AMAT</t>
  </si>
  <si>
    <t>SEHK: 6098</t>
  </si>
  <si>
    <t>LNC AT</t>
  </si>
  <si>
    <t>APTV</t>
  </si>
  <si>
    <t>SEHK: 6862</t>
  </si>
  <si>
    <t>OSH AT</t>
  </si>
  <si>
    <t>ACGL</t>
  </si>
  <si>
    <t>SEHK: 241</t>
  </si>
  <si>
    <t>ORG AT</t>
  </si>
  <si>
    <t>ANET</t>
  </si>
  <si>
    <t>SEHK: 9626</t>
  </si>
  <si>
    <t>PDN AT</t>
  </si>
  <si>
    <t>AJG</t>
  </si>
  <si>
    <t>SEHK: 2007</t>
  </si>
  <si>
    <t>ROC AT</t>
  </si>
  <si>
    <t>AIZ</t>
  </si>
  <si>
    <t>STO AT</t>
  </si>
  <si>
    <t>T</t>
  </si>
  <si>
    <t>WHC AT</t>
  </si>
  <si>
    <t>ATO</t>
  </si>
  <si>
    <t>WPL AT</t>
  </si>
  <si>
    <t>ADSK</t>
  </si>
  <si>
    <t>WOR AT</t>
  </si>
  <si>
    <t>AZO</t>
  </si>
  <si>
    <t>ABP AT</t>
  </si>
  <si>
    <t>AVB</t>
  </si>
  <si>
    <t>AMP AT</t>
  </si>
  <si>
    <t>AVY</t>
  </si>
  <si>
    <t>AAD AT</t>
  </si>
  <si>
    <t>AXON</t>
  </si>
  <si>
    <t>ASX AT</t>
  </si>
  <si>
    <t>BKR</t>
  </si>
  <si>
    <t>ALZ AT</t>
  </si>
  <si>
    <t>BALL</t>
  </si>
  <si>
    <t>ANZ AT</t>
  </si>
  <si>
    <t>BAC</t>
  </si>
  <si>
    <t>BOQ AT</t>
  </si>
  <si>
    <t>BBWI</t>
  </si>
  <si>
    <t>BEN AT</t>
  </si>
  <si>
    <t>BAX</t>
  </si>
  <si>
    <t>BWP AT</t>
  </si>
  <si>
    <t>BDX</t>
  </si>
  <si>
    <t>CFX AT</t>
  </si>
  <si>
    <t>WRB</t>
  </si>
  <si>
    <t>CGF AT</t>
  </si>
  <si>
    <t>BRK.B</t>
  </si>
  <si>
    <t>CHC AT</t>
  </si>
  <si>
    <t>BBY</t>
  </si>
  <si>
    <t>CQO AT</t>
  </si>
  <si>
    <t>BIO</t>
  </si>
  <si>
    <t>CQR AT</t>
  </si>
  <si>
    <t>TECH</t>
  </si>
  <si>
    <t>CBA AT</t>
  </si>
  <si>
    <t>BIIB</t>
  </si>
  <si>
    <t>CPA AT</t>
  </si>
  <si>
    <t>BLK</t>
  </si>
  <si>
    <t>DXS AT</t>
  </si>
  <si>
    <t>BK</t>
  </si>
  <si>
    <t>FKP AT</t>
  </si>
  <si>
    <t>BA</t>
  </si>
  <si>
    <t>GMG AT</t>
  </si>
  <si>
    <t>BKNG</t>
  </si>
  <si>
    <t>GPT AT</t>
  </si>
  <si>
    <t>BWA</t>
  </si>
  <si>
    <t>HGG AT</t>
  </si>
  <si>
    <t>BXP</t>
  </si>
  <si>
    <t>IAG AT</t>
  </si>
  <si>
    <t>BSX</t>
  </si>
  <si>
    <t>IOF AT</t>
  </si>
  <si>
    <t>BMY</t>
  </si>
  <si>
    <t>IFL AT</t>
  </si>
  <si>
    <t>AVGO</t>
  </si>
  <si>
    <t>LLC AT</t>
  </si>
  <si>
    <t>BR</t>
  </si>
  <si>
    <t>MQG AT</t>
  </si>
  <si>
    <t>BRO</t>
  </si>
  <si>
    <t>MGR AT</t>
  </si>
  <si>
    <t>BF.B</t>
  </si>
  <si>
    <t>NAB AT</t>
  </si>
  <si>
    <t>BG</t>
  </si>
  <si>
    <t>PPT AT</t>
  </si>
  <si>
    <t>CHRW</t>
  </si>
  <si>
    <t>PTM AT</t>
  </si>
  <si>
    <t>CDNS</t>
  </si>
  <si>
    <t>QBE AT</t>
  </si>
  <si>
    <t>CZR</t>
  </si>
  <si>
    <t>SGP AT</t>
  </si>
  <si>
    <t>CPT</t>
  </si>
  <si>
    <t>SUN AT</t>
  </si>
  <si>
    <t>CPB</t>
  </si>
  <si>
    <t>WDC AT</t>
  </si>
  <si>
    <t>COF</t>
  </si>
  <si>
    <t>WRT AT</t>
  </si>
  <si>
    <t>CAH</t>
  </si>
  <si>
    <t>WBC AT</t>
  </si>
  <si>
    <t>KMX</t>
  </si>
  <si>
    <t>ANN AT</t>
  </si>
  <si>
    <t>CCL</t>
  </si>
  <si>
    <t>COH AT</t>
  </si>
  <si>
    <t>CARR</t>
  </si>
  <si>
    <t>CSL AT</t>
  </si>
  <si>
    <t>CTLT</t>
  </si>
  <si>
    <t>MSB AT</t>
  </si>
  <si>
    <t>CAT</t>
  </si>
  <si>
    <t>PRY AT</t>
  </si>
  <si>
    <t>CBOE</t>
  </si>
  <si>
    <t>RHC AT</t>
  </si>
  <si>
    <t>CBRE</t>
  </si>
  <si>
    <t>RMD AT</t>
  </si>
  <si>
    <t>CDW</t>
  </si>
  <si>
    <t>SIP AT</t>
  </si>
  <si>
    <t>CE</t>
  </si>
  <si>
    <t>SHL AT</t>
  </si>
  <si>
    <t>CNC</t>
  </si>
  <si>
    <t>AIO AT</t>
  </si>
  <si>
    <t>CNP</t>
  </si>
  <si>
    <t>AIX AT</t>
  </si>
  <si>
    <t>CDAY</t>
  </si>
  <si>
    <t>BLY AT</t>
  </si>
  <si>
    <t>CF</t>
  </si>
  <si>
    <t>BKN AT</t>
  </si>
  <si>
    <t>CRL</t>
  </si>
  <si>
    <t>BXB AT</t>
  </si>
  <si>
    <t>SCHW</t>
  </si>
  <si>
    <t>CAB AT</t>
  </si>
  <si>
    <t>CHTR</t>
  </si>
  <si>
    <t>CEU AT</t>
  </si>
  <si>
    <t>CVX</t>
  </si>
  <si>
    <t>CSR AT</t>
  </si>
  <si>
    <t>CMG</t>
  </si>
  <si>
    <t>DOW AT</t>
  </si>
  <si>
    <t>CB</t>
  </si>
  <si>
    <t>EHL AT</t>
  </si>
  <si>
    <t>CHD</t>
  </si>
  <si>
    <t>GWA AT</t>
  </si>
  <si>
    <t>CI</t>
  </si>
  <si>
    <t>HST AT</t>
  </si>
  <si>
    <t>CINF</t>
  </si>
  <si>
    <t>HIL AT</t>
  </si>
  <si>
    <t>CTAS</t>
  </si>
  <si>
    <t>LEI AT</t>
  </si>
  <si>
    <t>CSCO</t>
  </si>
  <si>
    <t>MAH AT</t>
  </si>
  <si>
    <t>C</t>
  </si>
  <si>
    <t>MQA AT</t>
  </si>
  <si>
    <t>CFG</t>
  </si>
  <si>
    <t>MAP AT</t>
  </si>
  <si>
    <t>CLX</t>
  </si>
  <si>
    <t>MRM AT</t>
  </si>
  <si>
    <t>CME</t>
  </si>
  <si>
    <t>MIN AT</t>
  </si>
  <si>
    <t>CMS</t>
  </si>
  <si>
    <t>MND AT</t>
  </si>
  <si>
    <t>KO</t>
  </si>
  <si>
    <t>QAN AT</t>
  </si>
  <si>
    <t>CTSH</t>
  </si>
  <si>
    <t>QRN AT</t>
  </si>
  <si>
    <t>CL</t>
  </si>
  <si>
    <t>SEK AT</t>
  </si>
  <si>
    <t>CMCSA</t>
  </si>
  <si>
    <t>SVW AT</t>
  </si>
  <si>
    <t>CMA</t>
  </si>
  <si>
    <t>SPT AT</t>
  </si>
  <si>
    <t>CAG</t>
  </si>
  <si>
    <t>TOL AT</t>
  </si>
  <si>
    <t>COP</t>
  </si>
  <si>
    <t>TSE AT</t>
  </si>
  <si>
    <t>ED</t>
  </si>
  <si>
    <t>TPI AT</t>
  </si>
  <si>
    <t>STZ</t>
  </si>
  <si>
    <t>TCL AT</t>
  </si>
  <si>
    <t>CEG</t>
  </si>
  <si>
    <t>UGL AT</t>
  </si>
  <si>
    <t>COO</t>
  </si>
  <si>
    <t>VBA AT</t>
  </si>
  <si>
    <t>CPRT</t>
  </si>
  <si>
    <t>CRZ AT</t>
  </si>
  <si>
    <t>GLW</t>
  </si>
  <si>
    <t>CPU AT</t>
  </si>
  <si>
    <t>CTVA</t>
  </si>
  <si>
    <t>IRE AT</t>
  </si>
  <si>
    <t>CSGP</t>
  </si>
  <si>
    <t>SMX AT</t>
  </si>
  <si>
    <t>COST</t>
  </si>
  <si>
    <t>ABC AT</t>
  </si>
  <si>
    <t>CTRA</t>
  </si>
  <si>
    <t>AQG AT</t>
  </si>
  <si>
    <t>CCI</t>
  </si>
  <si>
    <t>AWC AT</t>
  </si>
  <si>
    <t>CSX</t>
  </si>
  <si>
    <t>AMC AT</t>
  </si>
  <si>
    <t>CMI</t>
  </si>
  <si>
    <t>AQP AT</t>
  </si>
  <si>
    <t>CVS</t>
  </si>
  <si>
    <t>AGO AT</t>
  </si>
  <si>
    <t>DHI</t>
  </si>
  <si>
    <t>ASL AT</t>
  </si>
  <si>
    <t>DHR</t>
  </si>
  <si>
    <t>BHP AT</t>
  </si>
  <si>
    <t>DRI</t>
  </si>
  <si>
    <t>BSL AT</t>
  </si>
  <si>
    <t>DVA</t>
  </si>
  <si>
    <t>BLD AT</t>
  </si>
  <si>
    <t>DE</t>
  </si>
  <si>
    <t>CDU AT</t>
  </si>
  <si>
    <t>DAL</t>
  </si>
  <si>
    <t>DML AT</t>
  </si>
  <si>
    <t>XRAY</t>
  </si>
  <si>
    <t>DLX AT</t>
  </si>
  <si>
    <t>DVN</t>
  </si>
  <si>
    <t>EAU AT</t>
  </si>
  <si>
    <t>DXCM</t>
  </si>
  <si>
    <t>EQN AT</t>
  </si>
  <si>
    <t>FANG</t>
  </si>
  <si>
    <t>FBU AT</t>
  </si>
  <si>
    <t>DLR</t>
  </si>
  <si>
    <t>FMG AT</t>
  </si>
  <si>
    <t>DFS</t>
  </si>
  <si>
    <t>GBG AT</t>
  </si>
  <si>
    <t>DIS</t>
  </si>
  <si>
    <t>GRY AT</t>
  </si>
  <si>
    <t>DG</t>
  </si>
  <si>
    <t>GNS AT</t>
  </si>
  <si>
    <t>DLTR</t>
  </si>
  <si>
    <t>ILU AT</t>
  </si>
  <si>
    <t>D</t>
  </si>
  <si>
    <t>IPL AT</t>
  </si>
  <si>
    <t>DPZ</t>
  </si>
  <si>
    <t>IGO AT</t>
  </si>
  <si>
    <t>DOV</t>
  </si>
  <si>
    <t>IAU AT</t>
  </si>
  <si>
    <t>DOW</t>
  </si>
  <si>
    <t>JHX AT</t>
  </si>
  <si>
    <t>KZL AT</t>
  </si>
  <si>
    <t>DUK</t>
  </si>
  <si>
    <t>KCN AT</t>
  </si>
  <si>
    <t>DD</t>
  </si>
  <si>
    <t>LYC AT</t>
  </si>
  <si>
    <t>DXC</t>
  </si>
  <si>
    <t>MCC AT</t>
  </si>
  <si>
    <t>EMN</t>
  </si>
  <si>
    <t>MML AT</t>
  </si>
  <si>
    <t>ETN</t>
  </si>
  <si>
    <t>MCR AT</t>
  </si>
  <si>
    <t>EBAY</t>
  </si>
  <si>
    <t>MBN AT</t>
  </si>
  <si>
    <t>ECL</t>
  </si>
  <si>
    <t>MGX AT</t>
  </si>
  <si>
    <t>EIX</t>
  </si>
  <si>
    <t>MMX AT</t>
  </si>
  <si>
    <t>EW</t>
  </si>
  <si>
    <t>NCM AT</t>
  </si>
  <si>
    <t>EA</t>
  </si>
  <si>
    <t>NUF AT</t>
  </si>
  <si>
    <t>ELV</t>
  </si>
  <si>
    <t>OGC AT</t>
  </si>
  <si>
    <t>LLY</t>
  </si>
  <si>
    <t>OMH AT</t>
  </si>
  <si>
    <t>EMR</t>
  </si>
  <si>
    <t>OST AT</t>
  </si>
  <si>
    <t>ENPH</t>
  </si>
  <si>
    <t>ORI AT</t>
  </si>
  <si>
    <t>ETR</t>
  </si>
  <si>
    <t>OZL AT</t>
  </si>
  <si>
    <t>EOG</t>
  </si>
  <si>
    <t>PNA AT</t>
  </si>
  <si>
    <t>EPAM</t>
  </si>
  <si>
    <t>PAN AT</t>
  </si>
  <si>
    <t>EQT</t>
  </si>
  <si>
    <t>PRU AT</t>
  </si>
  <si>
    <t>EFX</t>
  </si>
  <si>
    <t>RRL AT</t>
  </si>
  <si>
    <t>EQIX</t>
  </si>
  <si>
    <t>RSG AT</t>
  </si>
  <si>
    <t>EQR</t>
  </si>
  <si>
    <t>RIO AT</t>
  </si>
  <si>
    <t>ESS</t>
  </si>
  <si>
    <t>SFR AT</t>
  </si>
  <si>
    <t>EL</t>
  </si>
  <si>
    <t>SGM AT</t>
  </si>
  <si>
    <t>ETSY</t>
  </si>
  <si>
    <t>SBM AT</t>
  </si>
  <si>
    <t>EG</t>
  </si>
  <si>
    <t>SDL AT</t>
  </si>
  <si>
    <t>EVRG</t>
  </si>
  <si>
    <t>WSA AT</t>
  </si>
  <si>
    <t>ES</t>
  </si>
  <si>
    <t>WEC AT</t>
  </si>
  <si>
    <t>EXC</t>
  </si>
  <si>
    <t>SGT AT</t>
  </si>
  <si>
    <t>EXPE</t>
  </si>
  <si>
    <t>TEL AT</t>
  </si>
  <si>
    <t>EXPD</t>
  </si>
  <si>
    <t>TLS AT</t>
  </si>
  <si>
    <t>EXR</t>
  </si>
  <si>
    <t>TPM AT</t>
  </si>
  <si>
    <t>XOM</t>
  </si>
  <si>
    <t>AGK AT</t>
  </si>
  <si>
    <t>FFIV</t>
  </si>
  <si>
    <t>APA AT</t>
  </si>
  <si>
    <t>FDS</t>
  </si>
  <si>
    <t>DUE AT</t>
  </si>
  <si>
    <t>FICO</t>
  </si>
  <si>
    <t>EWC AT</t>
  </si>
  <si>
    <t>FAST</t>
  </si>
  <si>
    <t>ENV AT</t>
  </si>
  <si>
    <t>FRT</t>
  </si>
  <si>
    <t>HDF AT</t>
  </si>
  <si>
    <t>FDX</t>
  </si>
  <si>
    <t>IFN AT</t>
  </si>
  <si>
    <t>FITB</t>
  </si>
  <si>
    <t>SPN AT</t>
  </si>
  <si>
    <t>FSLR</t>
  </si>
  <si>
    <t>SKI AT</t>
  </si>
  <si>
    <t>FE</t>
  </si>
  <si>
    <t>FIS</t>
  </si>
  <si>
    <t>FI</t>
  </si>
  <si>
    <t>FLT</t>
  </si>
  <si>
    <t>FMC</t>
  </si>
  <si>
    <t>F</t>
  </si>
  <si>
    <t>FTNT</t>
  </si>
  <si>
    <t>FTV</t>
  </si>
  <si>
    <t>FOXA</t>
  </si>
  <si>
    <t>FOX</t>
  </si>
  <si>
    <t>BEN</t>
  </si>
  <si>
    <t>FCX</t>
  </si>
  <si>
    <t>GRMN</t>
  </si>
  <si>
    <t>IT</t>
  </si>
  <si>
    <t>GEHC</t>
  </si>
  <si>
    <t>GEN</t>
  </si>
  <si>
    <t>GNRC</t>
  </si>
  <si>
    <t>GD</t>
  </si>
  <si>
    <t>GE</t>
  </si>
  <si>
    <t>GIS</t>
  </si>
  <si>
    <t>GM</t>
  </si>
  <si>
    <t>GPC</t>
  </si>
  <si>
    <t>GILD</t>
  </si>
  <si>
    <t>GL</t>
  </si>
  <si>
    <t>GPN</t>
  </si>
  <si>
    <t>GS</t>
  </si>
  <si>
    <t>HAL</t>
  </si>
  <si>
    <t>HIG</t>
  </si>
  <si>
    <t>HAS</t>
  </si>
  <si>
    <t>HCA</t>
  </si>
  <si>
    <t>PEAK</t>
  </si>
  <si>
    <t>HSIC</t>
  </si>
  <si>
    <t>HSY</t>
  </si>
  <si>
    <t>HES</t>
  </si>
  <si>
    <t>HPE</t>
  </si>
  <si>
    <t>HLT</t>
  </si>
  <si>
    <t>HOLX</t>
  </si>
  <si>
    <t>HD</t>
  </si>
  <si>
    <t>HON</t>
  </si>
  <si>
    <t>HRL</t>
  </si>
  <si>
    <t>HST</t>
  </si>
  <si>
    <t>HWM</t>
  </si>
  <si>
    <t>HPQ</t>
  </si>
  <si>
    <t>HUM</t>
  </si>
  <si>
    <t>HBAN</t>
  </si>
  <si>
    <t>HII</t>
  </si>
  <si>
    <t>IBM</t>
  </si>
  <si>
    <t>IEX</t>
  </si>
  <si>
    <t>IDXX</t>
  </si>
  <si>
    <t>ITW</t>
  </si>
  <si>
    <t>ILMN</t>
  </si>
  <si>
    <t>INCY</t>
  </si>
  <si>
    <t>IR</t>
  </si>
  <si>
    <t>PODD</t>
  </si>
  <si>
    <t>INTC</t>
  </si>
  <si>
    <t>ICE</t>
  </si>
  <si>
    <t>IFF</t>
  </si>
  <si>
    <t>IP</t>
  </si>
  <si>
    <t>IPG</t>
  </si>
  <si>
    <t>INTU</t>
  </si>
  <si>
    <t>ISRG</t>
  </si>
  <si>
    <t>IVZ</t>
  </si>
  <si>
    <t>INVH</t>
  </si>
  <si>
    <t>IQV</t>
  </si>
  <si>
    <t>IRM</t>
  </si>
  <si>
    <t>JBHT</t>
  </si>
  <si>
    <t>JKHY</t>
  </si>
  <si>
    <t>J</t>
  </si>
  <si>
    <t>JNJ</t>
  </si>
  <si>
    <t>JCI</t>
  </si>
  <si>
    <t>JPM</t>
  </si>
  <si>
    <t>JNPR</t>
  </si>
  <si>
    <t>K</t>
  </si>
  <si>
    <t>KDP</t>
  </si>
  <si>
    <t>KEY</t>
  </si>
  <si>
    <t>KEYS</t>
  </si>
  <si>
    <t>KMB</t>
  </si>
  <si>
    <t>KIM</t>
  </si>
  <si>
    <t>KMI</t>
  </si>
  <si>
    <t>KLAC</t>
  </si>
  <si>
    <t>KHC</t>
  </si>
  <si>
    <t>KR</t>
  </si>
  <si>
    <t>LHX</t>
  </si>
  <si>
    <t>LH</t>
  </si>
  <si>
    <t>LRCX</t>
  </si>
  <si>
    <t>LW</t>
  </si>
  <si>
    <t>LVS</t>
  </si>
  <si>
    <t>LDOS</t>
  </si>
  <si>
    <t>LEN</t>
  </si>
  <si>
    <t>LNC</t>
  </si>
  <si>
    <t>LIN</t>
  </si>
  <si>
    <t>LYV</t>
  </si>
  <si>
    <t>LKQ</t>
  </si>
  <si>
    <t>LMT</t>
  </si>
  <si>
    <t>L</t>
  </si>
  <si>
    <t>LOW</t>
  </si>
  <si>
    <t>LYB</t>
  </si>
  <si>
    <t>MTB</t>
  </si>
  <si>
    <t>MRO</t>
  </si>
  <si>
    <t>MPC</t>
  </si>
  <si>
    <t>MKTX</t>
  </si>
  <si>
    <t>MAR</t>
  </si>
  <si>
    <t>MMC</t>
  </si>
  <si>
    <t>MLM</t>
  </si>
  <si>
    <t>MAS</t>
  </si>
  <si>
    <t>MA</t>
  </si>
  <si>
    <t>MTCH</t>
  </si>
  <si>
    <t>MKC</t>
  </si>
  <si>
    <t>MCD</t>
  </si>
  <si>
    <t>MCK</t>
  </si>
  <si>
    <t>MDT</t>
  </si>
  <si>
    <t>META</t>
  </si>
  <si>
    <t>MET</t>
  </si>
  <si>
    <t>MTD</t>
  </si>
  <si>
    <t>MGM</t>
  </si>
  <si>
    <t>MCHP</t>
  </si>
  <si>
    <t>MU</t>
  </si>
  <si>
    <t>MSFT</t>
  </si>
  <si>
    <t>MAA</t>
  </si>
  <si>
    <t>MRNA</t>
  </si>
  <si>
    <t>MHK</t>
  </si>
  <si>
    <t>MOH</t>
  </si>
  <si>
    <t>TAP</t>
  </si>
  <si>
    <t>MDLZ</t>
  </si>
  <si>
    <t>MPWR</t>
  </si>
  <si>
    <t>MNST</t>
  </si>
  <si>
    <t>MCO</t>
  </si>
  <si>
    <t>MS</t>
  </si>
  <si>
    <t>MOS</t>
  </si>
  <si>
    <t>MSI</t>
  </si>
  <si>
    <t>MSCI</t>
  </si>
  <si>
    <t>NDAQ</t>
  </si>
  <si>
    <t>NTAP</t>
  </si>
  <si>
    <t>NFLX</t>
  </si>
  <si>
    <t>NWL</t>
  </si>
  <si>
    <t>NEM</t>
  </si>
  <si>
    <t>NWSA</t>
  </si>
  <si>
    <t>NWS</t>
  </si>
  <si>
    <t>NEE</t>
  </si>
  <si>
    <t>NKE</t>
  </si>
  <si>
    <t>NI</t>
  </si>
  <si>
    <t>NDSN</t>
  </si>
  <si>
    <t>NSC</t>
  </si>
  <si>
    <t>NTRS</t>
  </si>
  <si>
    <t>NOC</t>
  </si>
  <si>
    <t>NCLH</t>
  </si>
  <si>
    <t>NRG</t>
  </si>
  <si>
    <t>NUE</t>
  </si>
  <si>
    <t>NVDA</t>
  </si>
  <si>
    <t>NVR</t>
  </si>
  <si>
    <t>NXPI</t>
  </si>
  <si>
    <t>ORLY</t>
  </si>
  <si>
    <t>OXY</t>
  </si>
  <si>
    <t>ODFL</t>
  </si>
  <si>
    <t>OMC</t>
  </si>
  <si>
    <t>ON</t>
  </si>
  <si>
    <t>OKE</t>
  </si>
  <si>
    <t>ORCL</t>
  </si>
  <si>
    <t>OGN</t>
  </si>
  <si>
    <t>OTIS</t>
  </si>
  <si>
    <t>PCAR</t>
  </si>
  <si>
    <t>PKG</t>
  </si>
  <si>
    <t>PANW</t>
  </si>
  <si>
    <t>PARA</t>
  </si>
  <si>
    <t>PH</t>
  </si>
  <si>
    <t>PAYX</t>
  </si>
  <si>
    <t>PAYC</t>
  </si>
  <si>
    <t>PYPL</t>
  </si>
  <si>
    <t>PNR</t>
  </si>
  <si>
    <t>PEP</t>
  </si>
  <si>
    <t>PFE</t>
  </si>
  <si>
    <t>PCG</t>
  </si>
  <si>
    <t>PM</t>
  </si>
  <si>
    <t>PSX</t>
  </si>
  <si>
    <t>PNW</t>
  </si>
  <si>
    <t>PXD</t>
  </si>
  <si>
    <t>PNC</t>
  </si>
  <si>
    <t>POOL</t>
  </si>
  <si>
    <t>PPG</t>
  </si>
  <si>
    <t>PPL</t>
  </si>
  <si>
    <t>PFG</t>
  </si>
  <si>
    <t>PG</t>
  </si>
  <si>
    <t>PGR</t>
  </si>
  <si>
    <t>PLD</t>
  </si>
  <si>
    <t>PRU</t>
  </si>
  <si>
    <t>PEG</t>
  </si>
  <si>
    <t>PTC</t>
  </si>
  <si>
    <t>PSA</t>
  </si>
  <si>
    <t>PHM</t>
  </si>
  <si>
    <t>QRVO</t>
  </si>
  <si>
    <t>PWR</t>
  </si>
  <si>
    <t>QCOM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</si>
  <si>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</si>
  <si>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</si>
  <si>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</si>
  <si>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</si>
  <si>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</si>
  <si>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</si>
  <si>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</si>
  <si>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</si>
  <si>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</si>
  <si>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RMD</t>
  </si>
  <si>
    <t>RVTY</t>
  </si>
  <si>
    <t>RHI</t>
  </si>
  <si>
    <t>ROK</t>
  </si>
  <si>
    <t>ROL</t>
  </si>
  <si>
    <t>ROP</t>
  </si>
  <si>
    <t>ROST</t>
  </si>
  <si>
    <t>RCL</t>
  </si>
  <si>
    <t>SPGI</t>
  </si>
  <si>
    <t>CRM</t>
  </si>
  <si>
    <t>SBAC</t>
  </si>
  <si>
    <t>SLB</t>
  </si>
  <si>
    <t>STX</t>
  </si>
  <si>
    <t>SEE</t>
  </si>
  <si>
    <t>SRE</t>
  </si>
  <si>
    <t>NOW</t>
  </si>
  <si>
    <t>SHW</t>
  </si>
  <si>
    <t>SPG</t>
  </si>
  <si>
    <t>SWKS</t>
  </si>
  <si>
    <t>SJM</t>
  </si>
  <si>
    <t>SNA</t>
  </si>
  <si>
    <t>SEDG</t>
  </si>
  <si>
    <t>SO</t>
  </si>
  <si>
    <t>LUV</t>
  </si>
  <si>
    <t>SWK</t>
  </si>
  <si>
    <t>SBUX</t>
  </si>
  <si>
    <t>STT</t>
  </si>
  <si>
    <t>STLD</t>
  </si>
  <si>
    <t>STE</t>
  </si>
  <si>
    <t>SYK</t>
  </si>
  <si>
    <t>SYF</t>
  </si>
  <si>
    <t>SNPS</t>
  </si>
  <si>
    <t>SYY</t>
  </si>
  <si>
    <t>TMUS</t>
  </si>
  <si>
    <t>TROW</t>
  </si>
  <si>
    <t>TTWO</t>
  </si>
  <si>
    <t>TPR</t>
  </si>
  <si>
    <t>TRGP</t>
  </si>
  <si>
    <t>TGT</t>
  </si>
  <si>
    <t>TEL</t>
  </si>
  <si>
    <t>TDY</t>
  </si>
  <si>
    <t>TFX</t>
  </si>
  <si>
    <t>TER</t>
  </si>
  <si>
    <t>TSLA</t>
  </si>
  <si>
    <t>TXN</t>
  </si>
  <si>
    <t>TXT</t>
  </si>
  <si>
    <t>TMO</t>
  </si>
  <si>
    <t>TJX</t>
  </si>
  <si>
    <t>TSCO</t>
  </si>
  <si>
    <t>TT</t>
  </si>
  <si>
    <t>TDG</t>
  </si>
  <si>
    <t>TRV</t>
  </si>
  <si>
    <t>TRMB</t>
  </si>
  <si>
    <t>TFC</t>
  </si>
  <si>
    <t>TYL</t>
  </si>
  <si>
    <t>TSN</t>
  </si>
  <si>
    <t>USB</t>
  </si>
  <si>
    <t>UDR</t>
  </si>
  <si>
    <t>ULTA</t>
  </si>
  <si>
    <t>UNP</t>
  </si>
  <si>
    <t>UAL</t>
  </si>
  <si>
    <t>UPS</t>
  </si>
  <si>
    <t>URI</t>
  </si>
  <si>
    <t>UNH</t>
  </si>
  <si>
    <t>UHS</t>
  </si>
  <si>
    <t>VLO</t>
  </si>
  <si>
    <t>VTR</t>
  </si>
  <si>
    <t>VRSN</t>
  </si>
  <si>
    <t>VRSK</t>
  </si>
  <si>
    <t>VZ</t>
  </si>
  <si>
    <t>VRTX</t>
  </si>
  <si>
    <t>VFC</t>
  </si>
  <si>
    <t>VTRS</t>
  </si>
  <si>
    <t>VICI</t>
  </si>
  <si>
    <t>V</t>
  </si>
  <si>
    <t>VMC</t>
  </si>
  <si>
    <t>WAB</t>
  </si>
  <si>
    <t>WBA</t>
  </si>
  <si>
    <t>WMT</t>
  </si>
  <si>
    <t>WBD</t>
  </si>
  <si>
    <t>WM</t>
  </si>
  <si>
    <t>WAT</t>
  </si>
  <si>
    <t>WEC</t>
  </si>
  <si>
    <t>WFC</t>
  </si>
  <si>
    <t>WELL</t>
  </si>
  <si>
    <t>WST</t>
  </si>
  <si>
    <t>WDC</t>
  </si>
  <si>
    <t>WRK</t>
  </si>
  <si>
    <t>WY</t>
  </si>
  <si>
    <t>WHR</t>
  </si>
  <si>
    <t>WMB</t>
  </si>
  <si>
    <t>WTW</t>
  </si>
  <si>
    <t>GWW</t>
  </si>
  <si>
    <t>WYNN</t>
  </si>
  <si>
    <t>XEL</t>
  </si>
  <si>
    <t>XYL</t>
  </si>
  <si>
    <t>YUM</t>
  </si>
  <si>
    <t>ZBRA</t>
  </si>
  <si>
    <t>ZBH</t>
  </si>
  <si>
    <t>ZION</t>
  </si>
  <si>
    <t>ZTS</t>
  </si>
  <si>
    <t>Variations mensuelles des valeurs du portefeuille</t>
  </si>
  <si>
    <t>Titre</t>
  </si>
  <si>
    <t>Crédit</t>
  </si>
  <si>
    <t>Lyonnais</t>
  </si>
  <si>
    <t>France</t>
  </si>
  <si>
    <t>Télécom</t>
  </si>
  <si>
    <t>Lafarge</t>
  </si>
  <si>
    <t>Saint-Gobain</t>
  </si>
  <si>
    <t>Total Fina Elf</t>
  </si>
  <si>
    <t>carré</t>
  </si>
  <si>
    <t>esperence</t>
  </si>
  <si>
    <t>VARIANCE</t>
  </si>
  <si>
    <t>E(x)=som(echan)/len(echan)</t>
  </si>
  <si>
    <t>var=</t>
  </si>
  <si>
    <t>COV</t>
  </si>
  <si>
    <t>0.1611066736416746</t>
  </si>
  <si>
    <t>,-0.002702030147480598</t>
  </si>
  <si>
    <t>Date</t>
  </si>
  <si>
    <t>Aug 23, 2023</t>
  </si>
  <si>
    <t>Aug 22, 2023</t>
  </si>
  <si>
    <t>Aug 21, 2023</t>
  </si>
  <si>
    <t>Aug 18, 2023</t>
  </si>
  <si>
    <t>Aug 17, 2023</t>
  </si>
  <si>
    <t>Aug 16, 2023</t>
  </si>
  <si>
    <t>Aug 15, 2023</t>
  </si>
  <si>
    <t>Aug 14, 2023</t>
  </si>
  <si>
    <t>Aug 11, 2023</t>
  </si>
  <si>
    <t>Aug 10, 2023</t>
  </si>
  <si>
    <t>Aug 09, 2023</t>
  </si>
  <si>
    <t>Aug 08, 2023</t>
  </si>
  <si>
    <t>Aug 04, 2023</t>
  </si>
  <si>
    <t>Aug 03, 2023</t>
  </si>
  <si>
    <t>Aug 02, 2023</t>
  </si>
  <si>
    <t>Aug 01, 2023</t>
  </si>
  <si>
    <t>Jul 31, 2023</t>
  </si>
  <si>
    <t>Jul 28, 2023</t>
  </si>
  <si>
    <t>Jul 27, 2023</t>
  </si>
  <si>
    <t>Jul 26, 2023</t>
  </si>
  <si>
    <t>Jul 25, 2023</t>
  </si>
  <si>
    <t>Jul 24, 2023</t>
  </si>
  <si>
    <t>Jul 21, 2023</t>
  </si>
  <si>
    <t>Jul 20, 2023</t>
  </si>
  <si>
    <t>Jul 19, 2023</t>
  </si>
  <si>
    <t>Jul 18, 2023</t>
  </si>
  <si>
    <t>Jul 17, 2023</t>
  </si>
  <si>
    <t>Jul 14, 2023</t>
  </si>
  <si>
    <t>Jul 13, 2023</t>
  </si>
  <si>
    <t>Jul 12, 2023</t>
  </si>
  <si>
    <t>Jul 11, 2023</t>
  </si>
  <si>
    <t>Jul 10, 2023</t>
  </si>
  <si>
    <t>Jul 07, 2023</t>
  </si>
  <si>
    <t>Jul 06, 2023</t>
  </si>
  <si>
    <t>Jul 05, 2023</t>
  </si>
  <si>
    <t>Jul 04, 2023</t>
  </si>
  <si>
    <t>Jul 03, 2023</t>
  </si>
  <si>
    <t>Jun 30, 2023</t>
  </si>
  <si>
    <t>Jun 29, 2023</t>
  </si>
  <si>
    <t>Jun 28, 2023</t>
  </si>
  <si>
    <t>Jun 27, 2023</t>
  </si>
  <si>
    <t>Jun 26, 2023</t>
  </si>
  <si>
    <t>Jun 23, 2023</t>
  </si>
  <si>
    <t>Jun 22, 2023</t>
  </si>
  <si>
    <t>Jun 21, 2023</t>
  </si>
  <si>
    <t>Jun 20, 2023</t>
  </si>
  <si>
    <t>Jun 19, 2023</t>
  </si>
  <si>
    <t>Jun 16, 2023</t>
  </si>
  <si>
    <t>Jun 15, 2023</t>
  </si>
  <si>
    <t>Jun 14, 2023</t>
  </si>
  <si>
    <t>Jun 13, 2023</t>
  </si>
  <si>
    <t>Jun 12, 2023</t>
  </si>
  <si>
    <t>Jun 09, 2023</t>
  </si>
  <si>
    <t>Jun 08, 2023</t>
  </si>
  <si>
    <t>Jun 07, 2023</t>
  </si>
  <si>
    <t>Jun 06, 2023</t>
  </si>
  <si>
    <t>Jun 05, 2023</t>
  </si>
  <si>
    <t>Jun 02, 2023</t>
  </si>
  <si>
    <t>May 31, 2023</t>
  </si>
  <si>
    <t>May 30, 2023</t>
  </si>
  <si>
    <t>May 29, 2023</t>
  </si>
  <si>
    <t>May 26, 2023</t>
  </si>
  <si>
    <t>May 25, 2023</t>
  </si>
  <si>
    <t>May 24, 2023</t>
  </si>
  <si>
    <t>May 23, 2023</t>
  </si>
  <si>
    <t>May 22, 2023</t>
  </si>
  <si>
    <t>May 19, 2023</t>
  </si>
  <si>
    <t>May 18, 2023</t>
  </si>
  <si>
    <t>May 17, 2023</t>
  </si>
  <si>
    <t>May 16, 2023</t>
  </si>
  <si>
    <t>May 15, 2023</t>
  </si>
  <si>
    <t>May 12, 2023</t>
  </si>
  <si>
    <t>May 11, 2023</t>
  </si>
  <si>
    <t>May 10, 2023</t>
  </si>
  <si>
    <t>May 09, 2023</t>
  </si>
  <si>
    <t>May 08, 2023</t>
  </si>
  <si>
    <t>May 05, 2023</t>
  </si>
  <si>
    <t>May 04, 2023</t>
  </si>
  <si>
    <t>May 03, 2023</t>
  </si>
  <si>
    <t>May 02, 2023</t>
  </si>
  <si>
    <t>Apr 28, 2023</t>
  </si>
  <si>
    <t>Apr 27, 2023</t>
  </si>
  <si>
    <t>Apr 26, 2023</t>
  </si>
  <si>
    <t>Apr 25, 2023</t>
  </si>
  <si>
    <t>Apr 24, 2023</t>
  </si>
  <si>
    <t>Apr 21, 2023</t>
  </si>
  <si>
    <t>Apr 20, 2023</t>
  </si>
  <si>
    <t>Apr 19, 2023</t>
  </si>
  <si>
    <t>Apr 18, 2023</t>
  </si>
  <si>
    <t>Apr 17, 2023</t>
  </si>
  <si>
    <t>Apr 14, 2023</t>
  </si>
  <si>
    <t>Apr 13, 2023</t>
  </si>
  <si>
    <t>Apr 12, 2023</t>
  </si>
  <si>
    <t>Apr 11, 2023</t>
  </si>
  <si>
    <t>Apr 06, 2023</t>
  </si>
  <si>
    <t>Apr 05, 2023</t>
  </si>
  <si>
    <t>Apr 04, 2023</t>
  </si>
  <si>
    <t>Apr 03, 2023</t>
  </si>
  <si>
    <t>Mar 31, 2023</t>
  </si>
  <si>
    <t>Mar 30,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</si>
  <si>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</si>
  <si>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</si>
  <si>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</si>
  <si>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</si>
  <si>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</si>
  <si>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</si>
  <si>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</si>
  <si>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</si>
  <si>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</si>
  <si>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</si>
  <si>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</si>
  <si>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</si>
  <si>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</si>
  <si>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</si>
  <si>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09, 2023</t>
  </si>
  <si>
    <t>Mar 08, 2023</t>
  </si>
  <si>
    <t>Mar 07, 2023</t>
  </si>
  <si>
    <t>Mar 06, 2023</t>
  </si>
  <si>
    <t>Mar 03, 2023</t>
  </si>
  <si>
    <t>Mar 02, 2023</t>
  </si>
  <si>
    <t>Mar 01, 2023</t>
  </si>
  <si>
    <t>Feb 28, 2023</t>
  </si>
  <si>
    <t>Feb 27, 2023</t>
  </si>
  <si>
    <t>Feb 24, 2023</t>
  </si>
  <si>
    <t>Feb 23, 2023</t>
  </si>
  <si>
    <t>Feb 22, 2023</t>
  </si>
  <si>
    <t>Feb 21, 2023</t>
  </si>
  <si>
    <t>Feb 20, 2023</t>
  </si>
  <si>
    <t>Feb 17, 2023</t>
  </si>
  <si>
    <t>Feb 16, 2023</t>
  </si>
  <si>
    <t>Feb 15, 2023</t>
  </si>
  <si>
    <t>Feb 14, 2023</t>
  </si>
  <si>
    <t>Feb 13, 2023</t>
  </si>
  <si>
    <t>Feb 10, 2023</t>
  </si>
  <si>
    <t>Feb 09, 2023</t>
  </si>
  <si>
    <t>Feb 08, 2023</t>
  </si>
  <si>
    <t>Feb 07, 2023</t>
  </si>
  <si>
    <t>Feb 06, 2023</t>
  </si>
  <si>
    <t>Feb 03, 2023</t>
  </si>
  <si>
    <t>Feb 02, 2023</t>
  </si>
  <si>
    <t>Feb 01, 2023</t>
  </si>
  <si>
    <t>Jan 31, 2023</t>
  </si>
  <si>
    <t>Jan 30, 2023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</si>
  <si>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</si>
  <si>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</si>
  <si>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</si>
  <si>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</si>
  <si>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</si>
  <si>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</si>
  <si>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</si>
  <si>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</si>
  <si>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</si>
  <si>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16,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</si>
  <si>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</si>
  <si>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</si>
  <si>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</si>
  <si>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</si>
  <si>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</si>
  <si>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</si>
  <si>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</si>
  <si>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</si>
  <si>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</si>
  <si>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Jan 02, 2023</t>
  </si>
  <si>
    <t>Rentabilité</t>
  </si>
  <si>
    <t>Rentabilité²</t>
  </si>
  <si>
    <t>indice Close</t>
  </si>
  <si>
    <t>stock Close</t>
  </si>
  <si>
    <t>R indice</t>
  </si>
  <si>
    <t>R indice ²</t>
  </si>
  <si>
    <t>VAR INDICE</t>
  </si>
  <si>
    <t>Total R stok</t>
  </si>
  <si>
    <t>Total R stok²</t>
  </si>
  <si>
    <t>Total R indice</t>
  </si>
  <si>
    <t>Total R indice²</t>
  </si>
  <si>
    <t>var stock</t>
  </si>
  <si>
    <t>var indice</t>
  </si>
  <si>
    <t>esp stock</t>
  </si>
  <si>
    <t>esp indice</t>
  </si>
  <si>
    <t>VAR STOCK</t>
  </si>
  <si>
    <t>COV(ST,IND)</t>
  </si>
  <si>
    <t>beta</t>
  </si>
  <si>
    <t>COV(sto,ind)</t>
  </si>
  <si>
    <t>BETA</t>
  </si>
  <si>
    <t>Rst * Rind</t>
  </si>
  <si>
    <t>total Rst * Rind</t>
  </si>
  <si>
    <t>Close</t>
  </si>
  <si>
    <t>Predictions</t>
  </si>
  <si>
    <t>7270.3623</t>
  </si>
  <si>
    <t>R pred</t>
  </si>
  <si>
    <t>R pred²</t>
  </si>
  <si>
    <t>PRED</t>
  </si>
  <si>
    <t>len</t>
  </si>
  <si>
    <t>esp ind pred</t>
  </si>
  <si>
    <t>var ind pred</t>
  </si>
  <si>
    <t>var excel</t>
  </si>
  <si>
    <t>COV(sto, ind_pred)</t>
  </si>
  <si>
    <t>Rst * Rind pred</t>
  </si>
  <si>
    <t>total Rst * Rind pred</t>
  </si>
  <si>
    <t>COV(sto, ind_pred) excel</t>
  </si>
  <si>
    <t>beta excel</t>
  </si>
  <si>
    <t>beta calculer</t>
  </si>
  <si>
    <t>prix_achat</t>
  </si>
  <si>
    <t>moyenne</t>
  </si>
  <si>
    <t>1 MOIS</t>
  </si>
  <si>
    <t>2 MOIS</t>
  </si>
  <si>
    <t>1mois</t>
  </si>
  <si>
    <t>2mois</t>
  </si>
  <si>
    <t>last price</t>
  </si>
  <si>
    <t>0.214419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</si>
</sst>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3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232A31"/>
      <name val="Arial"/>
      <family val="2"/>
    </font>
    <font>
      <sz val="11"/>
      <color theme="1"/>
      <name val="Consolas"/>
      <family val="3"/>
    </font>
    <font>
      <sz val="10"/>
      <color theme="1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4" fillId="0" borderId="0" xfId="0" applyFont="1"/>
    <xf numFmtId="0" fontId="18" fillId="0" borderId="0" xfId="0" applyFont="1" applyAlignment="1">
      <alignment horizontal="center" wrapText="1"/>
    </xf>
    <xf numFmtId="17" fontId="19" fillId="0" borderId="0" xfId="0" applyNumberFormat="1" applyFont="1" applyAlignment="1">
      <alignment horizontal="center" vertical="top" wrapText="1"/>
    </xf>
    <xf numFmtId="10" fontId="19" fillId="0" borderId="0" xfId="0" applyNumberFormat="1" applyFont="1" applyAlignment="1">
      <alignment horizontal="center" vertical="top" wrapText="1"/>
    </xf>
    <xf numFmtId="0" fontId="20" fillId="0" borderId="0" xfId="0" applyFont="1"/>
    <xf numFmtId="10" fontId="20" fillId="0" borderId="0" xfId="0" applyNumberFormat="1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1" fillId="0" borderId="0" xfId="42" applyNumberFormat="1" applyFont="1" applyAlignment="1">
      <alignment vertical="center"/>
    </xf>
    <xf numFmtId="0" fontId="0" fillId="0" borderId="0" xfId="42" applyNumberFormat="1" applyFont="1"/>
    <xf numFmtId="0" fontId="23" fillId="33" borderId="0" xfId="0" applyFont="1" applyFill="1" applyAlignment="1">
      <alignment horizontal="right" vertical="center"/>
    </xf>
    <xf numFmtId="0" fontId="24" fillId="33" borderId="0" xfId="0" applyFont="1" applyFill="1" applyAlignment="1">
      <alignment horizontal="right" vertical="center"/>
    </xf>
    <xf numFmtId="0" fontId="0" fillId="33" borderId="0" xfId="0" applyFill="1"/>
    <xf numFmtId="14" fontId="0" fillId="0" borderId="0" xfId="0" applyNumberFormat="1"/>
    <xf numFmtId="0" fontId="23" fillId="33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4" borderId="0" xfId="0" applyFill="1"/>
    <xf numFmtId="0" fontId="26" fillId="0" borderId="0" xfId="0" applyFont="1" applyAlignment="1">
      <alignment vertical="center"/>
    </xf>
    <xf numFmtId="164" fontId="25" fillId="0" borderId="0" xfId="42" applyNumberFormat="1" applyFont="1" applyAlignment="1">
      <alignment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pred_CAC_40!$B$1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pred_CAC_40!$A:$A</c15:sqref>
                  </c15:fullRef>
                </c:ext>
              </c:extLst>
              <c:f>pred_CAC_40!$A$2:$A$1048576</c:f>
              <c:strCache>
                <c:ptCount val="106"/>
                <c:pt idx="0">
                  <c:v>27/03/2023</c:v>
                </c:pt>
                <c:pt idx="1">
                  <c:v>28/03/2023</c:v>
                </c:pt>
                <c:pt idx="2">
                  <c:v>29/03/2023</c:v>
                </c:pt>
                <c:pt idx="3">
                  <c:v>30/03/2023</c:v>
                </c:pt>
                <c:pt idx="4">
                  <c:v>31/03/2023</c:v>
                </c:pt>
                <c:pt idx="5">
                  <c:v>03/04/2023</c:v>
                </c:pt>
                <c:pt idx="6">
                  <c:v>04/04/2023</c:v>
                </c:pt>
                <c:pt idx="7">
                  <c:v>05/04/2023</c:v>
                </c:pt>
                <c:pt idx="8">
                  <c:v>06/04/2023</c:v>
                </c:pt>
                <c:pt idx="9">
                  <c:v>11/04/2023</c:v>
                </c:pt>
                <c:pt idx="10">
                  <c:v>12/04/2023</c:v>
                </c:pt>
                <c:pt idx="11">
                  <c:v>13/04/2023</c:v>
                </c:pt>
                <c:pt idx="12">
                  <c:v>14/04/2023</c:v>
                </c:pt>
                <c:pt idx="13">
                  <c:v>17/04/2023</c:v>
                </c:pt>
                <c:pt idx="14">
                  <c:v>18/04/2023</c:v>
                </c:pt>
                <c:pt idx="15">
                  <c:v>19/04/2023</c:v>
                </c:pt>
                <c:pt idx="16">
                  <c:v>20/04/2023</c:v>
                </c:pt>
                <c:pt idx="17">
                  <c:v>21/04/2023</c:v>
                </c:pt>
                <c:pt idx="18">
                  <c:v>24/04/2023</c:v>
                </c:pt>
                <c:pt idx="19">
                  <c:v>25/04/2023</c:v>
                </c:pt>
                <c:pt idx="20">
                  <c:v>26/04/2023</c:v>
                </c:pt>
                <c:pt idx="21">
                  <c:v>27/04/2023</c:v>
                </c:pt>
                <c:pt idx="22">
                  <c:v>28/04/2023</c:v>
                </c:pt>
                <c:pt idx="23">
                  <c:v>02/05/2023</c:v>
                </c:pt>
                <c:pt idx="24">
                  <c:v>03/05/2023</c:v>
                </c:pt>
                <c:pt idx="25">
                  <c:v>04/05/2023</c:v>
                </c:pt>
                <c:pt idx="26">
                  <c:v>05/05/2023</c:v>
                </c:pt>
                <c:pt idx="27">
                  <c:v>08/05/2023</c:v>
                </c:pt>
                <c:pt idx="28">
                  <c:v>09/05/2023</c:v>
                </c:pt>
                <c:pt idx="29">
                  <c:v>10/05/2023</c:v>
                </c:pt>
                <c:pt idx="30">
                  <c:v>11/05/2023</c:v>
                </c:pt>
                <c:pt idx="31">
                  <c:v>12/05/2023</c:v>
                </c:pt>
                <c:pt idx="32">
                  <c:v>15/05/2023</c:v>
                </c:pt>
                <c:pt idx="33">
                  <c:v>16/05/2023</c:v>
                </c:pt>
                <c:pt idx="34">
                  <c:v>17/05/2023</c:v>
                </c:pt>
                <c:pt idx="35">
                  <c:v>18/05/2023</c:v>
                </c:pt>
                <c:pt idx="36">
                  <c:v>19/05/2023</c:v>
                </c:pt>
                <c:pt idx="37">
                  <c:v>22/05/2023</c:v>
                </c:pt>
                <c:pt idx="38">
                  <c:v>23/05/2023</c:v>
                </c:pt>
                <c:pt idx="39">
                  <c:v>24/05/2023</c:v>
                </c:pt>
                <c:pt idx="40">
                  <c:v>25/05/2023</c:v>
                </c:pt>
                <c:pt idx="41">
                  <c:v>26/05/2023</c:v>
                </c:pt>
                <c:pt idx="42">
                  <c:v>29/05/2023</c:v>
                </c:pt>
                <c:pt idx="43">
                  <c:v>30/05/2023</c:v>
                </c:pt>
                <c:pt idx="44">
                  <c:v>31/05/2023</c:v>
                </c:pt>
                <c:pt idx="45">
                  <c:v>01/06/2023</c:v>
                </c:pt>
                <c:pt idx="46">
                  <c:v>02/06/2023</c:v>
                </c:pt>
                <c:pt idx="47">
                  <c:v>05/06/2023</c:v>
                </c:pt>
                <c:pt idx="48">
                  <c:v>06/06/2023</c:v>
                </c:pt>
                <c:pt idx="49">
                  <c:v>07/06/2023</c:v>
                </c:pt>
                <c:pt idx="50">
                  <c:v>08/06/2023</c:v>
                </c:pt>
                <c:pt idx="51">
                  <c:v>09/06/2023</c:v>
                </c:pt>
                <c:pt idx="52">
                  <c:v>12/06/2023</c:v>
                </c:pt>
                <c:pt idx="53">
                  <c:v>13/06/2023</c:v>
                </c:pt>
                <c:pt idx="54">
                  <c:v>14/06/2023</c:v>
                </c:pt>
                <c:pt idx="55">
                  <c:v>15/06/2023</c:v>
                </c:pt>
                <c:pt idx="56">
                  <c:v>16/06/2023</c:v>
                </c:pt>
                <c:pt idx="57">
                  <c:v>19/06/2023</c:v>
                </c:pt>
                <c:pt idx="58">
                  <c:v>20/06/2023</c:v>
                </c:pt>
                <c:pt idx="59">
                  <c:v>21/06/2023</c:v>
                </c:pt>
                <c:pt idx="60">
                  <c:v>22/06/2023</c:v>
                </c:pt>
                <c:pt idx="61">
                  <c:v>23/06/2023</c:v>
                </c:pt>
                <c:pt idx="62">
                  <c:v>26/06/2023</c:v>
                </c:pt>
                <c:pt idx="63">
                  <c:v>27/06/2023</c:v>
                </c:pt>
                <c:pt idx="64">
                  <c:v>28/06/2023</c:v>
                </c:pt>
                <c:pt idx="65">
                  <c:v>29/06/2023</c:v>
                </c:pt>
                <c:pt idx="66">
                  <c:v>30/06/2023</c:v>
                </c:pt>
                <c:pt idx="67">
                  <c:v>03/07/2023</c:v>
                </c:pt>
                <c:pt idx="68">
                  <c:v>04/07/2023</c:v>
                </c:pt>
                <c:pt idx="69">
                  <c:v>05/07/2023</c:v>
                </c:pt>
                <c:pt idx="70">
                  <c:v>06/07/2023</c:v>
                </c:pt>
                <c:pt idx="71">
                  <c:v>07/07/2023</c:v>
                </c:pt>
                <c:pt idx="72">
                  <c:v>10/07/2023</c:v>
                </c:pt>
                <c:pt idx="73">
                  <c:v>11/07/2023</c:v>
                </c:pt>
                <c:pt idx="74">
                  <c:v>12/07/2023</c:v>
                </c:pt>
                <c:pt idx="75">
                  <c:v>13/07/2023</c:v>
                </c:pt>
                <c:pt idx="76">
                  <c:v>14/07/2023</c:v>
                </c:pt>
                <c:pt idx="77">
                  <c:v>17/07/2023</c:v>
                </c:pt>
                <c:pt idx="78">
                  <c:v>18/07/2023</c:v>
                </c:pt>
                <c:pt idx="79">
                  <c:v>19/07/2023</c:v>
                </c:pt>
                <c:pt idx="80">
                  <c:v>20/07/2023</c:v>
                </c:pt>
                <c:pt idx="81">
                  <c:v>21/07/2023</c:v>
                </c:pt>
                <c:pt idx="82">
                  <c:v>24/07/2023</c:v>
                </c:pt>
                <c:pt idx="83">
                  <c:v>25/07/2023</c:v>
                </c:pt>
                <c:pt idx="84">
                  <c:v>26/07/2023</c:v>
                </c:pt>
                <c:pt idx="85">
                  <c:v>27/07/2023</c:v>
                </c:pt>
                <c:pt idx="86">
                  <c:v>28/07/2023</c:v>
                </c:pt>
                <c:pt idx="87">
                  <c:v>31/07/2023</c:v>
                </c:pt>
                <c:pt idx="88">
                  <c:v>01/08/2023</c:v>
                </c:pt>
                <c:pt idx="89">
                  <c:v>02/08/2023</c:v>
                </c:pt>
                <c:pt idx="90">
                  <c:v>03/08/2023</c:v>
                </c:pt>
                <c:pt idx="91">
                  <c:v>04/08/2023</c:v>
                </c:pt>
                <c:pt idx="92">
                  <c:v>07/08/2023</c:v>
                </c:pt>
                <c:pt idx="93">
                  <c:v>08/08/2023</c:v>
                </c:pt>
                <c:pt idx="94">
                  <c:v>09/08/2023</c:v>
                </c:pt>
                <c:pt idx="95">
                  <c:v>10/08/2023</c:v>
                </c:pt>
                <c:pt idx="96">
                  <c:v>11/08/2023</c:v>
                </c:pt>
                <c:pt idx="97">
                  <c:v>14/08/2023</c:v>
                </c:pt>
                <c:pt idx="98">
                  <c:v>15/08/2023</c:v>
                </c:pt>
                <c:pt idx="99">
                  <c:v>16/08/2023</c:v>
                </c:pt>
                <c:pt idx="100">
                  <c:v>17/08/2023</c:v>
                </c:pt>
                <c:pt idx="101">
                  <c:v>18/08/2023</c:v>
                </c:pt>
                <c:pt idx="102">
                  <c:v>21/08/2023</c:v>
                </c:pt>
                <c:pt idx="103">
                  <c:v>22/08/2023</c:v>
                </c:pt>
                <c:pt idx="104">
                  <c:v>23/08/2023</c:v>
                </c:pt>
                <c:pt idx="105">
                  <c:v>24/08/2023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pred_CAC_40!$B$2:$B$107</c15:sqref>
                  </c15:fullRef>
                </c:ext>
              </c:extLst>
              <c:f>pred_CAC_40!$B$3:$B$107</c:f>
              <c:numCache>
                <c:formatCode>General</c:formatCode>
                <c:ptCount val="105"/>
                <c:pt idx="0">
                  <c:v>7088.33984375</c:v>
                </c:pt>
                <c:pt idx="1">
                  <c:v>7186.990234375</c:v>
                </c:pt>
                <c:pt idx="2">
                  <c:v>7263.3701171875</c:v>
                </c:pt>
                <c:pt idx="3">
                  <c:v>7322.3901367188</c:v>
                </c:pt>
                <c:pt idx="4">
                  <c:v>7345.9599609375</c:v>
                </c:pt>
                <c:pt idx="5">
                  <c:v>7344.9599609375</c:v>
                </c:pt>
                <c:pt idx="6">
                  <c:v>7316.2998046875</c:v>
                </c:pt>
                <c:pt idx="7">
                  <c:v>7324.75</c:v>
                </c:pt>
                <c:pt idx="8">
                  <c:v>7390.2797851562</c:v>
                </c:pt>
                <c:pt idx="9">
                  <c:v>7396.9399414062</c:v>
                </c:pt>
                <c:pt idx="10">
                  <c:v>7480.830078125</c:v>
                </c:pt>
                <c:pt idx="11">
                  <c:v>7519.6098632812</c:v>
                </c:pt>
                <c:pt idx="12">
                  <c:v>7498.1801757812</c:v>
                </c:pt>
                <c:pt idx="13">
                  <c:v>7533.6298828125</c:v>
                </c:pt>
                <c:pt idx="14">
                  <c:v>7549.4399414062</c:v>
                </c:pt>
                <c:pt idx="15">
                  <c:v>7538.7099609375</c:v>
                </c:pt>
                <c:pt idx="16">
                  <c:v>7577</c:v>
                </c:pt>
                <c:pt idx="17">
                  <c:v>7573.8598632812</c:v>
                </c:pt>
                <c:pt idx="18">
                  <c:v>7531.6098632812</c:v>
                </c:pt>
                <c:pt idx="19">
                  <c:v>7466.66015625</c:v>
                </c:pt>
                <c:pt idx="20">
                  <c:v>7483.83984375</c:v>
                </c:pt>
                <c:pt idx="21">
                  <c:v>7491.5</c:v>
                </c:pt>
                <c:pt idx="22">
                  <c:v>7383.2001953125</c:v>
                </c:pt>
                <c:pt idx="23">
                  <c:v>7403.830078125</c:v>
                </c:pt>
                <c:pt idx="24">
                  <c:v>7340.7700195312</c:v>
                </c:pt>
                <c:pt idx="25">
                  <c:v>7432.9301757812</c:v>
                </c:pt>
                <c:pt idx="26">
                  <c:v>7440.91015625</c:v>
                </c:pt>
                <c:pt idx="27">
                  <c:v>7397.169921875</c:v>
                </c:pt>
                <c:pt idx="28">
                  <c:v>7361.2001953125</c:v>
                </c:pt>
                <c:pt idx="29">
                  <c:v>7381.7797851562</c:v>
                </c:pt>
                <c:pt idx="30">
                  <c:v>7414.8500976562</c:v>
                </c:pt>
                <c:pt idx="31">
                  <c:v>7418.2099609375</c:v>
                </c:pt>
                <c:pt idx="32">
                  <c:v>7406.009765625</c:v>
                </c:pt>
                <c:pt idx="33">
                  <c:v>7399.4399414062</c:v>
                </c:pt>
                <c:pt idx="34">
                  <c:v>7446.8901367188</c:v>
                </c:pt>
                <c:pt idx="35">
                  <c:v>7491.9599609375</c:v>
                </c:pt>
                <c:pt idx="36">
                  <c:v>7478.16015625</c:v>
                </c:pt>
                <c:pt idx="37">
                  <c:v>7378.7099609375</c:v>
                </c:pt>
                <c:pt idx="38">
                  <c:v>7253.4599609375</c:v>
                </c:pt>
                <c:pt idx="39">
                  <c:v>7229.2700195312</c:v>
                </c:pt>
                <c:pt idx="40">
                  <c:v>7319.1801757812</c:v>
                </c:pt>
                <c:pt idx="41">
                  <c:v>7303.8100585938</c:v>
                </c:pt>
                <c:pt idx="42">
                  <c:v>7209.75</c:v>
                </c:pt>
                <c:pt idx="43">
                  <c:v>7098.7001953125</c:v>
                </c:pt>
                <c:pt idx="44">
                  <c:v>7137.4301757812</c:v>
                </c:pt>
                <c:pt idx="45">
                  <c:v>7270.6899414062</c:v>
                </c:pt>
                <c:pt idx="46">
                  <c:v>7200.91015625</c:v>
                </c:pt>
                <c:pt idx="47">
                  <c:v>7209</c:v>
                </c:pt>
                <c:pt idx="48">
                  <c:v>7202.7900390625</c:v>
                </c:pt>
                <c:pt idx="49">
                  <c:v>7222.1499023438</c:v>
                </c:pt>
                <c:pt idx="50">
                  <c:v>7213.1401367188</c:v>
                </c:pt>
                <c:pt idx="51">
                  <c:v>7250.3500976562</c:v>
                </c:pt>
                <c:pt idx="52">
                  <c:v>7290.7998046875</c:v>
                </c:pt>
                <c:pt idx="53">
                  <c:v>7328.5297851562</c:v>
                </c:pt>
                <c:pt idx="54">
                  <c:v>7290.91015625</c:v>
                </c:pt>
                <c:pt idx="55">
                  <c:v>7388.6499023438</c:v>
                </c:pt>
                <c:pt idx="56">
                  <c:v>7314.0498046875</c:v>
                </c:pt>
                <c:pt idx="57">
                  <c:v>7294.169921875</c:v>
                </c:pt>
                <c:pt idx="58">
                  <c:v>7260.9702148438</c:v>
                </c:pt>
                <c:pt idx="59">
                  <c:v>7203.2797851562</c:v>
                </c:pt>
                <c:pt idx="60">
                  <c:v>7163.419921875</c:v>
                </c:pt>
                <c:pt idx="61">
                  <c:v>7184.3500976562</c:v>
                </c:pt>
                <c:pt idx="62">
                  <c:v>7215.580078125</c:v>
                </c:pt>
                <c:pt idx="63">
                  <c:v>7286.3198242188</c:v>
                </c:pt>
                <c:pt idx="64">
                  <c:v>7312.7299804688</c:v>
                </c:pt>
                <c:pt idx="65">
                  <c:v>7400.0600585938</c:v>
                </c:pt>
                <c:pt idx="66">
                  <c:v>7386.7001953125</c:v>
                </c:pt>
                <c:pt idx="67">
                  <c:v>7369.9301757812</c:v>
                </c:pt>
                <c:pt idx="68">
                  <c:v>7310.8100585938</c:v>
                </c:pt>
                <c:pt idx="69">
                  <c:v>7082.2900390625</c:v>
                </c:pt>
                <c:pt idx="70">
                  <c:v>7111.8798828125</c:v>
                </c:pt>
                <c:pt idx="71">
                  <c:v>7143.6899414062</c:v>
                </c:pt>
                <c:pt idx="72">
                  <c:v>7220.009765625</c:v>
                </c:pt>
                <c:pt idx="73">
                  <c:v>7333.009765625</c:v>
                </c:pt>
                <c:pt idx="74">
                  <c:v>7369.7998046875</c:v>
                </c:pt>
                <c:pt idx="75">
                  <c:v>7374.5400390625</c:v>
                </c:pt>
                <c:pt idx="76">
                  <c:v>7291.66015625</c:v>
                </c:pt>
                <c:pt idx="77">
                  <c:v>7319.1801757812</c:v>
                </c:pt>
                <c:pt idx="78">
                  <c:v>7326.9399414062</c:v>
                </c:pt>
                <c:pt idx="79">
                  <c:v>7384.91015625</c:v>
                </c:pt>
                <c:pt idx="80">
                  <c:v>7432.7700195312</c:v>
                </c:pt>
                <c:pt idx="81">
                  <c:v>7427.3100585938</c:v>
                </c:pt>
                <c:pt idx="82">
                  <c:v>7415.4501953125</c:v>
                </c:pt>
                <c:pt idx="83">
                  <c:v>7315.0698242188</c:v>
                </c:pt>
                <c:pt idx="84">
                  <c:v>7465.240234375</c:v>
                </c:pt>
                <c:pt idx="85">
                  <c:v>7476.4702148438</c:v>
                </c:pt>
                <c:pt idx="86">
                  <c:v>7497.7797851562</c:v>
                </c:pt>
                <c:pt idx="87">
                  <c:v>7406.080078125</c:v>
                </c:pt>
                <c:pt idx="88">
                  <c:v>7312.83984375</c:v>
                </c:pt>
                <c:pt idx="89">
                  <c:v>7260.5297851562</c:v>
                </c:pt>
                <c:pt idx="90">
                  <c:v>7315.0698242188</c:v>
                </c:pt>
                <c:pt idx="91">
                  <c:v>7319.759765625</c:v>
                </c:pt>
                <c:pt idx="92">
                  <c:v>7269.4702148438</c:v>
                </c:pt>
                <c:pt idx="93">
                  <c:v>7322.0400390625</c:v>
                </c:pt>
                <c:pt idx="94">
                  <c:v>7433.6201171875</c:v>
                </c:pt>
                <c:pt idx="95">
                  <c:v>7340.1899414062</c:v>
                </c:pt>
                <c:pt idx="96">
                  <c:v>7348.83984375</c:v>
                </c:pt>
                <c:pt idx="97">
                  <c:v>7267.7001953125</c:v>
                </c:pt>
                <c:pt idx="98">
                  <c:v>7260.25</c:v>
                </c:pt>
                <c:pt idx="99">
                  <c:v>7191.740234375</c:v>
                </c:pt>
                <c:pt idx="100">
                  <c:v>7164.1098632812</c:v>
                </c:pt>
                <c:pt idx="101">
                  <c:v>7198.0600585938</c:v>
                </c:pt>
                <c:pt idx="102">
                  <c:v>7240.8798828125</c:v>
                </c:pt>
                <c:pt idx="103">
                  <c:v>7246.6201171875</c:v>
                </c:pt>
                <c:pt idx="104">
                  <c:v>7214.4599609375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2-47CB-82FD-BB0D35BDE501}"/>
            </c:ext>
          </c:extLst>
        </c:ser>
        <c:ser>
          <c:idx val="1"/>
          <c:order val="1"/>
          <c:tx>
            <c:strRef>
              <c:f>pred_CAC_40!$C$1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pred_CAC_40!$A:$A</c15:sqref>
                  </c15:fullRef>
                </c:ext>
              </c:extLst>
              <c:f>pred_CAC_40!$A$2:$A$1048576</c:f>
              <c:strCache>
                <c:ptCount val="106"/>
                <c:pt idx="0">
                  <c:v>27/03/2023</c:v>
                </c:pt>
                <c:pt idx="1">
                  <c:v>28/03/2023</c:v>
                </c:pt>
                <c:pt idx="2">
                  <c:v>29/03/2023</c:v>
                </c:pt>
                <c:pt idx="3">
                  <c:v>30/03/2023</c:v>
                </c:pt>
                <c:pt idx="4">
                  <c:v>31/03/2023</c:v>
                </c:pt>
                <c:pt idx="5">
                  <c:v>03/04/2023</c:v>
                </c:pt>
                <c:pt idx="6">
                  <c:v>04/04/2023</c:v>
                </c:pt>
                <c:pt idx="7">
                  <c:v>05/04/2023</c:v>
                </c:pt>
                <c:pt idx="8">
                  <c:v>06/04/2023</c:v>
                </c:pt>
                <c:pt idx="9">
                  <c:v>11/04/2023</c:v>
                </c:pt>
                <c:pt idx="10">
                  <c:v>12/04/2023</c:v>
                </c:pt>
                <c:pt idx="11">
                  <c:v>13/04/2023</c:v>
                </c:pt>
                <c:pt idx="12">
                  <c:v>14/04/2023</c:v>
                </c:pt>
                <c:pt idx="13">
                  <c:v>17/04/2023</c:v>
                </c:pt>
                <c:pt idx="14">
                  <c:v>18/04/2023</c:v>
                </c:pt>
                <c:pt idx="15">
                  <c:v>19/04/2023</c:v>
                </c:pt>
                <c:pt idx="16">
                  <c:v>20/04/2023</c:v>
                </c:pt>
                <c:pt idx="17">
                  <c:v>21/04/2023</c:v>
                </c:pt>
                <c:pt idx="18">
                  <c:v>24/04/2023</c:v>
                </c:pt>
                <c:pt idx="19">
                  <c:v>25/04/2023</c:v>
                </c:pt>
                <c:pt idx="20">
                  <c:v>26/04/2023</c:v>
                </c:pt>
                <c:pt idx="21">
                  <c:v>27/04/2023</c:v>
                </c:pt>
                <c:pt idx="22">
                  <c:v>28/04/2023</c:v>
                </c:pt>
                <c:pt idx="23">
                  <c:v>02/05/2023</c:v>
                </c:pt>
                <c:pt idx="24">
                  <c:v>03/05/2023</c:v>
                </c:pt>
                <c:pt idx="25">
                  <c:v>04/05/2023</c:v>
                </c:pt>
                <c:pt idx="26">
                  <c:v>05/05/2023</c:v>
                </c:pt>
                <c:pt idx="27">
                  <c:v>08/05/2023</c:v>
                </c:pt>
                <c:pt idx="28">
                  <c:v>09/05/2023</c:v>
                </c:pt>
                <c:pt idx="29">
                  <c:v>10/05/2023</c:v>
                </c:pt>
                <c:pt idx="30">
                  <c:v>11/05/2023</c:v>
                </c:pt>
                <c:pt idx="31">
                  <c:v>12/05/2023</c:v>
                </c:pt>
                <c:pt idx="32">
                  <c:v>15/05/2023</c:v>
                </c:pt>
                <c:pt idx="33">
                  <c:v>16/05/2023</c:v>
                </c:pt>
                <c:pt idx="34">
                  <c:v>17/05/2023</c:v>
                </c:pt>
                <c:pt idx="35">
                  <c:v>18/05/2023</c:v>
                </c:pt>
                <c:pt idx="36">
                  <c:v>19/05/2023</c:v>
                </c:pt>
                <c:pt idx="37">
                  <c:v>22/05/2023</c:v>
                </c:pt>
                <c:pt idx="38">
                  <c:v>23/05/2023</c:v>
                </c:pt>
                <c:pt idx="39">
                  <c:v>24/05/2023</c:v>
                </c:pt>
                <c:pt idx="40">
                  <c:v>25/05/2023</c:v>
                </c:pt>
                <c:pt idx="41">
                  <c:v>26/05/2023</c:v>
                </c:pt>
                <c:pt idx="42">
                  <c:v>29/05/2023</c:v>
                </c:pt>
                <c:pt idx="43">
                  <c:v>30/05/2023</c:v>
                </c:pt>
                <c:pt idx="44">
                  <c:v>31/05/2023</c:v>
                </c:pt>
                <c:pt idx="45">
                  <c:v>01/06/2023</c:v>
                </c:pt>
                <c:pt idx="46">
                  <c:v>02/06/2023</c:v>
                </c:pt>
                <c:pt idx="47">
                  <c:v>05/06/2023</c:v>
                </c:pt>
                <c:pt idx="48">
                  <c:v>06/06/2023</c:v>
                </c:pt>
                <c:pt idx="49">
                  <c:v>07/06/2023</c:v>
                </c:pt>
                <c:pt idx="50">
                  <c:v>08/06/2023</c:v>
                </c:pt>
                <c:pt idx="51">
                  <c:v>09/06/2023</c:v>
                </c:pt>
                <c:pt idx="52">
                  <c:v>12/06/2023</c:v>
                </c:pt>
                <c:pt idx="53">
                  <c:v>13/06/2023</c:v>
                </c:pt>
                <c:pt idx="54">
                  <c:v>14/06/2023</c:v>
                </c:pt>
                <c:pt idx="55">
                  <c:v>15/06/2023</c:v>
                </c:pt>
                <c:pt idx="56">
                  <c:v>16/06/2023</c:v>
                </c:pt>
                <c:pt idx="57">
                  <c:v>19/06/2023</c:v>
                </c:pt>
                <c:pt idx="58">
                  <c:v>20/06/2023</c:v>
                </c:pt>
                <c:pt idx="59">
                  <c:v>21/06/2023</c:v>
                </c:pt>
                <c:pt idx="60">
                  <c:v>22/06/2023</c:v>
                </c:pt>
                <c:pt idx="61">
                  <c:v>23/06/2023</c:v>
                </c:pt>
                <c:pt idx="62">
                  <c:v>26/06/2023</c:v>
                </c:pt>
                <c:pt idx="63">
                  <c:v>27/06/2023</c:v>
                </c:pt>
                <c:pt idx="64">
                  <c:v>28/06/2023</c:v>
                </c:pt>
                <c:pt idx="65">
                  <c:v>29/06/2023</c:v>
                </c:pt>
                <c:pt idx="66">
                  <c:v>30/06/2023</c:v>
                </c:pt>
                <c:pt idx="67">
                  <c:v>03/07/2023</c:v>
                </c:pt>
                <c:pt idx="68">
                  <c:v>04/07/2023</c:v>
                </c:pt>
                <c:pt idx="69">
                  <c:v>05/07/2023</c:v>
                </c:pt>
                <c:pt idx="70">
                  <c:v>06/07/2023</c:v>
                </c:pt>
                <c:pt idx="71">
                  <c:v>07/07/2023</c:v>
                </c:pt>
                <c:pt idx="72">
                  <c:v>10/07/2023</c:v>
                </c:pt>
                <c:pt idx="73">
                  <c:v>11/07/2023</c:v>
                </c:pt>
                <c:pt idx="74">
                  <c:v>12/07/2023</c:v>
                </c:pt>
                <c:pt idx="75">
                  <c:v>13/07/2023</c:v>
                </c:pt>
                <c:pt idx="76">
                  <c:v>14/07/2023</c:v>
                </c:pt>
                <c:pt idx="77">
                  <c:v>17/07/2023</c:v>
                </c:pt>
                <c:pt idx="78">
                  <c:v>18/07/2023</c:v>
                </c:pt>
                <c:pt idx="79">
                  <c:v>19/07/2023</c:v>
                </c:pt>
                <c:pt idx="80">
                  <c:v>20/07/2023</c:v>
                </c:pt>
                <c:pt idx="81">
                  <c:v>21/07/2023</c:v>
                </c:pt>
                <c:pt idx="82">
                  <c:v>24/07/2023</c:v>
                </c:pt>
                <c:pt idx="83">
                  <c:v>25/07/2023</c:v>
                </c:pt>
                <c:pt idx="84">
                  <c:v>26/07/2023</c:v>
                </c:pt>
                <c:pt idx="85">
                  <c:v>27/07/2023</c:v>
                </c:pt>
                <c:pt idx="86">
                  <c:v>28/07/2023</c:v>
                </c:pt>
                <c:pt idx="87">
                  <c:v>31/07/2023</c:v>
                </c:pt>
                <c:pt idx="88">
                  <c:v>01/08/2023</c:v>
                </c:pt>
                <c:pt idx="89">
                  <c:v>02/08/2023</c:v>
                </c:pt>
                <c:pt idx="90">
                  <c:v>03/08/2023</c:v>
                </c:pt>
                <c:pt idx="91">
                  <c:v>04/08/2023</c:v>
                </c:pt>
                <c:pt idx="92">
                  <c:v>07/08/2023</c:v>
                </c:pt>
                <c:pt idx="93">
                  <c:v>08/08/2023</c:v>
                </c:pt>
                <c:pt idx="94">
                  <c:v>09/08/2023</c:v>
                </c:pt>
                <c:pt idx="95">
                  <c:v>10/08/2023</c:v>
                </c:pt>
                <c:pt idx="96">
                  <c:v>11/08/2023</c:v>
                </c:pt>
                <c:pt idx="97">
                  <c:v>14/08/2023</c:v>
                </c:pt>
                <c:pt idx="98">
                  <c:v>15/08/2023</c:v>
                </c:pt>
                <c:pt idx="99">
                  <c:v>16/08/2023</c:v>
                </c:pt>
                <c:pt idx="100">
                  <c:v>17/08/2023</c:v>
                </c:pt>
                <c:pt idx="101">
                  <c:v>18/08/2023</c:v>
                </c:pt>
                <c:pt idx="102">
                  <c:v>21/08/2023</c:v>
                </c:pt>
                <c:pt idx="103">
                  <c:v>22/08/2023</c:v>
                </c:pt>
                <c:pt idx="104">
                  <c:v>23/08/2023</c:v>
                </c:pt>
                <c:pt idx="105">
                  <c:v>24/08/2023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pred_CAC_40!$C$2:$C$107</c15:sqref>
                  </c15:fullRef>
                </c:ext>
              </c:extLst>
              <c:f>pred_CAC_40!$C$3:$C$107</c:f>
              <c:numCache>
                <c:formatCode>General</c:formatCode>
                <c:ptCount val="105"/>
                <c:pt idx="0">
                  <c:v>7072.2533999999996</c:v>
                </c:pt>
                <c:pt idx="1">
                  <c:v>7089.2056000000002</c:v>
                </c:pt>
                <c:pt idx="2">
                  <c:v>7189.3209999999999</c:v>
                </c:pt>
                <c:pt idx="3">
                  <c:v>7270.3622999999998</c:v>
                </c:pt>
                <c:pt idx="4">
                  <c:v>7326.4813999999997</c:v>
                </c:pt>
                <c:pt idx="5">
                  <c:v>7342.9155000000001</c:v>
                </c:pt>
                <c:pt idx="6">
                  <c:v>7336.8612999999996</c:v>
                </c:pt>
                <c:pt idx="7">
                  <c:v>7304.8086000000003</c:v>
                </c:pt>
                <c:pt idx="8">
                  <c:v>7321.3114999999998</c:v>
                </c:pt>
                <c:pt idx="9">
                  <c:v>7397.7704999999996</c:v>
                </c:pt>
                <c:pt idx="10">
                  <c:v>7393.8540000000003</c:v>
                </c:pt>
                <c:pt idx="11">
                  <c:v>7491.9204</c:v>
                </c:pt>
                <c:pt idx="12">
                  <c:v>7519.2489999999998</c:v>
                </c:pt>
                <c:pt idx="13">
                  <c:v>7482.6440000000002</c:v>
                </c:pt>
                <c:pt idx="14">
                  <c:v>7534.5919999999996</c:v>
                </c:pt>
                <c:pt idx="15">
                  <c:v>7543.6122999999998</c:v>
                </c:pt>
                <c:pt idx="16">
                  <c:v>7526.9546</c:v>
                </c:pt>
                <c:pt idx="17">
                  <c:v>7579.4174999999996</c:v>
                </c:pt>
                <c:pt idx="18">
                  <c:v>7562.6714000000002</c:v>
                </c:pt>
                <c:pt idx="19">
                  <c:v>7513.3706000000002</c:v>
                </c:pt>
                <c:pt idx="20">
                  <c:v>7448.3076000000001</c:v>
                </c:pt>
                <c:pt idx="21">
                  <c:v>7489.4975999999997</c:v>
                </c:pt>
                <c:pt idx="22">
                  <c:v>7491.75</c:v>
                </c:pt>
                <c:pt idx="23">
                  <c:v>7356.5820000000003</c:v>
                </c:pt>
                <c:pt idx="24">
                  <c:v>7413.4009999999998</c:v>
                </c:pt>
                <c:pt idx="25">
                  <c:v>7330.6484</c:v>
                </c:pt>
                <c:pt idx="26">
                  <c:v>7454.0316999999995</c:v>
                </c:pt>
                <c:pt idx="27">
                  <c:v>7442.085</c:v>
                </c:pt>
                <c:pt idx="28">
                  <c:v>7385.951</c:v>
                </c:pt>
                <c:pt idx="29">
                  <c:v>7354.5063</c:v>
                </c:pt>
                <c:pt idx="30">
                  <c:v>7386.7583000000004</c:v>
                </c:pt>
                <c:pt idx="31">
                  <c:v>7421.1875</c:v>
                </c:pt>
                <c:pt idx="32">
                  <c:v>7416.8222999999998</c:v>
                </c:pt>
                <c:pt idx="33">
                  <c:v>7401.2065000000002</c:v>
                </c:pt>
                <c:pt idx="34">
                  <c:v>7396.5272999999997</c:v>
                </c:pt>
                <c:pt idx="35">
                  <c:v>7454.9290000000001</c:v>
                </c:pt>
                <c:pt idx="36">
                  <c:v>7497.5330000000004</c:v>
                </c:pt>
                <c:pt idx="37">
                  <c:v>7468.2416999999996</c:v>
                </c:pt>
                <c:pt idx="38">
                  <c:v>7352.616</c:v>
                </c:pt>
                <c:pt idx="39">
                  <c:v>7233.7227000000003</c:v>
                </c:pt>
                <c:pt idx="40">
                  <c:v>7231.8879999999999</c:v>
                </c:pt>
                <c:pt idx="41">
                  <c:v>7337.8909999999996</c:v>
                </c:pt>
                <c:pt idx="42">
                  <c:v>7307.0747000000001</c:v>
                </c:pt>
                <c:pt idx="43">
                  <c:v>7200.0106999999998</c:v>
                </c:pt>
                <c:pt idx="44">
                  <c:v>7094.0680000000002</c:v>
                </c:pt>
                <c:pt idx="45">
                  <c:v>7143.7629999999999</c:v>
                </c:pt>
                <c:pt idx="46">
                  <c:v>7288.1970000000001</c:v>
                </c:pt>
                <c:pt idx="47">
                  <c:v>7199.8069999999998</c:v>
                </c:pt>
                <c:pt idx="48">
                  <c:v>7210.33</c:v>
                </c:pt>
                <c:pt idx="49">
                  <c:v>7203.9834000000001</c:v>
                </c:pt>
                <c:pt idx="50">
                  <c:v>7224.8580000000002</c:v>
                </c:pt>
                <c:pt idx="51">
                  <c:v>7213.2016999999996</c:v>
                </c:pt>
                <c:pt idx="52">
                  <c:v>7254.1426000000001</c:v>
                </c:pt>
                <c:pt idx="53">
                  <c:v>7295.8990000000003</c:v>
                </c:pt>
                <c:pt idx="54">
                  <c:v>7332.4696999999996</c:v>
                </c:pt>
                <c:pt idx="55">
                  <c:v>7282.375</c:v>
                </c:pt>
                <c:pt idx="56">
                  <c:v>7400.3360000000002</c:v>
                </c:pt>
                <c:pt idx="57">
                  <c:v>7297.42</c:v>
                </c:pt>
                <c:pt idx="58">
                  <c:v>7288.8486000000003</c:v>
                </c:pt>
                <c:pt idx="59">
                  <c:v>7256.3145000000004</c:v>
                </c:pt>
                <c:pt idx="60">
                  <c:v>7197.741</c:v>
                </c:pt>
                <c:pt idx="61">
                  <c:v>7162.6629999999996</c:v>
                </c:pt>
                <c:pt idx="62">
                  <c:v>7190.0320000000002</c:v>
                </c:pt>
                <c:pt idx="63">
                  <c:v>7223.3950000000004</c:v>
                </c:pt>
                <c:pt idx="64">
                  <c:v>7297.7929999999997</c:v>
                </c:pt>
                <c:pt idx="65">
                  <c:v>7318.0590000000002</c:v>
                </c:pt>
                <c:pt idx="66">
                  <c:v>7411.6787000000004</c:v>
                </c:pt>
                <c:pt idx="67">
                  <c:v>7379.1419999999998</c:v>
                </c:pt>
                <c:pt idx="68">
                  <c:v>7361.107</c:v>
                </c:pt>
                <c:pt idx="69">
                  <c:v>7296.6304</c:v>
                </c:pt>
                <c:pt idx="70">
                  <c:v>7055.0834999999997</c:v>
                </c:pt>
                <c:pt idx="71">
                  <c:v>7114.9920000000002</c:v>
                </c:pt>
                <c:pt idx="72">
                  <c:v>7153.2183000000005</c:v>
                </c:pt>
                <c:pt idx="73">
                  <c:v>7232.77</c:v>
                </c:pt>
                <c:pt idx="74">
                  <c:v>7351.567</c:v>
                </c:pt>
                <c:pt idx="75">
                  <c:v>7376.3994000000002</c:v>
                </c:pt>
                <c:pt idx="76">
                  <c:v>7370.5590000000002</c:v>
                </c:pt>
                <c:pt idx="77">
                  <c:v>7272.4155000000001</c:v>
                </c:pt>
                <c:pt idx="78">
                  <c:v>7320.47</c:v>
                </c:pt>
                <c:pt idx="79">
                  <c:v>7327.0137000000004</c:v>
                </c:pt>
                <c:pt idx="80">
                  <c:v>7392.7837</c:v>
                </c:pt>
                <c:pt idx="81">
                  <c:v>7438.4296999999997</c:v>
                </c:pt>
                <c:pt idx="82">
                  <c:v>7420.3280000000004</c:v>
                </c:pt>
                <c:pt idx="83">
                  <c:v>7408.1049999999996</c:v>
                </c:pt>
                <c:pt idx="84">
                  <c:v>7292.4946</c:v>
                </c:pt>
                <c:pt idx="85">
                  <c:v>7491.8209999999999</c:v>
                </c:pt>
                <c:pt idx="86">
                  <c:v>7474.8013000000001</c:v>
                </c:pt>
                <c:pt idx="87">
                  <c:v>7496.5956999999999</c:v>
                </c:pt>
                <c:pt idx="88">
                  <c:v>7379.0775999999996</c:v>
                </c:pt>
                <c:pt idx="89">
                  <c:v>7295.9823999999999</c:v>
                </c:pt>
                <c:pt idx="90">
                  <c:v>7256.5050000000001</c:v>
                </c:pt>
                <c:pt idx="91">
                  <c:v>7328.3280000000004</c:v>
                </c:pt>
                <c:pt idx="92">
                  <c:v>7325.3222999999998</c:v>
                </c:pt>
                <c:pt idx="93">
                  <c:v>7264.6196</c:v>
                </c:pt>
                <c:pt idx="94">
                  <c:v>7332.3696</c:v>
                </c:pt>
                <c:pt idx="95">
                  <c:v>7454.2646000000004</c:v>
                </c:pt>
                <c:pt idx="96">
                  <c:v>7318.1054999999997</c:v>
                </c:pt>
                <c:pt idx="97">
                  <c:v>7349.3002999999999</c:v>
                </c:pt>
                <c:pt idx="98">
                  <c:v>7254.1480000000001</c:v>
                </c:pt>
                <c:pt idx="99">
                  <c:v>7260.6480000000001</c:v>
                </c:pt>
                <c:pt idx="100">
                  <c:v>7186.6620000000003</c:v>
                </c:pt>
                <c:pt idx="101">
                  <c:v>7165.1655000000001</c:v>
                </c:pt>
                <c:pt idx="102">
                  <c:v>7205.34</c:v>
                </c:pt>
                <c:pt idx="103">
                  <c:v>7250.1005999999998</c:v>
                </c:pt>
                <c:pt idx="104">
                  <c:v>7250.5649999999996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2-47CB-82FD-BB0D35BDE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68560"/>
        <c:axId val="123985504"/>
      </c:lineChart>
      <c:dateAx>
        <c:axId val="12867685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985504"/>
        <c:crosses val="autoZero"/>
        <c:auto val="1"/>
        <c:lblOffset val="100"/>
        <c:baseTimeUnit val="days"/>
      </c:dateAx>
      <c:valAx>
        <c:axId val="1239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67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155121</xdr:colOff>
      <xdr:row>3</xdr:row>
      <xdr:rowOff>97972</xdr:rowOff>
    </xdr:from>
    <xdr:to>
      <xdr:col>15</xdr:col>
      <xdr:colOff>549729</xdr:colOff>
      <xdr:row>27</xdr:row>
      <xdr:rowOff>48985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3E3493A-D6BA-4049-4EAB-8F1199E20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6466CA40-5580-441E-B96E-526F26E9F8FE}" autoFormatId="16" applyNumberFormats="0" applyBorderFormats="0" applyFontFormats="0" applyPatternFormats="0" applyAlignmentFormats="0" applyWidthHeightFormats="0">
  <queryTableRefresh nextId="5">
    <queryTableFields count="3">
      <queryTableField id="2" name="Date" tableColumnId="2"/>
      <queryTableField id="3" name="Close" tableColumnId="3"/>
      <queryTableField id="4" name="Predictions" tableColumnId="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9C65FF-2929-4F7B-BEC5-1E26C7F5F45D}" name="pred_CAC_40" displayName="pred_CAC_40" ref="A1:C107" tableType="queryTable" totalsRowShown="0">
  <autoFilter ref="A1:C107" xr:uid="{7C9C65FF-2929-4F7B-BEC5-1E26C7F5F45D}"/>
  <tableColumns count="3">
    <tableColumn id="2" xr3:uid="{DBF1F093-4796-4318-B183-D57B031E86DD}" uniqueName="2" name="Date" queryTableFieldId="2" dataDxfId="2"/>
    <tableColumn id="3" xr3:uid="{4B08FC0A-26E6-4D28-AD7E-DE4CD941D364}" uniqueName="3" name="Close" queryTableFieldId="3" dataDxfId="1"/>
    <tableColumn id="4" xr3:uid="{FF5A0993-D987-4945-B7B0-1F82FBF72BC3}" uniqueName="4" name="Prediction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E1CD-8C88-4CC5-BB0C-809B393F1A0D}">
  <sheetPr codeName="Feuil1"/>
  <dimension ref="A1:M107"/>
  <sheetViews>
    <sheetView workbookViewId="0">
      <selection activeCell="K35" sqref="K35"/>
    </sheetView>
  </sheetViews>
  <sheetFormatPr baseColWidth="10" defaultRowHeight="14.6" x14ac:dyDescent="0.4"/>
  <cols>
    <col min="1" max="1" width="10.3828125" bestFit="1" customWidth="1"/>
    <col min="2" max="2" width="15.3828125" bestFit="1" customWidth="1"/>
    <col min="3" max="3" width="12.3046875" bestFit="1" customWidth="1"/>
    <col min="13" max="13" width="16.3046875" customWidth="1"/>
  </cols>
  <sheetData>
    <row r="1" spans="1:4" x14ac:dyDescent="0.4">
      <c r="A1" t="s">
        <v>967</v>
      </c>
      <c r="B1" t="s">
        <v>1153</v>
      </c>
      <c r="C1" t="s">
        <v>1154</v>
      </c>
    </row>
    <row r="2" spans="1:4" x14ac:dyDescent="0.4">
      <c r="A2" s="21">
        <v>45012</v>
      </c>
      <c r="B2">
        <v>7078.2700195312</v>
      </c>
      <c r="C2">
        <v>7012.2133999999996</v>
      </c>
    </row>
    <row r="3" spans="1:4" x14ac:dyDescent="0.4">
      <c r="A3" s="21">
        <v>45013</v>
      </c>
      <c r="B3">
        <v>7088.33984375</v>
      </c>
      <c r="C3">
        <v>7072.2533999999996</v>
      </c>
    </row>
    <row r="4" spans="1:4" x14ac:dyDescent="0.4">
      <c r="A4" s="21">
        <v>45014</v>
      </c>
      <c r="B4">
        <v>7186.990234375</v>
      </c>
      <c r="C4">
        <v>7089.2056000000002</v>
      </c>
    </row>
    <row r="5" spans="1:4" x14ac:dyDescent="0.4">
      <c r="A5" s="21">
        <v>45015</v>
      </c>
      <c r="B5">
        <v>7263.3701171875</v>
      </c>
      <c r="C5">
        <v>7189.3209999999999</v>
      </c>
    </row>
    <row r="6" spans="1:4" x14ac:dyDescent="0.4">
      <c r="A6" s="21">
        <v>45016</v>
      </c>
      <c r="B6">
        <v>7322.3901367188</v>
      </c>
      <c r="C6">
        <v>7270.3622999999998</v>
      </c>
      <c r="D6" s="25"/>
    </row>
    <row r="7" spans="1:4" x14ac:dyDescent="0.4">
      <c r="A7" s="21">
        <v>45019</v>
      </c>
      <c r="B7">
        <v>7345.9599609375</v>
      </c>
      <c r="C7">
        <v>7326.4813999999997</v>
      </c>
    </row>
    <row r="8" spans="1:4" x14ac:dyDescent="0.4">
      <c r="A8" s="21">
        <v>45020</v>
      </c>
      <c r="B8">
        <v>7344.9599609375</v>
      </c>
      <c r="C8">
        <v>7342.9155000000001</v>
      </c>
    </row>
    <row r="9" spans="1:4" x14ac:dyDescent="0.4">
      <c r="A9" s="21">
        <v>45021</v>
      </c>
      <c r="B9">
        <v>7316.2998046875</v>
      </c>
      <c r="C9">
        <v>7336.8612999999996</v>
      </c>
    </row>
    <row r="10" spans="1:4" x14ac:dyDescent="0.4">
      <c r="A10" s="21">
        <v>45022</v>
      </c>
      <c r="B10">
        <v>7324.75</v>
      </c>
      <c r="C10">
        <v>7304.8086000000003</v>
      </c>
    </row>
    <row r="11" spans="1:4" x14ac:dyDescent="0.4">
      <c r="A11" s="21">
        <v>45027</v>
      </c>
      <c r="B11">
        <v>7390.2797851562</v>
      </c>
      <c r="C11">
        <v>7321.3114999999998</v>
      </c>
    </row>
    <row r="12" spans="1:4" x14ac:dyDescent="0.4">
      <c r="A12" s="21">
        <v>45028</v>
      </c>
      <c r="B12">
        <v>7396.9399414062</v>
      </c>
      <c r="C12">
        <v>7397.7704999999996</v>
      </c>
    </row>
    <row r="13" spans="1:4" x14ac:dyDescent="0.4">
      <c r="A13" s="21">
        <v>45029</v>
      </c>
      <c r="B13">
        <v>7480.830078125</v>
      </c>
      <c r="C13">
        <v>7393.8540000000003</v>
      </c>
    </row>
    <row r="14" spans="1:4" x14ac:dyDescent="0.4">
      <c r="A14" s="21">
        <v>45030</v>
      </c>
      <c r="B14">
        <v>7519.6098632812</v>
      </c>
      <c r="C14">
        <v>7491.9204</v>
      </c>
    </row>
    <row r="15" spans="1:4" x14ac:dyDescent="0.4">
      <c r="A15" s="21">
        <v>45033</v>
      </c>
      <c r="B15">
        <v>7498.1801757812</v>
      </c>
      <c r="C15">
        <v>7519.2489999999998</v>
      </c>
    </row>
    <row r="16" spans="1:4" x14ac:dyDescent="0.4">
      <c r="A16" s="21">
        <v>45034</v>
      </c>
      <c r="B16">
        <v>7533.6298828125</v>
      </c>
      <c r="C16">
        <v>7482.6440000000002</v>
      </c>
    </row>
    <row r="17" spans="1:13" x14ac:dyDescent="0.4">
      <c r="A17" s="21">
        <v>45035</v>
      </c>
      <c r="B17">
        <v>7549.4399414062</v>
      </c>
      <c r="C17">
        <v>7534.5919999999996</v>
      </c>
    </row>
    <row r="18" spans="1:13" x14ac:dyDescent="0.4">
      <c r="A18" s="21">
        <v>45036</v>
      </c>
      <c r="B18">
        <v>7538.7099609375</v>
      </c>
      <c r="C18">
        <v>7543.6122999999998</v>
      </c>
    </row>
    <row r="19" spans="1:13" x14ac:dyDescent="0.4">
      <c r="A19" s="21">
        <v>45037</v>
      </c>
      <c r="B19">
        <v>7577</v>
      </c>
      <c r="C19">
        <v>7526.9546</v>
      </c>
    </row>
    <row r="20" spans="1:13" x14ac:dyDescent="0.4">
      <c r="A20" s="21">
        <v>45040</v>
      </c>
      <c r="B20">
        <v>7573.8598632812</v>
      </c>
      <c r="C20">
        <v>7579.4174999999996</v>
      </c>
    </row>
    <row r="21" spans="1:13" x14ac:dyDescent="0.4">
      <c r="A21" s="21">
        <v>45041</v>
      </c>
      <c r="B21">
        <v>7531.6098632812</v>
      </c>
      <c r="C21">
        <v>7562.6714000000002</v>
      </c>
    </row>
    <row r="22" spans="1:13" x14ac:dyDescent="0.4">
      <c r="A22" s="21">
        <v>45042</v>
      </c>
      <c r="B22">
        <v>7466.66015625</v>
      </c>
      <c r="C22">
        <v>7513.3706000000002</v>
      </c>
    </row>
    <row r="23" spans="1:13" x14ac:dyDescent="0.4">
      <c r="A23" s="21">
        <v>45043</v>
      </c>
      <c r="B23">
        <v>7483.83984375</v>
      </c>
      <c r="C23">
        <v>7448.3076000000001</v>
      </c>
      <c r="D23" s="20"/>
    </row>
    <row r="24" spans="1:13" x14ac:dyDescent="0.4">
      <c r="A24" s="21">
        <v>45044</v>
      </c>
      <c r="B24">
        <v>7491.5</v>
      </c>
      <c r="C24">
        <v>7489.4975999999997</v>
      </c>
    </row>
    <row r="25" spans="1:13" x14ac:dyDescent="0.4">
      <c r="A25" s="21">
        <v>45048</v>
      </c>
      <c r="B25">
        <v>7383.2001953125</v>
      </c>
      <c r="C25">
        <v>7491.75</v>
      </c>
      <c r="D25" s="25"/>
    </row>
    <row r="26" spans="1:13" x14ac:dyDescent="0.4">
      <c r="A26" s="21">
        <v>45049</v>
      </c>
      <c r="B26">
        <v>7403.830078125</v>
      </c>
      <c r="C26">
        <v>7356.5820000000003</v>
      </c>
    </row>
    <row r="27" spans="1:13" x14ac:dyDescent="0.4">
      <c r="A27" s="21">
        <v>45050</v>
      </c>
      <c r="B27">
        <v>7340.7700195312</v>
      </c>
      <c r="C27">
        <v>7413.4009999999998</v>
      </c>
    </row>
    <row r="28" spans="1:13" x14ac:dyDescent="0.4">
      <c r="A28" s="21">
        <v>45051</v>
      </c>
      <c r="B28">
        <v>7432.9301757812</v>
      </c>
      <c r="C28">
        <v>7330.6484</v>
      </c>
    </row>
    <row r="29" spans="1:13" x14ac:dyDescent="0.4">
      <c r="A29" s="21">
        <v>45054</v>
      </c>
      <c r="B29">
        <v>7440.91015625</v>
      </c>
      <c r="C29">
        <v>7454.0316999999995</v>
      </c>
    </row>
    <row r="30" spans="1:13" x14ac:dyDescent="0.4">
      <c r="A30" s="21">
        <v>45055</v>
      </c>
      <c r="B30">
        <v>7397.169921875</v>
      </c>
      <c r="C30">
        <v>7442.085</v>
      </c>
    </row>
    <row r="31" spans="1:13" x14ac:dyDescent="0.4">
      <c r="A31" s="21">
        <v>45056</v>
      </c>
      <c r="B31">
        <v>7361.2001953125</v>
      </c>
      <c r="C31">
        <v>7385.951</v>
      </c>
      <c r="E31" t="s">
        <v>1169</v>
      </c>
      <c r="F31">
        <f>C23</f>
        <v>7448.3076000000001</v>
      </c>
      <c r="G31" t="s">
        <v>1173</v>
      </c>
    </row>
    <row r="32" spans="1:13" x14ac:dyDescent="0.4">
      <c r="A32" s="21">
        <v>45057</v>
      </c>
      <c r="B32">
        <v>7381.7797851562</v>
      </c>
      <c r="C32">
        <v>7354.5063</v>
      </c>
      <c r="E32" t="s">
        <v>1169</v>
      </c>
      <c r="F32">
        <f>C43</f>
        <v>7231.8879999999999</v>
      </c>
      <c r="G32" t="s">
        <v>1174</v>
      </c>
      <c r="H32" t="s">
        <v>1175</v>
      </c>
      <c r="I32" t="s">
        <v>1155</v>
      </c>
      <c r="M32" s="26" t="s">
        <v>1176</v>
      </c>
    </row>
    <row r="33" spans="1:13" x14ac:dyDescent="0.4">
      <c r="A33" s="21">
        <v>45058</v>
      </c>
      <c r="B33">
        <v>7414.8500976562</v>
      </c>
      <c r="C33">
        <v>7386.7583000000004</v>
      </c>
      <c r="E33" t="s">
        <v>1170</v>
      </c>
      <c r="F33">
        <f>AVERAGE(C2:C23)</f>
        <v>7375.4589954545454</v>
      </c>
      <c r="G33" t="s">
        <v>1171</v>
      </c>
      <c r="H33" t="s">
        <v>1170</v>
      </c>
      <c r="I33">
        <f>AVERAGE(C6:C25)</f>
        <v>7443.9176049999996</v>
      </c>
      <c r="M33" s="27">
        <f xml:space="preserve"> 0.214419*10%</f>
        <v>2.14419E-2</v>
      </c>
    </row>
    <row r="34" spans="1:13" x14ac:dyDescent="0.4">
      <c r="A34" s="21">
        <v>45061</v>
      </c>
      <c r="B34">
        <v>7418.2099609375</v>
      </c>
      <c r="C34">
        <v>7421.1875</v>
      </c>
      <c r="E34" t="s">
        <v>1170</v>
      </c>
      <c r="F34">
        <f>AVERAGE(C2:C43)</f>
        <v>7386.6662666666653</v>
      </c>
      <c r="G34" t="s">
        <v>1172</v>
      </c>
    </row>
    <row r="35" spans="1:13" x14ac:dyDescent="0.4">
      <c r="A35" s="21">
        <v>45062</v>
      </c>
      <c r="B35">
        <v>7406.009765625</v>
      </c>
      <c r="C35">
        <v>7416.8222999999998</v>
      </c>
    </row>
    <row r="36" spans="1:13" x14ac:dyDescent="0.4">
      <c r="A36" s="21">
        <v>45063</v>
      </c>
      <c r="B36">
        <v>7399.4399414062</v>
      </c>
      <c r="C36">
        <v>7401.2065000000002</v>
      </c>
    </row>
    <row r="37" spans="1:13" x14ac:dyDescent="0.4">
      <c r="A37" s="21">
        <v>45064</v>
      </c>
      <c r="B37">
        <v>7446.8901367188</v>
      </c>
      <c r="C37">
        <v>7396.5272999999997</v>
      </c>
    </row>
    <row r="38" spans="1:13" x14ac:dyDescent="0.4">
      <c r="A38" s="21">
        <v>45065</v>
      </c>
      <c r="B38">
        <v>7491.9599609375</v>
      </c>
      <c r="C38">
        <v>7454.9290000000001</v>
      </c>
    </row>
    <row r="39" spans="1:13" x14ac:dyDescent="0.4">
      <c r="A39" s="21">
        <v>45068</v>
      </c>
      <c r="B39">
        <v>7478.16015625</v>
      </c>
      <c r="C39">
        <v>7497.5330000000004</v>
      </c>
    </row>
    <row r="40" spans="1:13" x14ac:dyDescent="0.4">
      <c r="A40" s="21">
        <v>45069</v>
      </c>
      <c r="B40">
        <v>7378.7099609375</v>
      </c>
      <c r="C40">
        <v>7468.2416999999996</v>
      </c>
    </row>
    <row r="41" spans="1:13" x14ac:dyDescent="0.4">
      <c r="A41" s="21">
        <v>45070</v>
      </c>
      <c r="B41">
        <v>7253.4599609375</v>
      </c>
      <c r="C41">
        <v>7352.616</v>
      </c>
    </row>
    <row r="42" spans="1:13" x14ac:dyDescent="0.4">
      <c r="A42" s="21">
        <v>45071</v>
      </c>
      <c r="B42">
        <v>7229.2700195312</v>
      </c>
      <c r="C42">
        <v>7233.7227000000003</v>
      </c>
    </row>
    <row r="43" spans="1:13" x14ac:dyDescent="0.4">
      <c r="A43" s="21">
        <v>45072</v>
      </c>
      <c r="B43">
        <v>7319.1801757812</v>
      </c>
      <c r="C43">
        <v>7231.8879999999999</v>
      </c>
      <c r="D43" s="20"/>
    </row>
    <row r="44" spans="1:13" x14ac:dyDescent="0.4">
      <c r="A44" s="21">
        <v>45075</v>
      </c>
      <c r="B44">
        <v>7303.8100585938</v>
      </c>
      <c r="C44">
        <v>7337.8909999999996</v>
      </c>
    </row>
    <row r="45" spans="1:13" x14ac:dyDescent="0.4">
      <c r="A45" s="21">
        <v>45076</v>
      </c>
      <c r="B45">
        <v>7209.75</v>
      </c>
      <c r="C45">
        <v>7307.0747000000001</v>
      </c>
    </row>
    <row r="46" spans="1:13" x14ac:dyDescent="0.4">
      <c r="A46" s="21">
        <v>45077</v>
      </c>
      <c r="B46">
        <v>7098.7001953125</v>
      </c>
      <c r="C46">
        <v>7200.0106999999998</v>
      </c>
    </row>
    <row r="47" spans="1:13" x14ac:dyDescent="0.4">
      <c r="A47" s="21">
        <v>45078</v>
      </c>
      <c r="B47">
        <v>7137.4301757812</v>
      </c>
      <c r="C47">
        <v>7094.0680000000002</v>
      </c>
    </row>
    <row r="48" spans="1:13" x14ac:dyDescent="0.4">
      <c r="A48" s="21">
        <v>45079</v>
      </c>
      <c r="B48">
        <v>7270.6899414062</v>
      </c>
      <c r="C48">
        <v>7143.7629999999999</v>
      </c>
    </row>
    <row r="49" spans="1:3" x14ac:dyDescent="0.4">
      <c r="A49" s="21">
        <v>45082</v>
      </c>
      <c r="B49">
        <v>7200.91015625</v>
      </c>
      <c r="C49">
        <v>7288.1970000000001</v>
      </c>
    </row>
    <row r="50" spans="1:3" x14ac:dyDescent="0.4">
      <c r="A50" s="21">
        <v>45083</v>
      </c>
      <c r="B50">
        <v>7209</v>
      </c>
      <c r="C50">
        <v>7199.8069999999998</v>
      </c>
    </row>
    <row r="51" spans="1:3" x14ac:dyDescent="0.4">
      <c r="A51" s="21">
        <v>45084</v>
      </c>
      <c r="B51">
        <v>7202.7900390625</v>
      </c>
      <c r="C51">
        <v>7210.33</v>
      </c>
    </row>
    <row r="52" spans="1:3" x14ac:dyDescent="0.4">
      <c r="A52" s="21">
        <v>45085</v>
      </c>
      <c r="B52">
        <v>7222.1499023438</v>
      </c>
      <c r="C52">
        <v>7203.9834000000001</v>
      </c>
    </row>
    <row r="53" spans="1:3" x14ac:dyDescent="0.4">
      <c r="A53" s="21">
        <v>45086</v>
      </c>
      <c r="B53">
        <v>7213.1401367188</v>
      </c>
      <c r="C53">
        <v>7224.8580000000002</v>
      </c>
    </row>
    <row r="54" spans="1:3" x14ac:dyDescent="0.4">
      <c r="A54" s="21">
        <v>45089</v>
      </c>
      <c r="B54">
        <v>7250.3500976562</v>
      </c>
      <c r="C54">
        <v>7213.2016999999996</v>
      </c>
    </row>
    <row r="55" spans="1:3" x14ac:dyDescent="0.4">
      <c r="A55" s="21">
        <v>45090</v>
      </c>
      <c r="B55">
        <v>7290.7998046875</v>
      </c>
      <c r="C55">
        <v>7254.1426000000001</v>
      </c>
    </row>
    <row r="56" spans="1:3" x14ac:dyDescent="0.4">
      <c r="A56" s="21">
        <v>45091</v>
      </c>
      <c r="B56">
        <v>7328.5297851562</v>
      </c>
      <c r="C56">
        <v>7295.8990000000003</v>
      </c>
    </row>
    <row r="57" spans="1:3" x14ac:dyDescent="0.4">
      <c r="A57" s="21">
        <v>45092</v>
      </c>
      <c r="B57">
        <v>7290.91015625</v>
      </c>
      <c r="C57">
        <v>7332.4696999999996</v>
      </c>
    </row>
    <row r="58" spans="1:3" x14ac:dyDescent="0.4">
      <c r="A58" s="21">
        <v>45093</v>
      </c>
      <c r="B58">
        <v>7388.6499023438</v>
      </c>
      <c r="C58">
        <v>7282.375</v>
      </c>
    </row>
    <row r="59" spans="1:3" x14ac:dyDescent="0.4">
      <c r="A59" s="21">
        <v>45096</v>
      </c>
      <c r="B59">
        <v>7314.0498046875</v>
      </c>
      <c r="C59">
        <v>7400.3360000000002</v>
      </c>
    </row>
    <row r="60" spans="1:3" x14ac:dyDescent="0.4">
      <c r="A60" s="21">
        <v>45097</v>
      </c>
      <c r="B60">
        <v>7294.169921875</v>
      </c>
      <c r="C60">
        <v>7297.42</v>
      </c>
    </row>
    <row r="61" spans="1:3" x14ac:dyDescent="0.4">
      <c r="A61" s="21">
        <v>45098</v>
      </c>
      <c r="B61">
        <v>7260.9702148438</v>
      </c>
      <c r="C61">
        <v>7288.8486000000003</v>
      </c>
    </row>
    <row r="62" spans="1:3" x14ac:dyDescent="0.4">
      <c r="A62" s="21">
        <v>45099</v>
      </c>
      <c r="B62">
        <v>7203.2797851562</v>
      </c>
      <c r="C62">
        <v>7256.3145000000004</v>
      </c>
    </row>
    <row r="63" spans="1:3" x14ac:dyDescent="0.4">
      <c r="A63" s="21">
        <v>45100</v>
      </c>
      <c r="B63">
        <v>7163.419921875</v>
      </c>
      <c r="C63">
        <v>7197.741</v>
      </c>
    </row>
    <row r="64" spans="1:3" x14ac:dyDescent="0.4">
      <c r="A64" s="21">
        <v>45103</v>
      </c>
      <c r="B64">
        <v>7184.3500976562</v>
      </c>
      <c r="C64">
        <v>7162.6629999999996</v>
      </c>
    </row>
    <row r="65" spans="1:3" x14ac:dyDescent="0.4">
      <c r="A65" s="21">
        <v>45104</v>
      </c>
      <c r="B65">
        <v>7215.580078125</v>
      </c>
      <c r="C65">
        <v>7190.0320000000002</v>
      </c>
    </row>
    <row r="66" spans="1:3" x14ac:dyDescent="0.4">
      <c r="A66" s="21">
        <v>45105</v>
      </c>
      <c r="B66">
        <v>7286.3198242188</v>
      </c>
      <c r="C66">
        <v>7223.3950000000004</v>
      </c>
    </row>
    <row r="67" spans="1:3" x14ac:dyDescent="0.4">
      <c r="A67" s="21">
        <v>45106</v>
      </c>
      <c r="B67">
        <v>7312.7299804688</v>
      </c>
      <c r="C67">
        <v>7297.7929999999997</v>
      </c>
    </row>
    <row r="68" spans="1:3" x14ac:dyDescent="0.4">
      <c r="A68" s="21">
        <v>45107</v>
      </c>
      <c r="B68">
        <v>7400.0600585938</v>
      </c>
      <c r="C68">
        <v>7318.0590000000002</v>
      </c>
    </row>
    <row r="69" spans="1:3" x14ac:dyDescent="0.4">
      <c r="A69" s="21">
        <v>45110</v>
      </c>
      <c r="B69">
        <v>7386.7001953125</v>
      </c>
      <c r="C69">
        <v>7411.6787000000004</v>
      </c>
    </row>
    <row r="70" spans="1:3" x14ac:dyDescent="0.4">
      <c r="A70" s="21">
        <v>45111</v>
      </c>
      <c r="B70">
        <v>7369.9301757812</v>
      </c>
      <c r="C70">
        <v>7379.1419999999998</v>
      </c>
    </row>
    <row r="71" spans="1:3" x14ac:dyDescent="0.4">
      <c r="A71" s="21">
        <v>45112</v>
      </c>
      <c r="B71">
        <v>7310.8100585938</v>
      </c>
      <c r="C71">
        <v>7361.107</v>
      </c>
    </row>
    <row r="72" spans="1:3" x14ac:dyDescent="0.4">
      <c r="A72" s="21">
        <v>45113</v>
      </c>
      <c r="B72">
        <v>7082.2900390625</v>
      </c>
      <c r="C72">
        <v>7296.6304</v>
      </c>
    </row>
    <row r="73" spans="1:3" x14ac:dyDescent="0.4">
      <c r="A73" s="21">
        <v>45114</v>
      </c>
      <c r="B73">
        <v>7111.8798828125</v>
      </c>
      <c r="C73">
        <v>7055.0834999999997</v>
      </c>
    </row>
    <row r="74" spans="1:3" x14ac:dyDescent="0.4">
      <c r="A74" s="21">
        <v>45117</v>
      </c>
      <c r="B74">
        <v>7143.6899414062</v>
      </c>
      <c r="C74">
        <v>7114.9920000000002</v>
      </c>
    </row>
    <row r="75" spans="1:3" x14ac:dyDescent="0.4">
      <c r="A75" s="21">
        <v>45118</v>
      </c>
      <c r="B75">
        <v>7220.009765625</v>
      </c>
      <c r="C75">
        <v>7153.2183000000005</v>
      </c>
    </row>
    <row r="76" spans="1:3" x14ac:dyDescent="0.4">
      <c r="A76" s="21">
        <v>45119</v>
      </c>
      <c r="B76">
        <v>7333.009765625</v>
      </c>
      <c r="C76">
        <v>7232.77</v>
      </c>
    </row>
    <row r="77" spans="1:3" x14ac:dyDescent="0.4">
      <c r="A77" s="21">
        <v>45120</v>
      </c>
      <c r="B77">
        <v>7369.7998046875</v>
      </c>
      <c r="C77">
        <v>7351.567</v>
      </c>
    </row>
    <row r="78" spans="1:3" x14ac:dyDescent="0.4">
      <c r="A78" s="21">
        <v>45121</v>
      </c>
      <c r="B78">
        <v>7374.5400390625</v>
      </c>
      <c r="C78">
        <v>7376.3994000000002</v>
      </c>
    </row>
    <row r="79" spans="1:3" x14ac:dyDescent="0.4">
      <c r="A79" s="21">
        <v>45124</v>
      </c>
      <c r="B79">
        <v>7291.66015625</v>
      </c>
      <c r="C79">
        <v>7370.5590000000002</v>
      </c>
    </row>
    <row r="80" spans="1:3" x14ac:dyDescent="0.4">
      <c r="A80" s="21">
        <v>45125</v>
      </c>
      <c r="B80">
        <v>7319.1801757812</v>
      </c>
      <c r="C80">
        <v>7272.4155000000001</v>
      </c>
    </row>
    <row r="81" spans="1:3" x14ac:dyDescent="0.4">
      <c r="A81" s="21">
        <v>45126</v>
      </c>
      <c r="B81">
        <v>7326.9399414062</v>
      </c>
      <c r="C81">
        <v>7320.47</v>
      </c>
    </row>
    <row r="82" spans="1:3" x14ac:dyDescent="0.4">
      <c r="A82" s="21">
        <v>45127</v>
      </c>
      <c r="B82">
        <v>7384.91015625</v>
      </c>
      <c r="C82">
        <v>7327.0137000000004</v>
      </c>
    </row>
    <row r="83" spans="1:3" x14ac:dyDescent="0.4">
      <c r="A83" s="21">
        <v>45128</v>
      </c>
      <c r="B83">
        <v>7432.7700195312</v>
      </c>
      <c r="C83">
        <v>7392.7837</v>
      </c>
    </row>
    <row r="84" spans="1:3" x14ac:dyDescent="0.4">
      <c r="A84" s="21">
        <v>45131</v>
      </c>
      <c r="B84">
        <v>7427.3100585938</v>
      </c>
      <c r="C84">
        <v>7438.4296999999997</v>
      </c>
    </row>
    <row r="85" spans="1:3" x14ac:dyDescent="0.4">
      <c r="A85" s="21">
        <v>45132</v>
      </c>
      <c r="B85">
        <v>7415.4501953125</v>
      </c>
      <c r="C85">
        <v>7420.3280000000004</v>
      </c>
    </row>
    <row r="86" spans="1:3" x14ac:dyDescent="0.4">
      <c r="A86" s="21">
        <v>45133</v>
      </c>
      <c r="B86">
        <v>7315.0698242188</v>
      </c>
      <c r="C86">
        <v>7408.1049999999996</v>
      </c>
    </row>
    <row r="87" spans="1:3" x14ac:dyDescent="0.4">
      <c r="A87" s="21">
        <v>45134</v>
      </c>
      <c r="B87">
        <v>7465.240234375</v>
      </c>
      <c r="C87">
        <v>7292.4946</v>
      </c>
    </row>
    <row r="88" spans="1:3" x14ac:dyDescent="0.4">
      <c r="A88" s="21">
        <v>45135</v>
      </c>
      <c r="B88">
        <v>7476.4702148438</v>
      </c>
      <c r="C88">
        <v>7491.8209999999999</v>
      </c>
    </row>
    <row r="89" spans="1:3" x14ac:dyDescent="0.4">
      <c r="A89" s="21">
        <v>45138</v>
      </c>
      <c r="B89">
        <v>7497.7797851562</v>
      </c>
      <c r="C89">
        <v>7474.8013000000001</v>
      </c>
    </row>
    <row r="90" spans="1:3" x14ac:dyDescent="0.4">
      <c r="A90" s="21">
        <v>45139</v>
      </c>
      <c r="B90">
        <v>7406.080078125</v>
      </c>
      <c r="C90">
        <v>7496.5956999999999</v>
      </c>
    </row>
    <row r="91" spans="1:3" x14ac:dyDescent="0.4">
      <c r="A91" s="21">
        <v>45140</v>
      </c>
      <c r="B91">
        <v>7312.83984375</v>
      </c>
      <c r="C91">
        <v>7379.0775999999996</v>
      </c>
    </row>
    <row r="92" spans="1:3" x14ac:dyDescent="0.4">
      <c r="A92" s="21">
        <v>45141</v>
      </c>
      <c r="B92">
        <v>7260.5297851562</v>
      </c>
      <c r="C92">
        <v>7295.9823999999999</v>
      </c>
    </row>
    <row r="93" spans="1:3" x14ac:dyDescent="0.4">
      <c r="A93" s="21">
        <v>45142</v>
      </c>
      <c r="B93">
        <v>7315.0698242188</v>
      </c>
      <c r="C93">
        <v>7256.5050000000001</v>
      </c>
    </row>
    <row r="94" spans="1:3" x14ac:dyDescent="0.4">
      <c r="A94" s="21">
        <v>45145</v>
      </c>
      <c r="B94">
        <v>7319.759765625</v>
      </c>
      <c r="C94">
        <v>7328.3280000000004</v>
      </c>
    </row>
    <row r="95" spans="1:3" x14ac:dyDescent="0.4">
      <c r="A95" s="21">
        <v>45146</v>
      </c>
      <c r="B95">
        <v>7269.4702148438</v>
      </c>
      <c r="C95">
        <v>7325.3222999999998</v>
      </c>
    </row>
    <row r="96" spans="1:3" x14ac:dyDescent="0.4">
      <c r="A96" s="21">
        <v>45147</v>
      </c>
      <c r="B96">
        <v>7322.0400390625</v>
      </c>
      <c r="C96">
        <v>7264.6196</v>
      </c>
    </row>
    <row r="97" spans="1:3" x14ac:dyDescent="0.4">
      <c r="A97" s="21">
        <v>45148</v>
      </c>
      <c r="B97">
        <v>7433.6201171875</v>
      </c>
      <c r="C97">
        <v>7332.3696</v>
      </c>
    </row>
    <row r="98" spans="1:3" x14ac:dyDescent="0.4">
      <c r="A98" s="21">
        <v>45149</v>
      </c>
      <c r="B98">
        <v>7340.1899414062</v>
      </c>
      <c r="C98">
        <v>7454.2646000000004</v>
      </c>
    </row>
    <row r="99" spans="1:3" x14ac:dyDescent="0.4">
      <c r="A99" s="21">
        <v>45152</v>
      </c>
      <c r="B99">
        <v>7348.83984375</v>
      </c>
      <c r="C99">
        <v>7318.1054999999997</v>
      </c>
    </row>
    <row r="100" spans="1:3" x14ac:dyDescent="0.4">
      <c r="A100" s="21">
        <v>45153</v>
      </c>
      <c r="B100">
        <v>7267.7001953125</v>
      </c>
      <c r="C100">
        <v>7349.3002999999999</v>
      </c>
    </row>
    <row r="101" spans="1:3" x14ac:dyDescent="0.4">
      <c r="A101" s="21">
        <v>45154</v>
      </c>
      <c r="B101">
        <v>7260.25</v>
      </c>
      <c r="C101">
        <v>7254.1480000000001</v>
      </c>
    </row>
    <row r="102" spans="1:3" x14ac:dyDescent="0.4">
      <c r="A102" s="21">
        <v>45155</v>
      </c>
      <c r="B102">
        <v>7191.740234375</v>
      </c>
      <c r="C102">
        <v>7260.6480000000001</v>
      </c>
    </row>
    <row r="103" spans="1:3" x14ac:dyDescent="0.4">
      <c r="A103" s="21">
        <v>45156</v>
      </c>
      <c r="B103">
        <v>7164.1098632812</v>
      </c>
      <c r="C103">
        <v>7186.6620000000003</v>
      </c>
    </row>
    <row r="104" spans="1:3" x14ac:dyDescent="0.4">
      <c r="A104" s="21">
        <v>45159</v>
      </c>
      <c r="B104">
        <v>7198.0600585938</v>
      </c>
      <c r="C104">
        <v>7165.1655000000001</v>
      </c>
    </row>
    <row r="105" spans="1:3" x14ac:dyDescent="0.4">
      <c r="A105" s="21">
        <v>45160</v>
      </c>
      <c r="B105">
        <v>7240.8798828125</v>
      </c>
      <c r="C105">
        <v>7205.34</v>
      </c>
    </row>
    <row r="106" spans="1:3" x14ac:dyDescent="0.4">
      <c r="A106" s="21">
        <v>45161</v>
      </c>
      <c r="B106">
        <v>7246.6201171875</v>
      </c>
      <c r="C106">
        <v>7250.1005999999998</v>
      </c>
    </row>
    <row r="107" spans="1:3" x14ac:dyDescent="0.4">
      <c r="A107" s="21">
        <v>45162</v>
      </c>
      <c r="B107">
        <v>7214.4599609375</v>
      </c>
      <c r="C107">
        <v>7250.5649999999996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AS504"/>
  <sheetViews>
    <sheetView tabSelected="1" topLeftCell="R1" zoomScale="81" zoomScaleNormal="100" workbookViewId="0">
      <selection activeCell="AC21" sqref="AC21"/>
    </sheetView>
  </sheetViews>
  <sheetFormatPr baseColWidth="10" defaultRowHeight="14.6" x14ac:dyDescent="0.4"/>
  <cols>
    <col min="20" max="20" width="13" customWidth="1"/>
    <col min="21" max="21" width="12.4609375" bestFit="1" customWidth="1"/>
    <col min="22" max="22" width="11.84375" bestFit="1" customWidth="1"/>
    <col min="24" max="24" width="21.07421875" customWidth="1"/>
    <col min="25" max="25" width="12.61328125" customWidth="1"/>
    <col min="26" max="26" width="13.23046875" customWidth="1"/>
    <col min="27" max="27" width="18.4609375" customWidth="1"/>
    <col min="28" max="28" width="14.07421875" customWidth="1"/>
    <col min="30" max="30" width="14.53515625" customWidth="1"/>
    <col min="31" max="31" width="18.23046875" customWidth="1"/>
    <col min="32" max="34" width="14.07421875" customWidth="1"/>
    <col min="36" max="36" width="14" customWidth="1"/>
    <col min="39" max="39" width="17.3828125" customWidth="1"/>
    <col min="42" max="42" width="11.07421875" customWidth="1"/>
    <col min="43" max="43" width="12" bestFit="1" customWidth="1"/>
    <col min="45" max="45" width="12" bestFit="1" customWidth="1"/>
  </cols>
  <sheetData>
    <row r="1" spans="1:45" ht="15.4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R1" t="s">
        <v>12</v>
      </c>
      <c r="S1" s="16">
        <v>0.33234747635667</v>
      </c>
      <c r="V1" t="s">
        <v>1138</v>
      </c>
      <c r="W1" t="s">
        <v>1139</v>
      </c>
      <c r="Y1" t="s">
        <v>1140</v>
      </c>
      <c r="Z1" t="s">
        <v>1141</v>
      </c>
      <c r="AB1" t="s">
        <v>1152</v>
      </c>
      <c r="AD1" t="s">
        <v>967</v>
      </c>
      <c r="AE1" t="s">
        <v>1154</v>
      </c>
      <c r="AF1" t="s">
        <v>1156</v>
      </c>
      <c r="AG1" t="s">
        <v>1157</v>
      </c>
      <c r="AH1" t="s">
        <v>1164</v>
      </c>
      <c r="AJ1" s="9" t="s">
        <v>967</v>
      </c>
      <c r="AK1" s="10" t="s">
        <v>1134</v>
      </c>
      <c r="AL1" s="8" t="s">
        <v>1131</v>
      </c>
      <c r="AM1" s="8" t="s">
        <v>1132</v>
      </c>
      <c r="AO1" s="14" t="s">
        <v>1133</v>
      </c>
      <c r="AP1" s="13" t="s">
        <v>1135</v>
      </c>
      <c r="AQ1" s="13" t="s">
        <v>1136</v>
      </c>
      <c r="AR1" s="13"/>
      <c r="AS1" s="13" t="s">
        <v>1151</v>
      </c>
    </row>
    <row r="2" spans="1:45" ht="15.45" x14ac:dyDescent="0.4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R2" t="s">
        <v>22</v>
      </c>
      <c r="S2" s="7" t="s">
        <v>966</v>
      </c>
      <c r="V2">
        <f>SUM(AL3:AL102)</f>
        <v>-5.926911505032767E-2</v>
      </c>
      <c r="W2">
        <f>SUM(AM3:AM102)</f>
        <v>8.9303390048640855E-3</v>
      </c>
      <c r="Y2">
        <f>SUM(AP3:AP102)</f>
        <v>-6.9431093257319894E-3</v>
      </c>
      <c r="Z2">
        <f>SUM(AQ3:AQ102)</f>
        <v>6.8990166542799002E-3</v>
      </c>
      <c r="AB2">
        <f>SUM(AS3:AS102)</f>
        <v>1.2739386342818361E-4</v>
      </c>
      <c r="AD2" s="21">
        <v>45012</v>
      </c>
      <c r="AE2">
        <v>7012.2133999999996</v>
      </c>
      <c r="AJ2" s="11" t="s">
        <v>968</v>
      </c>
      <c r="AK2" s="12">
        <v>191.7</v>
      </c>
      <c r="AL2" s="12"/>
      <c r="AO2" s="15">
        <v>7246.62</v>
      </c>
      <c r="AP2" s="15"/>
      <c r="AQ2" s="15"/>
      <c r="AR2" s="15"/>
      <c r="AS2" s="15"/>
    </row>
    <row r="3" spans="1:45" ht="15.45" x14ac:dyDescent="0.4">
      <c r="A3" t="s">
        <v>20</v>
      </c>
      <c r="B3" t="s">
        <v>21</v>
      </c>
      <c r="C3" t="s">
        <v>22</v>
      </c>
      <c r="D3" s="1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R3" t="s">
        <v>32</v>
      </c>
      <c r="S3" s="7" t="s">
        <v>965</v>
      </c>
      <c r="Y3" t="s">
        <v>1158</v>
      </c>
      <c r="Z3" t="s">
        <v>1158</v>
      </c>
      <c r="AD3" s="21">
        <v>45013</v>
      </c>
      <c r="AE3">
        <v>7072.2533999999996</v>
      </c>
      <c r="AF3">
        <f>(AE2-AE3)/AE3</f>
        <v>-8.4895148129166247E-3</v>
      </c>
      <c r="AG3">
        <f>AF3^2</f>
        <v>7.2071861758730789E-5</v>
      </c>
      <c r="AH3">
        <f>AL3*AF3</f>
        <v>-2.2200614050514189E-5</v>
      </c>
      <c r="AJ3" s="11" t="s">
        <v>969</v>
      </c>
      <c r="AK3" s="12">
        <v>191.2</v>
      </c>
      <c r="AL3" s="12">
        <f>(AK2-AK3)/AK3</f>
        <v>2.6150627615062765E-3</v>
      </c>
      <c r="AM3">
        <f>AL3^2</f>
        <v>6.8385532466168323E-6</v>
      </c>
      <c r="AO3" s="15">
        <v>7240.88</v>
      </c>
      <c r="AP3" s="12">
        <f>(AO2-AO3)/AO3</f>
        <v>7.927213266895435E-4</v>
      </c>
      <c r="AQ3">
        <f>AP3^2</f>
        <v>6.2840710178842993E-7</v>
      </c>
      <c r="AR3" s="15"/>
      <c r="AS3" s="15">
        <f>AL3*AP3</f>
        <v>2.0730160216776766E-6</v>
      </c>
    </row>
    <row r="4" spans="1:45" x14ac:dyDescent="0.4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Y4">
        <f>SUM(AF3:AF107)</f>
        <v>-2.8615648182548314E-2</v>
      </c>
      <c r="Z4">
        <f>SUM(AG3:AG107)</f>
        <v>9.6366596062173824E-3</v>
      </c>
      <c r="AD4" s="21">
        <v>45014</v>
      </c>
      <c r="AE4">
        <v>7089.2056000000002</v>
      </c>
      <c r="AF4">
        <f t="shared" ref="AF4:AF67" si="0">(AE3-AE4)/AE4</f>
        <v>-2.3912693405309941E-3</v>
      </c>
      <c r="AG4">
        <f t="shared" ref="AG4:AG67" si="1">AF4^2</f>
        <v>5.7181690589635355E-6</v>
      </c>
      <c r="AH4">
        <f t="shared" ref="AH4:AH67" si="2">AL4*AF4</f>
        <v>1.6148831910079583E-5</v>
      </c>
      <c r="AJ4" s="11" t="s">
        <v>970</v>
      </c>
      <c r="AK4" s="12">
        <v>192.5</v>
      </c>
      <c r="AL4" s="12">
        <f t="shared" ref="AL4:AL60" si="3">(AK3-AK4)/AK4</f>
        <v>-6.7532467532468122E-3</v>
      </c>
      <c r="AM4">
        <f t="shared" ref="AM4:AM60" si="4">AL4^2</f>
        <v>4.5606341710238613E-5</v>
      </c>
      <c r="AO4" s="15">
        <v>7198.06</v>
      </c>
      <c r="AP4" s="12">
        <f t="shared" ref="AP4:AP60" si="5">(AO3-AO4)/AO4</f>
        <v>5.9488251000963744E-3</v>
      </c>
      <c r="AQ4">
        <f t="shared" ref="AQ4:AQ60" si="6">AP4^2</f>
        <v>3.5388520071536638E-5</v>
      </c>
      <c r="AR4" s="15"/>
      <c r="AS4" s="15">
        <f t="shared" ref="AS4:AS67" si="7">AL4*AP4</f>
        <v>-4.0173883792858982E-5</v>
      </c>
    </row>
    <row r="5" spans="1:45" x14ac:dyDescent="0.4">
      <c r="A5" t="s">
        <v>40</v>
      </c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AD5" s="21">
        <v>45015</v>
      </c>
      <c r="AE5">
        <v>7189.3209999999999</v>
      </c>
      <c r="AF5">
        <f t="shared" si="0"/>
        <v>-1.3925570996203909E-2</v>
      </c>
      <c r="AG5">
        <f t="shared" si="1"/>
        <v>1.9392152757031553E-4</v>
      </c>
      <c r="AH5">
        <f t="shared" si="2"/>
        <v>3.6160921828634317E-6</v>
      </c>
      <c r="AJ5" s="11" t="s">
        <v>971</v>
      </c>
      <c r="AK5" s="12">
        <v>192.55</v>
      </c>
      <c r="AL5" s="12">
        <f t="shared" si="3"/>
        <v>-2.5967281225661577E-4</v>
      </c>
      <c r="AM5">
        <f t="shared" si="4"/>
        <v>6.7429969425259623E-8</v>
      </c>
      <c r="AO5" s="15">
        <v>7164.11</v>
      </c>
      <c r="AP5" s="12">
        <f t="shared" si="5"/>
        <v>4.7388998773051682E-3</v>
      </c>
      <c r="AQ5">
        <f t="shared" si="6"/>
        <v>2.2457172047122939E-5</v>
      </c>
      <c r="AR5" s="15"/>
      <c r="AS5" s="15">
        <f t="shared" si="7"/>
        <v>-1.2305634581423643E-6</v>
      </c>
    </row>
    <row r="6" spans="1:45" x14ac:dyDescent="0.4">
      <c r="A6" t="s">
        <v>50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  <c r="I6" t="s">
        <v>58</v>
      </c>
      <c r="J6" t="s">
        <v>59</v>
      </c>
      <c r="T6" t="s">
        <v>1144</v>
      </c>
      <c r="U6">
        <f>(V2)/102</f>
        <v>-5.8106975539536933E-4</v>
      </c>
      <c r="X6" t="s">
        <v>1160</v>
      </c>
      <c r="Y6">
        <f>Y4/AC8</f>
        <v>-2.7515046329373377E-4</v>
      </c>
      <c r="AA6" t="s">
        <v>1165</v>
      </c>
      <c r="AD6" s="21">
        <v>45016</v>
      </c>
      <c r="AE6">
        <v>7270.3622999999998</v>
      </c>
      <c r="AF6">
        <f t="shared" si="0"/>
        <v>-1.114680350936567E-2</v>
      </c>
      <c r="AG6">
        <f t="shared" si="1"/>
        <v>1.2425122847640682E-4</v>
      </c>
      <c r="AH6">
        <f t="shared" si="2"/>
        <v>-8.6903353763249151E-6</v>
      </c>
      <c r="AJ6" s="11" t="s">
        <v>972</v>
      </c>
      <c r="AK6" s="12">
        <v>192.4</v>
      </c>
      <c r="AL6" s="12">
        <f t="shared" si="3"/>
        <v>7.7962577962580916E-4</v>
      </c>
      <c r="AM6">
        <f t="shared" si="4"/>
        <v>6.078163562571508E-7</v>
      </c>
      <c r="AO6" s="15">
        <v>7191.74</v>
      </c>
      <c r="AP6" s="12">
        <f t="shared" si="5"/>
        <v>-3.8419075216846147E-3</v>
      </c>
      <c r="AQ6">
        <f t="shared" si="6"/>
        <v>1.4760253405176818E-5</v>
      </c>
      <c r="AR6" s="15"/>
      <c r="AS6" s="15">
        <f t="shared" si="7"/>
        <v>-2.995250146843628E-6</v>
      </c>
    </row>
    <row r="7" spans="1:45" x14ac:dyDescent="0.4">
      <c r="A7" t="s">
        <v>60</v>
      </c>
      <c r="B7" t="s">
        <v>61</v>
      </c>
      <c r="C7" t="s">
        <v>62</v>
      </c>
      <c r="D7" t="s">
        <v>63</v>
      </c>
      <c r="E7" t="s">
        <v>64</v>
      </c>
      <c r="F7" t="s">
        <v>65</v>
      </c>
      <c r="G7" t="s">
        <v>66</v>
      </c>
      <c r="H7" t="s">
        <v>67</v>
      </c>
      <c r="I7" t="s">
        <v>68</v>
      </c>
      <c r="J7" t="s">
        <v>69</v>
      </c>
      <c r="T7" t="s">
        <v>1145</v>
      </c>
      <c r="U7">
        <f>(Y2)/102</f>
        <v>-6.8069699271882249E-5</v>
      </c>
      <c r="X7" t="s">
        <v>1161</v>
      </c>
      <c r="Y7">
        <f>(Z4/AC8)-Y6^2</f>
        <v>9.2584480743870229E-5</v>
      </c>
      <c r="AA7">
        <f>SUM(AH3:AH107)</f>
        <v>1.6872088046798329E-3</v>
      </c>
      <c r="AD7" s="21">
        <v>45019</v>
      </c>
      <c r="AE7">
        <v>7326.4813999999997</v>
      </c>
      <c r="AF7">
        <f t="shared" si="0"/>
        <v>-7.6597614784089801E-3</v>
      </c>
      <c r="AG7">
        <f t="shared" si="1"/>
        <v>5.8671945906118123E-5</v>
      </c>
      <c r="AH7">
        <f t="shared" si="2"/>
        <v>1.3300913701016636E-4</v>
      </c>
      <c r="AJ7" s="11" t="s">
        <v>973</v>
      </c>
      <c r="AK7" s="12">
        <v>195.8</v>
      </c>
      <c r="AL7" s="12">
        <f t="shared" si="3"/>
        <v>-1.7364657814096043E-2</v>
      </c>
      <c r="AM7">
        <f t="shared" si="4"/>
        <v>3.0153134100064673E-4</v>
      </c>
      <c r="AO7" s="15">
        <v>7260.25</v>
      </c>
      <c r="AP7" s="12">
        <f t="shared" si="5"/>
        <v>-9.4363141765091037E-3</v>
      </c>
      <c r="AQ7">
        <f t="shared" si="6"/>
        <v>8.9044025237786683E-5</v>
      </c>
      <c r="AR7" s="15"/>
      <c r="AS7" s="15">
        <f t="shared" si="7"/>
        <v>1.6385836670138406E-4</v>
      </c>
    </row>
    <row r="8" spans="1:45" x14ac:dyDescent="0.4">
      <c r="A8" t="s">
        <v>70</v>
      </c>
      <c r="B8" t="s">
        <v>71</v>
      </c>
      <c r="C8" t="s">
        <v>72</v>
      </c>
      <c r="D8" t="s">
        <v>73</v>
      </c>
      <c r="E8" t="s">
        <v>74</v>
      </c>
      <c r="F8" t="s">
        <v>75</v>
      </c>
      <c r="G8" t="s">
        <v>76</v>
      </c>
      <c r="H8" t="s">
        <v>77</v>
      </c>
      <c r="I8" t="s">
        <v>78</v>
      </c>
      <c r="J8" t="s">
        <v>79</v>
      </c>
      <c r="X8" t="s">
        <v>1162</v>
      </c>
      <c r="Y8">
        <f>_xlfn.VAR.S(AF3:AF107)</f>
        <v>9.2585201770322139E-5</v>
      </c>
      <c r="AB8" s="23" t="s">
        <v>1159</v>
      </c>
      <c r="AC8" s="24">
        <v>104</v>
      </c>
      <c r="AD8" s="21">
        <v>45020</v>
      </c>
      <c r="AE8">
        <v>7342.9155000000001</v>
      </c>
      <c r="AF8">
        <f t="shared" si="0"/>
        <v>-2.2380892167423688E-3</v>
      </c>
      <c r="AG8">
        <f t="shared" si="1"/>
        <v>5.0090433420984698E-6</v>
      </c>
      <c r="AH8">
        <f t="shared" si="2"/>
        <v>0</v>
      </c>
      <c r="AJ8" s="11" t="s">
        <v>974</v>
      </c>
      <c r="AK8" s="12">
        <v>195.8</v>
      </c>
      <c r="AL8" s="12">
        <f t="shared" si="3"/>
        <v>0</v>
      </c>
      <c r="AM8">
        <f t="shared" si="4"/>
        <v>0</v>
      </c>
      <c r="AO8" s="15">
        <v>7267.7</v>
      </c>
      <c r="AP8" s="12">
        <f t="shared" si="5"/>
        <v>-1.0250835890308926E-3</v>
      </c>
      <c r="AQ8">
        <f t="shared" si="6"/>
        <v>1.050796364500456E-6</v>
      </c>
      <c r="AR8" s="15"/>
      <c r="AS8" s="15">
        <f t="shared" si="7"/>
        <v>0</v>
      </c>
    </row>
    <row r="9" spans="1:45" x14ac:dyDescent="0.4">
      <c r="A9" t="s">
        <v>80</v>
      </c>
      <c r="B9" t="s">
        <v>81</v>
      </c>
      <c r="C9" t="s">
        <v>82</v>
      </c>
      <c r="D9" t="s">
        <v>83</v>
      </c>
      <c r="E9" t="s">
        <v>84</v>
      </c>
      <c r="F9" t="s">
        <v>85</v>
      </c>
      <c r="G9" t="s">
        <v>86</v>
      </c>
      <c r="H9" t="s">
        <v>87</v>
      </c>
      <c r="I9" t="s">
        <v>88</v>
      </c>
      <c r="J9" t="s">
        <v>89</v>
      </c>
      <c r="T9" t="s">
        <v>1146</v>
      </c>
      <c r="U9">
        <f>_xlfn.VAR.S(AL3:AL102)</f>
        <v>8.9850613382581776E-5</v>
      </c>
      <c r="AD9" s="21">
        <v>45021</v>
      </c>
      <c r="AE9">
        <v>7336.8612999999996</v>
      </c>
      <c r="AF9">
        <f t="shared" si="0"/>
        <v>8.2517574647356247E-4</v>
      </c>
      <c r="AG9">
        <f t="shared" si="1"/>
        <v>6.8091501256820108E-7</v>
      </c>
      <c r="AH9">
        <f t="shared" si="2"/>
        <v>-1.0197632175839691E-5</v>
      </c>
      <c r="AJ9" s="11" t="s">
        <v>975</v>
      </c>
      <c r="AK9" s="12">
        <v>198.25</v>
      </c>
      <c r="AL9" s="12">
        <f t="shared" si="3"/>
        <v>-1.2358133669609021E-2</v>
      </c>
      <c r="AM9">
        <f t="shared" si="4"/>
        <v>1.5272346779592413E-4</v>
      </c>
      <c r="AO9" s="15">
        <v>7348.84</v>
      </c>
      <c r="AP9" s="12">
        <f t="shared" si="5"/>
        <v>-1.1041198338785486E-2</v>
      </c>
      <c r="AQ9">
        <f t="shared" si="6"/>
        <v>1.2190806075639938E-4</v>
      </c>
      <c r="AR9" s="15"/>
      <c r="AS9" s="15">
        <f t="shared" si="7"/>
        <v>1.3644860494337611E-4</v>
      </c>
    </row>
    <row r="10" spans="1:45" x14ac:dyDescent="0.4">
      <c r="A10" t="s">
        <v>90</v>
      </c>
      <c r="B10" t="s">
        <v>91</v>
      </c>
      <c r="C10" t="s">
        <v>92</v>
      </c>
      <c r="D10" t="s">
        <v>93</v>
      </c>
      <c r="E10" t="s">
        <v>94</v>
      </c>
      <c r="F10" t="s">
        <v>95</v>
      </c>
      <c r="G10" t="s">
        <v>96</v>
      </c>
      <c r="H10" t="s">
        <v>97</v>
      </c>
      <c r="I10" t="s">
        <v>98</v>
      </c>
      <c r="J10" t="s">
        <v>99</v>
      </c>
      <c r="T10" t="s">
        <v>1137</v>
      </c>
      <c r="U10">
        <f>_xlfn.VAR.S(AP3:AP102)</f>
        <v>6.9682167541503133E-5</v>
      </c>
      <c r="X10" t="s">
        <v>1163</v>
      </c>
      <c r="Y10">
        <f>AA7/AC8</f>
        <v>1.622316158345993E-5</v>
      </c>
      <c r="AD10" s="21">
        <v>45022</v>
      </c>
      <c r="AE10">
        <v>7304.8086000000003</v>
      </c>
      <c r="AF10">
        <f t="shared" si="0"/>
        <v>4.3878904643715475E-3</v>
      </c>
      <c r="AG10">
        <f t="shared" si="1"/>
        <v>1.9253582727322755E-5</v>
      </c>
      <c r="AH10">
        <f t="shared" si="2"/>
        <v>4.1331962113479314E-5</v>
      </c>
      <c r="AJ10" s="11" t="s">
        <v>976</v>
      </c>
      <c r="AK10" s="12">
        <v>196.4</v>
      </c>
      <c r="AL10" s="12">
        <f t="shared" si="3"/>
        <v>9.4195519348268548E-3</v>
      </c>
      <c r="AM10">
        <f t="shared" si="4"/>
        <v>8.8727958652900341E-5</v>
      </c>
      <c r="AO10" s="15">
        <v>7340.19</v>
      </c>
      <c r="AP10" s="12">
        <f t="shared" si="5"/>
        <v>1.1784436097703936E-3</v>
      </c>
      <c r="AQ10">
        <f t="shared" si="6"/>
        <v>1.3887293414086758E-6</v>
      </c>
      <c r="AR10" s="15"/>
      <c r="AS10" s="15">
        <f t="shared" si="7"/>
        <v>1.1100410784497054E-5</v>
      </c>
    </row>
    <row r="11" spans="1:45" x14ac:dyDescent="0.4">
      <c r="A11" t="s">
        <v>100</v>
      </c>
      <c r="B11" t="s">
        <v>101</v>
      </c>
      <c r="C11" t="s">
        <v>102</v>
      </c>
      <c r="D11" t="s">
        <v>103</v>
      </c>
      <c r="E11" t="s">
        <v>104</v>
      </c>
      <c r="F11" t="s">
        <v>105</v>
      </c>
      <c r="G11" t="s">
        <v>106</v>
      </c>
      <c r="H11" t="s">
        <v>107</v>
      </c>
      <c r="I11" t="s">
        <v>72</v>
      </c>
      <c r="J11" t="s">
        <v>108</v>
      </c>
      <c r="T11" t="s">
        <v>1147</v>
      </c>
      <c r="U11">
        <f>_xlfn.COVARIANCE.P(AL3:AL102,AP3:AP102)</f>
        <v>1.2327874397384534E-6</v>
      </c>
      <c r="X11" t="s">
        <v>1166</v>
      </c>
      <c r="Y11">
        <f>_xlfn.COVARIANCE.P(AL3:AL107,AF3:AF107)</f>
        <v>1.5914087685682124E-5</v>
      </c>
      <c r="AD11" s="21">
        <v>45027</v>
      </c>
      <c r="AE11">
        <v>7321.3114999999998</v>
      </c>
      <c r="AF11">
        <f t="shared" si="0"/>
        <v>-2.2540906776059863E-3</v>
      </c>
      <c r="AG11">
        <f t="shared" si="1"/>
        <v>5.0809247828702148E-6</v>
      </c>
      <c r="AH11">
        <f t="shared" si="2"/>
        <v>5.048983598420576E-5</v>
      </c>
      <c r="AJ11" s="11" t="s">
        <v>977</v>
      </c>
      <c r="AK11" s="12">
        <v>200.9</v>
      </c>
      <c r="AL11" s="12">
        <f t="shared" si="3"/>
        <v>-2.2399203583872571E-2</v>
      </c>
      <c r="AM11">
        <f t="shared" si="4"/>
        <v>5.0172432119176985E-4</v>
      </c>
      <c r="AO11" s="15">
        <v>7433.62</v>
      </c>
      <c r="AP11" s="12">
        <f t="shared" si="5"/>
        <v>-1.2568573588641913E-2</v>
      </c>
      <c r="AQ11">
        <f t="shared" si="6"/>
        <v>1.5796904205310705E-4</v>
      </c>
      <c r="AR11" s="15"/>
      <c r="AS11" s="15">
        <f t="shared" si="7"/>
        <v>2.8152603857087408E-4</v>
      </c>
    </row>
    <row r="12" spans="1:45" x14ac:dyDescent="0.4">
      <c r="A12" t="s">
        <v>109</v>
      </c>
      <c r="B12" t="s">
        <v>110</v>
      </c>
      <c r="C12" t="s">
        <v>111</v>
      </c>
      <c r="D12" t="s">
        <v>112</v>
      </c>
      <c r="E12" t="s">
        <v>113</v>
      </c>
      <c r="F12" t="s">
        <v>114</v>
      </c>
      <c r="G12" t="s">
        <v>115</v>
      </c>
      <c r="H12" t="s">
        <v>116</v>
      </c>
      <c r="I12" t="s">
        <v>22</v>
      </c>
      <c r="J12" t="s">
        <v>117</v>
      </c>
      <c r="T12" t="s">
        <v>1148</v>
      </c>
      <c r="U12" s="17">
        <f>U11/U10</f>
        <v>1.7691577102623819E-2</v>
      </c>
      <c r="AD12" s="21">
        <v>45028</v>
      </c>
      <c r="AE12">
        <v>7397.7704999999996</v>
      </c>
      <c r="AF12">
        <f t="shared" si="0"/>
        <v>-1.0335411189087285E-2</v>
      </c>
      <c r="AG12">
        <f t="shared" si="1"/>
        <v>1.0682072444751064E-4</v>
      </c>
      <c r="AH12">
        <f t="shared" si="2"/>
        <v>-2.1532106643931814E-4</v>
      </c>
      <c r="AJ12" s="11" t="s">
        <v>978</v>
      </c>
      <c r="AK12" s="12">
        <v>196.8</v>
      </c>
      <c r="AL12" s="12">
        <f t="shared" si="3"/>
        <v>2.0833333333333304E-2</v>
      </c>
      <c r="AM12">
        <f t="shared" si="4"/>
        <v>4.3402777777777656E-4</v>
      </c>
      <c r="AO12" s="15">
        <v>7322.04</v>
      </c>
      <c r="AP12" s="12">
        <f t="shared" si="5"/>
        <v>1.5238922486083103E-2</v>
      </c>
      <c r="AQ12">
        <f t="shared" si="6"/>
        <v>2.3222475853684922E-4</v>
      </c>
      <c r="AR12" s="15"/>
      <c r="AS12" s="15">
        <f t="shared" si="7"/>
        <v>3.1747755179339752E-4</v>
      </c>
    </row>
    <row r="13" spans="1:45" x14ac:dyDescent="0.4">
      <c r="A13" t="s">
        <v>118</v>
      </c>
      <c r="B13" t="s">
        <v>119</v>
      </c>
      <c r="C13" t="s">
        <v>120</v>
      </c>
      <c r="D13" t="s">
        <v>121</v>
      </c>
      <c r="E13" t="s">
        <v>122</v>
      </c>
      <c r="F13" t="s">
        <v>123</v>
      </c>
      <c r="G13" t="s">
        <v>124</v>
      </c>
      <c r="H13" t="s">
        <v>125</v>
      </c>
      <c r="I13" t="s">
        <v>126</v>
      </c>
      <c r="J13" t="s">
        <v>127</v>
      </c>
      <c r="X13" t="s">
        <v>1167</v>
      </c>
      <c r="Y13">
        <f>Y11/Y8</f>
        <v>0.1718858670866269</v>
      </c>
      <c r="AD13" s="21">
        <v>45029</v>
      </c>
      <c r="AE13">
        <v>7393.8540000000003</v>
      </c>
      <c r="AF13">
        <f t="shared" si="0"/>
        <v>5.296966913330125E-4</v>
      </c>
      <c r="AG13">
        <f t="shared" si="1"/>
        <v>2.805785848091407E-7</v>
      </c>
      <c r="AH13">
        <f t="shared" si="2"/>
        <v>2.0263836699809198E-6</v>
      </c>
      <c r="AJ13" s="11" t="s">
        <v>979</v>
      </c>
      <c r="AK13" s="12">
        <v>196.05</v>
      </c>
      <c r="AL13" s="12">
        <f t="shared" si="3"/>
        <v>3.8255547054322873E-3</v>
      </c>
      <c r="AM13">
        <f t="shared" si="4"/>
        <v>1.4634868804255115E-5</v>
      </c>
      <c r="AO13" s="15">
        <v>7269.47</v>
      </c>
      <c r="AP13" s="12">
        <f t="shared" si="5"/>
        <v>7.2316138590570846E-3</v>
      </c>
      <c r="AQ13">
        <f t="shared" si="6"/>
        <v>5.2296239006506496E-5</v>
      </c>
      <c r="AR13" s="15"/>
      <c r="AS13" s="15">
        <f t="shared" si="7"/>
        <v>2.7664934426385171E-5</v>
      </c>
    </row>
    <row r="14" spans="1:45" x14ac:dyDescent="0.4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t="s">
        <v>133</v>
      </c>
      <c r="G14" t="s">
        <v>134</v>
      </c>
      <c r="H14" t="s">
        <v>135</v>
      </c>
      <c r="I14" t="s">
        <v>136</v>
      </c>
      <c r="J14" t="s">
        <v>137</v>
      </c>
      <c r="T14" t="s">
        <v>1142</v>
      </c>
      <c r="U14">
        <f>(W2/102)-U6^2</f>
        <v>8.7214701124306787E-5</v>
      </c>
      <c r="X14" t="s">
        <v>1168</v>
      </c>
      <c r="Y14">
        <f>Y10/Y7</f>
        <v>0.17522549625072043</v>
      </c>
      <c r="AD14" s="21">
        <v>45030</v>
      </c>
      <c r="AE14">
        <v>7491.9204</v>
      </c>
      <c r="AF14">
        <f t="shared" si="0"/>
        <v>-1.3089621187112413E-2</v>
      </c>
      <c r="AG14">
        <f t="shared" si="1"/>
        <v>1.7133818282210218E-4</v>
      </c>
      <c r="AH14">
        <f t="shared" si="2"/>
        <v>-1.6712999472819732E-5</v>
      </c>
      <c r="AJ14" s="11" t="s">
        <v>980</v>
      </c>
      <c r="AK14" s="12">
        <v>195.8</v>
      </c>
      <c r="AL14" s="12">
        <f t="shared" si="3"/>
        <v>1.2768130745658835E-3</v>
      </c>
      <c r="AM14">
        <f t="shared" si="4"/>
        <v>1.6302516273823844E-6</v>
      </c>
      <c r="AO14" s="15">
        <v>7319.76</v>
      </c>
      <c r="AP14" s="12">
        <f t="shared" si="5"/>
        <v>-6.8704438396887278E-3</v>
      </c>
      <c r="AQ14">
        <f t="shared" si="6"/>
        <v>4.7202998554316788E-5</v>
      </c>
      <c r="AR14" s="15"/>
      <c r="AS14" s="15">
        <f t="shared" si="7"/>
        <v>-8.7722725225851989E-6</v>
      </c>
    </row>
    <row r="15" spans="1:45" x14ac:dyDescent="0.4">
      <c r="A15" t="s">
        <v>138</v>
      </c>
      <c r="B15" t="s">
        <v>139</v>
      </c>
      <c r="C15" t="s">
        <v>140</v>
      </c>
      <c r="D15" s="1" t="s">
        <v>141</v>
      </c>
      <c r="E15" t="s">
        <v>142</v>
      </c>
      <c r="F15" t="s">
        <v>143</v>
      </c>
      <c r="G15" t="s">
        <v>144</v>
      </c>
      <c r="H15" t="s">
        <v>145</v>
      </c>
      <c r="I15" t="s">
        <v>146</v>
      </c>
      <c r="J15" t="s">
        <v>147</v>
      </c>
      <c r="T15" t="s">
        <v>1143</v>
      </c>
      <c r="U15">
        <f>(Z2/102)-U7^2</f>
        <v>6.7632784695255733E-5</v>
      </c>
      <c r="AD15" s="21">
        <v>45033</v>
      </c>
      <c r="AE15">
        <v>7519.2489999999998</v>
      </c>
      <c r="AF15">
        <f t="shared" si="0"/>
        <v>-3.634485305646857E-3</v>
      </c>
      <c r="AG15">
        <f t="shared" si="1"/>
        <v>1.3209483436962928E-5</v>
      </c>
      <c r="AH15">
        <f t="shared" si="2"/>
        <v>1.8552758068640379E-6</v>
      </c>
      <c r="AJ15" s="11" t="s">
        <v>981</v>
      </c>
      <c r="AK15" s="12">
        <v>195.9</v>
      </c>
      <c r="AL15" s="12">
        <f t="shared" si="3"/>
        <v>-5.1046452271564222E-4</v>
      </c>
      <c r="AM15">
        <f t="shared" si="4"/>
        <v>2.6057402895130843E-7</v>
      </c>
      <c r="AO15" s="15">
        <v>7315.07</v>
      </c>
      <c r="AP15" s="12">
        <f t="shared" si="5"/>
        <v>6.4114219002695937E-4</v>
      </c>
      <c r="AQ15">
        <f t="shared" si="6"/>
        <v>4.1106330783256569E-7</v>
      </c>
      <c r="AR15" s="15"/>
      <c r="AS15" s="15">
        <f t="shared" si="7"/>
        <v>-3.2728034202497342E-7</v>
      </c>
    </row>
    <row r="16" spans="1:45" x14ac:dyDescent="0.4">
      <c r="A16" t="s">
        <v>148</v>
      </c>
      <c r="B16" t="s">
        <v>149</v>
      </c>
      <c r="C16" t="s">
        <v>150</v>
      </c>
      <c r="D16" t="s">
        <v>151</v>
      </c>
      <c r="E16" t="s">
        <v>152</v>
      </c>
      <c r="F16" t="s">
        <v>153</v>
      </c>
      <c r="G16" t="s">
        <v>154</v>
      </c>
      <c r="H16" t="s">
        <v>155</v>
      </c>
      <c r="I16" t="s">
        <v>156</v>
      </c>
      <c r="J16" t="s">
        <v>157</v>
      </c>
      <c r="T16" t="s">
        <v>1149</v>
      </c>
      <c r="U16">
        <f>(U14*U15)/102</f>
        <v>5.7829148072561946E-11</v>
      </c>
      <c r="V16">
        <f>AB2/102</f>
        <v>1.2489594453743492E-6</v>
      </c>
      <c r="AD16" s="21">
        <v>45034</v>
      </c>
      <c r="AE16">
        <v>7482.6440000000002</v>
      </c>
      <c r="AF16">
        <f t="shared" si="0"/>
        <v>4.8919873777236444E-3</v>
      </c>
      <c r="AG16">
        <f t="shared" si="1"/>
        <v>2.3931540503807461E-5</v>
      </c>
      <c r="AH16">
        <f t="shared" si="2"/>
        <v>-4.3313827022597402E-5</v>
      </c>
      <c r="AJ16" s="11" t="s">
        <v>982</v>
      </c>
      <c r="AK16" s="12">
        <v>197.65</v>
      </c>
      <c r="AL16" s="12">
        <f t="shared" si="3"/>
        <v>-8.8540349101947878E-3</v>
      </c>
      <c r="AM16">
        <f t="shared" si="4"/>
        <v>7.8393934190948021E-5</v>
      </c>
      <c r="AO16" s="15">
        <v>7260.53</v>
      </c>
      <c r="AP16" s="12">
        <f t="shared" si="5"/>
        <v>7.5118483085945473E-3</v>
      </c>
      <c r="AQ16">
        <f t="shared" si="6"/>
        <v>5.6427865011334758E-5</v>
      </c>
      <c r="AR16" s="15"/>
      <c r="AS16" s="15">
        <f t="shared" si="7"/>
        <v>-6.6510167164383788E-5</v>
      </c>
    </row>
    <row r="17" spans="1:45" x14ac:dyDescent="0.4">
      <c r="A17" t="s">
        <v>158</v>
      </c>
      <c r="B17" t="s">
        <v>159</v>
      </c>
      <c r="C17" t="s">
        <v>160</v>
      </c>
      <c r="D17" t="s">
        <v>161</v>
      </c>
      <c r="E17" t="s">
        <v>162</v>
      </c>
      <c r="F17" t="s">
        <v>163</v>
      </c>
      <c r="G17" t="s">
        <v>164</v>
      </c>
      <c r="H17" t="s">
        <v>165</v>
      </c>
      <c r="I17" t="s">
        <v>166</v>
      </c>
      <c r="J17" t="s">
        <v>167</v>
      </c>
      <c r="T17" t="s">
        <v>1150</v>
      </c>
      <c r="U17">
        <f>V16/U15</f>
        <v>1.8466775410801037E-2</v>
      </c>
      <c r="AD17" s="21">
        <v>45035</v>
      </c>
      <c r="AE17">
        <v>7534.5919999999996</v>
      </c>
      <c r="AF17">
        <f t="shared" si="0"/>
        <v>-6.8946002650175902E-3</v>
      </c>
      <c r="AG17">
        <f t="shared" si="1"/>
        <v>4.7535512814380625E-5</v>
      </c>
      <c r="AH17">
        <f t="shared" si="2"/>
        <v>7.248390766726858E-5</v>
      </c>
      <c r="AJ17" s="11" t="s">
        <v>983</v>
      </c>
      <c r="AK17" s="12">
        <v>199.75</v>
      </c>
      <c r="AL17" s="12">
        <f t="shared" si="3"/>
        <v>-1.0513141426783451E-2</v>
      </c>
      <c r="AM17">
        <f t="shared" si="4"/>
        <v>1.1052614265955037E-4</v>
      </c>
      <c r="AO17" s="15">
        <v>7312.84</v>
      </c>
      <c r="AP17" s="12">
        <f t="shared" si="5"/>
        <v>-7.1531716815902441E-3</v>
      </c>
      <c r="AQ17">
        <f t="shared" si="6"/>
        <v>5.1167865106304599E-5</v>
      </c>
      <c r="AR17" s="15"/>
      <c r="AS17" s="15">
        <f t="shared" si="7"/>
        <v>7.5202305538620638E-5</v>
      </c>
    </row>
    <row r="18" spans="1:45" x14ac:dyDescent="0.4">
      <c r="A18" t="s">
        <v>168</v>
      </c>
      <c r="B18" t="s">
        <v>169</v>
      </c>
      <c r="C18" t="s">
        <v>170</v>
      </c>
      <c r="D18" t="s">
        <v>171</v>
      </c>
      <c r="E18" t="s">
        <v>172</v>
      </c>
      <c r="F18" t="s">
        <v>173</v>
      </c>
      <c r="G18" t="s">
        <v>174</v>
      </c>
      <c r="H18" t="s">
        <v>175</v>
      </c>
      <c r="I18" t="s">
        <v>176</v>
      </c>
      <c r="J18" t="s">
        <v>177</v>
      </c>
      <c r="AD18" s="21">
        <v>45036</v>
      </c>
      <c r="AE18">
        <v>7543.6122999999998</v>
      </c>
      <c r="AF18">
        <f t="shared" si="0"/>
        <v>-1.1957533925756145E-3</v>
      </c>
      <c r="AG18">
        <f t="shared" si="1"/>
        <v>1.4298261758560916E-6</v>
      </c>
      <c r="AH18">
        <f t="shared" si="2"/>
        <v>5.0667516634559596E-6</v>
      </c>
      <c r="AJ18" s="11" t="s">
        <v>984</v>
      </c>
      <c r="AK18" s="12">
        <v>200.6</v>
      </c>
      <c r="AL18" s="12">
        <f t="shared" si="3"/>
        <v>-4.2372881355931917E-3</v>
      </c>
      <c r="AM18">
        <f t="shared" si="4"/>
        <v>1.7954610744038826E-5</v>
      </c>
      <c r="AO18" s="15">
        <v>7406.08</v>
      </c>
      <c r="AP18" s="12">
        <f t="shared" si="5"/>
        <v>-1.2589656066367064E-2</v>
      </c>
      <c r="AQ18">
        <f t="shared" si="6"/>
        <v>1.5849943986941302E-4</v>
      </c>
      <c r="AR18" s="15"/>
      <c r="AS18" s="15">
        <f t="shared" si="7"/>
        <v>5.334600028121601E-5</v>
      </c>
    </row>
    <row r="19" spans="1:45" x14ac:dyDescent="0.4">
      <c r="A19" t="s">
        <v>178</v>
      </c>
      <c r="B19" t="s">
        <v>179</v>
      </c>
      <c r="C19" t="s">
        <v>180</v>
      </c>
      <c r="D19" t="s">
        <v>181</v>
      </c>
      <c r="E19" t="s">
        <v>182</v>
      </c>
      <c r="F19" t="s">
        <v>183</v>
      </c>
      <c r="G19" t="s">
        <v>184</v>
      </c>
      <c r="H19" t="s">
        <v>185</v>
      </c>
      <c r="I19" t="s">
        <v>32</v>
      </c>
      <c r="J19" t="s">
        <v>186</v>
      </c>
      <c r="AD19" s="21">
        <v>45037</v>
      </c>
      <c r="AE19">
        <v>7526.9546</v>
      </c>
      <c r="AF19">
        <f t="shared" si="0"/>
        <v>2.2130730003339931E-3</v>
      </c>
      <c r="AG19">
        <f t="shared" si="1"/>
        <v>4.8976921048073019E-6</v>
      </c>
      <c r="AH19">
        <f t="shared" si="2"/>
        <v>-2.508658403532878E-5</v>
      </c>
      <c r="AJ19" s="11" t="s">
        <v>985</v>
      </c>
      <c r="AK19" s="12">
        <v>202.9</v>
      </c>
      <c r="AL19" s="12">
        <f t="shared" si="3"/>
        <v>-1.1335633316904936E-2</v>
      </c>
      <c r="AM19">
        <f t="shared" si="4"/>
        <v>1.284965826953252E-4</v>
      </c>
      <c r="AO19" s="15">
        <v>7497.78</v>
      </c>
      <c r="AP19" s="12">
        <f t="shared" si="5"/>
        <v>-1.2230286831568788E-2</v>
      </c>
      <c r="AQ19">
        <f t="shared" si="6"/>
        <v>1.4957991598244489E-4</v>
      </c>
      <c r="AR19" s="15"/>
      <c r="AS19" s="15">
        <f t="shared" si="7"/>
        <v>1.3863804688323485E-4</v>
      </c>
    </row>
    <row r="20" spans="1:45" x14ac:dyDescent="0.4">
      <c r="A20" t="s">
        <v>187</v>
      </c>
      <c r="B20" t="s">
        <v>188</v>
      </c>
      <c r="C20" t="s">
        <v>189</v>
      </c>
      <c r="D20" t="s">
        <v>190</v>
      </c>
      <c r="E20" t="s">
        <v>191</v>
      </c>
      <c r="F20" t="s">
        <v>192</v>
      </c>
      <c r="G20" t="s">
        <v>193</v>
      </c>
      <c r="H20" t="s">
        <v>194</v>
      </c>
      <c r="I20" t="s">
        <v>195</v>
      </c>
      <c r="J20" t="s">
        <v>196</v>
      </c>
      <c r="AD20" s="21">
        <v>45040</v>
      </c>
      <c r="AE20">
        <v>7579.4174999999996</v>
      </c>
      <c r="AF20">
        <f t="shared" si="0"/>
        <v>-6.9217588290920165E-3</v>
      </c>
      <c r="AG20">
        <f t="shared" si="1"/>
        <v>4.7910745288113282E-5</v>
      </c>
      <c r="AH20">
        <f t="shared" si="2"/>
        <v>-3.4130960695718061E-6</v>
      </c>
      <c r="AJ20" s="11" t="s">
        <v>986</v>
      </c>
      <c r="AK20" s="12">
        <v>202.8</v>
      </c>
      <c r="AL20" s="12">
        <f t="shared" si="3"/>
        <v>4.9309664694277273E-4</v>
      </c>
      <c r="AM20">
        <f t="shared" si="4"/>
        <v>2.4314430322620548E-7</v>
      </c>
      <c r="AO20" s="15">
        <v>7476.47</v>
      </c>
      <c r="AP20" s="12">
        <f t="shared" si="5"/>
        <v>2.8502755979759819E-3</v>
      </c>
      <c r="AQ20">
        <f t="shared" si="6"/>
        <v>8.1240709844173412E-6</v>
      </c>
      <c r="AR20" s="15"/>
      <c r="AS20" s="15">
        <f t="shared" si="7"/>
        <v>1.4054613402247632E-6</v>
      </c>
    </row>
    <row r="21" spans="1:45" x14ac:dyDescent="0.4">
      <c r="A21" t="s">
        <v>197</v>
      </c>
      <c r="B21" t="s">
        <v>198</v>
      </c>
      <c r="C21" t="s">
        <v>199</v>
      </c>
      <c r="D21" t="s">
        <v>200</v>
      </c>
      <c r="E21" t="s">
        <v>201</v>
      </c>
      <c r="F21" t="s">
        <v>202</v>
      </c>
      <c r="G21" t="s">
        <v>203</v>
      </c>
      <c r="H21" t="s">
        <v>204</v>
      </c>
      <c r="I21" t="s">
        <v>150</v>
      </c>
      <c r="J21" t="s">
        <v>205</v>
      </c>
      <c r="AD21" s="21">
        <v>45041</v>
      </c>
      <c r="AE21">
        <v>7562.6714000000002</v>
      </c>
      <c r="AF21">
        <f t="shared" si="0"/>
        <v>2.2143101444285131E-3</v>
      </c>
      <c r="AG21">
        <f t="shared" si="1"/>
        <v>4.903169415719023E-6</v>
      </c>
      <c r="AH21">
        <f t="shared" si="2"/>
        <v>2.8757274602967954E-5</v>
      </c>
      <c r="AJ21" s="11" t="s">
        <v>987</v>
      </c>
      <c r="AK21" s="12">
        <v>200.2</v>
      </c>
      <c r="AL21" s="12">
        <f t="shared" si="3"/>
        <v>1.2987012987013101E-2</v>
      </c>
      <c r="AM21">
        <f t="shared" si="4"/>
        <v>1.6866250632484694E-4</v>
      </c>
      <c r="AO21" s="15">
        <v>7465.24</v>
      </c>
      <c r="AP21" s="12">
        <f t="shared" si="5"/>
        <v>1.5043052869030966E-3</v>
      </c>
      <c r="AQ21">
        <f t="shared" si="6"/>
        <v>2.2629343962046078E-6</v>
      </c>
      <c r="AR21" s="15"/>
      <c r="AS21" s="15">
        <f t="shared" si="7"/>
        <v>1.9536432297442984E-5</v>
      </c>
    </row>
    <row r="22" spans="1:45" x14ac:dyDescent="0.4">
      <c r="A22" t="s">
        <v>206</v>
      </c>
      <c r="B22" t="s">
        <v>207</v>
      </c>
      <c r="C22" t="s">
        <v>126</v>
      </c>
      <c r="D22" t="s">
        <v>208</v>
      </c>
      <c r="E22" t="s">
        <v>209</v>
      </c>
      <c r="F22" t="s">
        <v>210</v>
      </c>
      <c r="H22" t="s">
        <v>211</v>
      </c>
      <c r="I22" t="s">
        <v>160</v>
      </c>
      <c r="J22" t="s">
        <v>212</v>
      </c>
      <c r="AD22" s="21">
        <v>45042</v>
      </c>
      <c r="AE22">
        <v>7513.3706000000002</v>
      </c>
      <c r="AF22">
        <f t="shared" si="0"/>
        <v>6.56174207618615E-3</v>
      </c>
      <c r="AG22">
        <f t="shared" si="1"/>
        <v>4.3056459074391724E-5</v>
      </c>
      <c r="AH22">
        <f t="shared" si="2"/>
        <v>-4.8798280189782979E-5</v>
      </c>
      <c r="AJ22" s="11" t="s">
        <v>988</v>
      </c>
      <c r="AK22" s="12">
        <v>201.7</v>
      </c>
      <c r="AL22" s="12">
        <f t="shared" si="3"/>
        <v>-7.4367873078829954E-3</v>
      </c>
      <c r="AM22">
        <f t="shared" si="4"/>
        <v>5.5305805462689608E-5</v>
      </c>
      <c r="AO22" s="15">
        <v>7315.07</v>
      </c>
      <c r="AP22" s="12">
        <f t="shared" si="5"/>
        <v>2.0528853449112597E-2</v>
      </c>
      <c r="AQ22">
        <f t="shared" si="6"/>
        <v>4.214338239351422E-4</v>
      </c>
      <c r="AR22" s="15"/>
      <c r="AS22" s="15">
        <f t="shared" si="7"/>
        <v>-1.5266871677575061E-4</v>
      </c>
    </row>
    <row r="23" spans="1:45" x14ac:dyDescent="0.4">
      <c r="A23" t="s">
        <v>213</v>
      </c>
      <c r="B23" t="s">
        <v>214</v>
      </c>
      <c r="C23" t="s">
        <v>215</v>
      </c>
      <c r="D23" s="1" t="s">
        <v>216</v>
      </c>
      <c r="E23" t="s">
        <v>217</v>
      </c>
      <c r="F23" t="s">
        <v>218</v>
      </c>
      <c r="H23" t="s">
        <v>219</v>
      </c>
      <c r="I23" t="s">
        <v>220</v>
      </c>
      <c r="J23" t="s">
        <v>221</v>
      </c>
      <c r="AD23" s="21">
        <v>45043</v>
      </c>
      <c r="AE23">
        <v>7448.3076000000001</v>
      </c>
      <c r="AF23">
        <f t="shared" si="0"/>
        <v>8.7352729632165158E-3</v>
      </c>
      <c r="AG23">
        <f t="shared" si="1"/>
        <v>7.630499374190145E-5</v>
      </c>
      <c r="AH23">
        <f t="shared" si="2"/>
        <v>2.1707934799245814E-5</v>
      </c>
      <c r="AJ23" s="11" t="s">
        <v>989</v>
      </c>
      <c r="AK23" s="12">
        <v>201.2</v>
      </c>
      <c r="AL23" s="12">
        <f t="shared" si="3"/>
        <v>2.485089463220676E-3</v>
      </c>
      <c r="AM23">
        <f t="shared" si="4"/>
        <v>6.1756696402104275E-6</v>
      </c>
      <c r="AO23" s="15">
        <v>7415.45</v>
      </c>
      <c r="AP23" s="12">
        <f t="shared" si="5"/>
        <v>-1.3536602633690486E-2</v>
      </c>
      <c r="AQ23">
        <f t="shared" si="6"/>
        <v>1.8323961086243618E-4</v>
      </c>
      <c r="AR23" s="15"/>
      <c r="AS23" s="15">
        <f t="shared" si="7"/>
        <v>-3.3639668572789478E-5</v>
      </c>
    </row>
    <row r="24" spans="1:45" x14ac:dyDescent="0.4">
      <c r="A24" t="s">
        <v>222</v>
      </c>
      <c r="B24" t="s">
        <v>223</v>
      </c>
      <c r="C24" t="s">
        <v>136</v>
      </c>
      <c r="D24" t="s">
        <v>224</v>
      </c>
      <c r="E24" t="s">
        <v>225</v>
      </c>
      <c r="F24" t="s">
        <v>226</v>
      </c>
      <c r="H24" t="s">
        <v>227</v>
      </c>
      <c r="I24" t="s">
        <v>228</v>
      </c>
      <c r="J24" t="s">
        <v>229</v>
      </c>
      <c r="AD24" s="21">
        <v>45044</v>
      </c>
      <c r="AE24">
        <v>7489.4975999999997</v>
      </c>
      <c r="AF24">
        <f t="shared" si="0"/>
        <v>-5.499701341782872E-3</v>
      </c>
      <c r="AG24">
        <f t="shared" si="1"/>
        <v>3.0246714848808323E-5</v>
      </c>
      <c r="AH24">
        <f t="shared" si="2"/>
        <v>1.6351936595985372E-5</v>
      </c>
      <c r="AJ24" s="11" t="s">
        <v>990</v>
      </c>
      <c r="AK24" s="12">
        <v>201.8</v>
      </c>
      <c r="AL24" s="12">
        <f t="shared" si="3"/>
        <v>-2.9732408325075458E-3</v>
      </c>
      <c r="AM24">
        <f t="shared" si="4"/>
        <v>8.8401610480901639E-6</v>
      </c>
      <c r="AO24" s="15">
        <v>7427.31</v>
      </c>
      <c r="AP24" s="12">
        <f t="shared" si="5"/>
        <v>-1.5968096120938242E-3</v>
      </c>
      <c r="AQ24">
        <f t="shared" si="6"/>
        <v>2.5498009372752294E-6</v>
      </c>
      <c r="AR24" s="15"/>
      <c r="AS24" s="15">
        <f t="shared" si="7"/>
        <v>4.7476995404178929E-6</v>
      </c>
    </row>
    <row r="25" spans="1:45" x14ac:dyDescent="0.4">
      <c r="A25" t="s">
        <v>230</v>
      </c>
      <c r="B25" t="s">
        <v>231</v>
      </c>
      <c r="C25" t="s">
        <v>232</v>
      </c>
      <c r="D25" t="s">
        <v>233</v>
      </c>
      <c r="E25" t="s">
        <v>234</v>
      </c>
      <c r="F25" t="s">
        <v>235</v>
      </c>
      <c r="H25" t="s">
        <v>236</v>
      </c>
      <c r="I25" t="s">
        <v>237</v>
      </c>
      <c r="J25" t="s">
        <v>238</v>
      </c>
      <c r="AD25" s="21">
        <v>45048</v>
      </c>
      <c r="AE25">
        <v>7491.75</v>
      </c>
      <c r="AF25">
        <f t="shared" si="0"/>
        <v>-3.0065071578740706E-4</v>
      </c>
      <c r="AG25">
        <f t="shared" si="1"/>
        <v>9.0390852903480213E-8</v>
      </c>
      <c r="AH25">
        <f t="shared" si="2"/>
        <v>-3.6186645831984888E-6</v>
      </c>
      <c r="AJ25" s="11" t="s">
        <v>991</v>
      </c>
      <c r="AK25" s="12">
        <v>199.4</v>
      </c>
      <c r="AL25" s="12">
        <f t="shared" si="3"/>
        <v>1.2036108324974953E-2</v>
      </c>
      <c r="AM25">
        <f t="shared" si="4"/>
        <v>1.4486790361053139E-4</v>
      </c>
      <c r="AO25" s="15">
        <v>7432.77</v>
      </c>
      <c r="AP25" s="12">
        <f t="shared" si="5"/>
        <v>-7.3458481831134776E-4</v>
      </c>
      <c r="AQ25">
        <f t="shared" si="6"/>
        <v>5.3961485529351585E-7</v>
      </c>
      <c r="AR25" s="15"/>
      <c r="AS25" s="15">
        <f t="shared" si="7"/>
        <v>-8.8415424470774267E-6</v>
      </c>
    </row>
    <row r="26" spans="1:45" x14ac:dyDescent="0.4">
      <c r="A26" t="s">
        <v>239</v>
      </c>
      <c r="B26" t="s">
        <v>240</v>
      </c>
      <c r="C26" t="s">
        <v>241</v>
      </c>
      <c r="D26" t="s">
        <v>242</v>
      </c>
      <c r="E26" t="s">
        <v>243</v>
      </c>
      <c r="F26" t="s">
        <v>244</v>
      </c>
      <c r="H26" t="s">
        <v>245</v>
      </c>
      <c r="I26" t="s">
        <v>246</v>
      </c>
      <c r="J26" t="s">
        <v>247</v>
      </c>
      <c r="AD26" s="21">
        <v>45049</v>
      </c>
      <c r="AE26">
        <v>7356.5820000000003</v>
      </c>
      <c r="AF26">
        <f t="shared" si="0"/>
        <v>1.8373750200840509E-2</v>
      </c>
      <c r="AG26">
        <f t="shared" si="1"/>
        <v>3.3759469644288663E-4</v>
      </c>
      <c r="AH26">
        <f t="shared" si="2"/>
        <v>0</v>
      </c>
      <c r="AJ26" s="11" t="s">
        <v>992</v>
      </c>
      <c r="AK26" s="12">
        <v>199.4</v>
      </c>
      <c r="AL26" s="12">
        <f t="shared" si="3"/>
        <v>0</v>
      </c>
      <c r="AM26">
        <f t="shared" si="4"/>
        <v>0</v>
      </c>
      <c r="AO26" s="15">
        <v>7384.91</v>
      </c>
      <c r="AP26" s="12">
        <f t="shared" si="5"/>
        <v>6.480783110423903E-3</v>
      </c>
      <c r="AQ26">
        <f t="shared" si="6"/>
        <v>4.2000549724355722E-5</v>
      </c>
      <c r="AR26" s="15"/>
      <c r="AS26" s="15">
        <f t="shared" si="7"/>
        <v>0</v>
      </c>
    </row>
    <row r="27" spans="1:45" x14ac:dyDescent="0.4">
      <c r="A27" t="s">
        <v>248</v>
      </c>
      <c r="B27" t="s">
        <v>249</v>
      </c>
      <c r="C27" t="s">
        <v>48</v>
      </c>
      <c r="D27" s="1" t="s">
        <v>250</v>
      </c>
      <c r="E27" t="s">
        <v>251</v>
      </c>
      <c r="F27" t="s">
        <v>252</v>
      </c>
      <c r="H27" t="s">
        <v>253</v>
      </c>
      <c r="I27" t="s">
        <v>254</v>
      </c>
      <c r="J27" t="s">
        <v>255</v>
      </c>
      <c r="AD27" s="21">
        <v>45050</v>
      </c>
      <c r="AE27">
        <v>7413.4009999999998</v>
      </c>
      <c r="AF27">
        <f t="shared" si="0"/>
        <v>-7.6643634952432097E-3</v>
      </c>
      <c r="AG27">
        <f t="shared" si="1"/>
        <v>5.8742467787216712E-5</v>
      </c>
      <c r="AH27">
        <f t="shared" si="2"/>
        <v>-7.6951440715299831E-6</v>
      </c>
      <c r="AJ27" s="11" t="s">
        <v>993</v>
      </c>
      <c r="AK27" s="12">
        <v>199.2</v>
      </c>
      <c r="AL27" s="12">
        <f t="shared" si="3"/>
        <v>1.0040160642571137E-3</v>
      </c>
      <c r="AM27">
        <f t="shared" si="4"/>
        <v>1.0080482572863445E-6</v>
      </c>
      <c r="AO27" s="15">
        <v>7326.94</v>
      </c>
      <c r="AP27" s="12">
        <f t="shared" si="5"/>
        <v>7.9118977362992275E-3</v>
      </c>
      <c r="AQ27">
        <f t="shared" si="6"/>
        <v>6.2598125789656834E-5</v>
      </c>
      <c r="AR27" s="15"/>
      <c r="AS27" s="15">
        <f t="shared" si="7"/>
        <v>7.9436724260039179E-6</v>
      </c>
    </row>
    <row r="28" spans="1:45" x14ac:dyDescent="0.4">
      <c r="A28" t="s">
        <v>256</v>
      </c>
      <c r="B28" t="s">
        <v>257</v>
      </c>
      <c r="C28" t="s">
        <v>258</v>
      </c>
      <c r="D28" t="s">
        <v>259</v>
      </c>
      <c r="E28" t="s">
        <v>260</v>
      </c>
      <c r="F28" t="s">
        <v>261</v>
      </c>
      <c r="H28" t="s">
        <v>262</v>
      </c>
      <c r="I28" t="s">
        <v>140</v>
      </c>
      <c r="J28" t="s">
        <v>263</v>
      </c>
      <c r="AD28" s="21">
        <v>45051</v>
      </c>
      <c r="AE28">
        <v>7330.6484</v>
      </c>
      <c r="AF28">
        <f t="shared" si="0"/>
        <v>1.128857851100863E-2</v>
      </c>
      <c r="AG28">
        <f t="shared" si="1"/>
        <v>1.2743200479920581E-4</v>
      </c>
      <c r="AH28">
        <f t="shared" si="2"/>
        <v>-3.3899635168195365E-5</v>
      </c>
      <c r="AJ28" s="11" t="s">
        <v>994</v>
      </c>
      <c r="AK28" s="12">
        <v>199.8</v>
      </c>
      <c r="AL28" s="12">
        <f t="shared" si="3"/>
        <v>-3.0030030030031166E-3</v>
      </c>
      <c r="AM28">
        <f t="shared" si="4"/>
        <v>9.0180270360457357E-6</v>
      </c>
      <c r="AO28" s="15">
        <v>7319.18</v>
      </c>
      <c r="AP28" s="12">
        <f t="shared" si="5"/>
        <v>1.060228058334309E-3</v>
      </c>
      <c r="AQ28">
        <f t="shared" si="6"/>
        <v>1.1240835356793389E-6</v>
      </c>
      <c r="AR28" s="15"/>
      <c r="AS28" s="15">
        <f t="shared" si="7"/>
        <v>-3.1838680430460933E-6</v>
      </c>
    </row>
    <row r="29" spans="1:45" x14ac:dyDescent="0.4">
      <c r="A29" t="s">
        <v>264</v>
      </c>
      <c r="B29" t="s">
        <v>265</v>
      </c>
      <c r="C29" t="s">
        <v>195</v>
      </c>
      <c r="D29" t="s">
        <v>266</v>
      </c>
      <c r="E29" t="s">
        <v>267</v>
      </c>
      <c r="F29" t="s">
        <v>268</v>
      </c>
      <c r="H29" t="s">
        <v>269</v>
      </c>
      <c r="I29" t="s">
        <v>270</v>
      </c>
      <c r="J29" t="s">
        <v>271</v>
      </c>
      <c r="AD29" s="21">
        <v>45054</v>
      </c>
      <c r="AE29">
        <v>7454.0316999999995</v>
      </c>
      <c r="AF29">
        <f t="shared" si="0"/>
        <v>-1.6552559066793277E-2</v>
      </c>
      <c r="AG29">
        <f t="shared" si="1"/>
        <v>2.7398721165968035E-4</v>
      </c>
      <c r="AH29">
        <f t="shared" si="2"/>
        <v>2.287619219497576E-4</v>
      </c>
      <c r="AJ29" s="11" t="s">
        <v>995</v>
      </c>
      <c r="AK29" s="12">
        <v>202.6</v>
      </c>
      <c r="AL29" s="12">
        <f t="shared" si="3"/>
        <v>-1.3820335636722521E-2</v>
      </c>
      <c r="AM29">
        <f t="shared" si="4"/>
        <v>1.910016771116625E-4</v>
      </c>
      <c r="AO29" s="15">
        <v>7291.66</v>
      </c>
      <c r="AP29" s="12">
        <f t="shared" si="5"/>
        <v>3.7741748792456636E-3</v>
      </c>
      <c r="AQ29">
        <f t="shared" si="6"/>
        <v>1.4244396019129019E-5</v>
      </c>
      <c r="AR29" s="15"/>
      <c r="AS29" s="15">
        <f t="shared" si="7"/>
        <v>-5.2160363582861763E-5</v>
      </c>
    </row>
    <row r="30" spans="1:45" x14ac:dyDescent="0.4">
      <c r="A30" t="s">
        <v>272</v>
      </c>
      <c r="B30" t="s">
        <v>273</v>
      </c>
      <c r="C30" t="s">
        <v>246</v>
      </c>
      <c r="D30" t="s">
        <v>274</v>
      </c>
      <c r="E30" t="s">
        <v>275</v>
      </c>
      <c r="F30" t="s">
        <v>276</v>
      </c>
      <c r="H30" t="s">
        <v>277</v>
      </c>
      <c r="I30" t="s">
        <v>278</v>
      </c>
      <c r="J30" t="s">
        <v>279</v>
      </c>
      <c r="AD30" s="21">
        <v>45055</v>
      </c>
      <c r="AE30">
        <v>7442.085</v>
      </c>
      <c r="AF30">
        <f t="shared" si="0"/>
        <v>1.6052893779094849E-3</v>
      </c>
      <c r="AG30">
        <f t="shared" si="1"/>
        <v>2.576953986829021E-6</v>
      </c>
      <c r="AH30">
        <f t="shared" si="2"/>
        <v>1.2778422908732174E-5</v>
      </c>
      <c r="AJ30" s="11" t="s">
        <v>996</v>
      </c>
      <c r="AK30" s="12">
        <v>201</v>
      </c>
      <c r="AL30" s="12">
        <f t="shared" si="3"/>
        <v>7.9601990049750961E-3</v>
      </c>
      <c r="AM30">
        <f t="shared" si="4"/>
        <v>6.3364768198806513E-5</v>
      </c>
      <c r="AO30" s="15">
        <v>7374.54</v>
      </c>
      <c r="AP30" s="12">
        <f t="shared" si="5"/>
        <v>-1.1238667089743918E-2</v>
      </c>
      <c r="AQ30">
        <f t="shared" si="6"/>
        <v>1.2630763795409302E-4</v>
      </c>
      <c r="AR30" s="15"/>
      <c r="AS30" s="15">
        <f t="shared" si="7"/>
        <v>-8.9462026585025893E-5</v>
      </c>
    </row>
    <row r="31" spans="1:45" x14ac:dyDescent="0.4">
      <c r="A31" t="s">
        <v>280</v>
      </c>
      <c r="B31" t="s">
        <v>281</v>
      </c>
      <c r="C31" t="s">
        <v>282</v>
      </c>
      <c r="D31" t="s">
        <v>283</v>
      </c>
      <c r="E31" t="s">
        <v>284</v>
      </c>
      <c r="F31" t="s">
        <v>285</v>
      </c>
      <c r="H31" t="s">
        <v>286</v>
      </c>
      <c r="I31" t="s">
        <v>287</v>
      </c>
      <c r="J31" t="s">
        <v>288</v>
      </c>
      <c r="AD31" s="21">
        <v>45056</v>
      </c>
      <c r="AE31">
        <v>7385.951</v>
      </c>
      <c r="AF31">
        <f t="shared" si="0"/>
        <v>7.600104576919074E-3</v>
      </c>
      <c r="AG31">
        <f t="shared" si="1"/>
        <v>5.7761589580106258E-5</v>
      </c>
      <c r="AH31">
        <f t="shared" si="2"/>
        <v>7.2527366630568981E-5</v>
      </c>
      <c r="AJ31" s="11" t="s">
        <v>997</v>
      </c>
      <c r="AK31" s="12">
        <v>199.1</v>
      </c>
      <c r="AL31" s="12">
        <f t="shared" si="3"/>
        <v>9.5429432446007319E-3</v>
      </c>
      <c r="AM31">
        <f t="shared" si="4"/>
        <v>9.1067765769670752E-5</v>
      </c>
      <c r="AO31" s="15">
        <v>7369.8</v>
      </c>
      <c r="AP31" s="12">
        <f t="shared" si="5"/>
        <v>6.431653504843797E-4</v>
      </c>
      <c r="AQ31">
        <f t="shared" si="6"/>
        <v>4.13661668063695E-7</v>
      </c>
      <c r="AR31" s="15"/>
      <c r="AS31" s="15">
        <f t="shared" si="7"/>
        <v>6.1376904365661731E-6</v>
      </c>
    </row>
    <row r="32" spans="1:45" x14ac:dyDescent="0.4">
      <c r="A32" t="s">
        <v>289</v>
      </c>
      <c r="B32" t="s">
        <v>290</v>
      </c>
      <c r="F32" t="s">
        <v>291</v>
      </c>
      <c r="AD32" s="21">
        <v>45057</v>
      </c>
      <c r="AE32">
        <v>7354.5063</v>
      </c>
      <c r="AF32">
        <f t="shared" si="0"/>
        <v>4.2755691160397827E-3</v>
      </c>
      <c r="AG32">
        <f t="shared" si="1"/>
        <v>1.8280491266033209E-5</v>
      </c>
      <c r="AH32">
        <f t="shared" si="2"/>
        <v>2.7012693429617026E-5</v>
      </c>
      <c r="AJ32" s="11" t="s">
        <v>998</v>
      </c>
      <c r="AK32" s="12">
        <v>197.85</v>
      </c>
      <c r="AL32" s="12">
        <f t="shared" si="3"/>
        <v>6.3179176143543089E-3</v>
      </c>
      <c r="AM32">
        <f t="shared" si="4"/>
        <v>3.9916082981768445E-5</v>
      </c>
      <c r="AO32" s="15">
        <v>7333.01</v>
      </c>
      <c r="AP32" s="12">
        <f t="shared" si="5"/>
        <v>5.0170393876457229E-3</v>
      </c>
      <c r="AQ32">
        <f t="shared" si="6"/>
        <v>2.5170684217188571E-5</v>
      </c>
      <c r="AR32" s="15"/>
      <c r="AS32" s="15">
        <f t="shared" si="7"/>
        <v>3.1697241519116269E-5</v>
      </c>
    </row>
    <row r="33" spans="1:45" x14ac:dyDescent="0.4">
      <c r="A33" t="s">
        <v>292</v>
      </c>
      <c r="B33" t="s">
        <v>293</v>
      </c>
      <c r="F33" t="s">
        <v>294</v>
      </c>
      <c r="AD33" s="21">
        <v>45058</v>
      </c>
      <c r="AE33">
        <v>7386.7583000000004</v>
      </c>
      <c r="AF33">
        <f t="shared" si="0"/>
        <v>-4.3661913237367476E-3</v>
      </c>
      <c r="AG33">
        <f t="shared" si="1"/>
        <v>1.9063626675474053E-5</v>
      </c>
      <c r="AH33">
        <f t="shared" si="2"/>
        <v>-2.9996734285214171E-5</v>
      </c>
      <c r="AJ33" s="11" t="s">
        <v>999</v>
      </c>
      <c r="AK33" s="12">
        <v>196.5</v>
      </c>
      <c r="AL33" s="12">
        <f t="shared" si="3"/>
        <v>6.870229007633559E-3</v>
      </c>
      <c r="AM33">
        <f t="shared" si="4"/>
        <v>4.7200046617329594E-5</v>
      </c>
      <c r="AO33" s="15">
        <v>7220.01</v>
      </c>
      <c r="AP33" s="12">
        <f t="shared" si="5"/>
        <v>1.5650947851872783E-2</v>
      </c>
      <c r="AQ33">
        <f t="shared" si="6"/>
        <v>2.4495216866204125E-4</v>
      </c>
      <c r="AR33" s="15"/>
      <c r="AS33" s="15">
        <f t="shared" si="7"/>
        <v>1.0752559592889653E-4</v>
      </c>
    </row>
    <row r="34" spans="1:45" x14ac:dyDescent="0.4">
      <c r="A34" t="s">
        <v>295</v>
      </c>
      <c r="B34" t="s">
        <v>296</v>
      </c>
      <c r="F34" t="s">
        <v>297</v>
      </c>
      <c r="AD34" s="21">
        <v>45061</v>
      </c>
      <c r="AE34">
        <v>7421.1875</v>
      </c>
      <c r="AF34">
        <f t="shared" si="0"/>
        <v>-4.6393114309535482E-3</v>
      </c>
      <c r="AG34">
        <f t="shared" si="1"/>
        <v>2.1523210553376258E-5</v>
      </c>
      <c r="AH34">
        <f t="shared" si="2"/>
        <v>-2.3621748630108369E-6</v>
      </c>
      <c r="AJ34" s="11" t="s">
        <v>1000</v>
      </c>
      <c r="AK34" s="12">
        <v>196.4</v>
      </c>
      <c r="AL34" s="12">
        <f t="shared" si="3"/>
        <v>5.0916496945007284E-4</v>
      </c>
      <c r="AM34">
        <f t="shared" si="4"/>
        <v>2.5924896611509362E-7</v>
      </c>
      <c r="AO34" s="15">
        <v>7143.69</v>
      </c>
      <c r="AP34" s="12">
        <f t="shared" si="5"/>
        <v>1.068355429756899E-2</v>
      </c>
      <c r="AQ34">
        <f t="shared" si="6"/>
        <v>1.1413833242910483E-4</v>
      </c>
      <c r="AR34" s="15"/>
      <c r="AS34" s="15">
        <f t="shared" si="7"/>
        <v>5.4396915975399095E-6</v>
      </c>
    </row>
    <row r="35" spans="1:45" x14ac:dyDescent="0.4">
      <c r="A35" t="s">
        <v>298</v>
      </c>
      <c r="B35" t="s">
        <v>299</v>
      </c>
      <c r="F35" t="s">
        <v>300</v>
      </c>
      <c r="AD35" s="21">
        <v>45062</v>
      </c>
      <c r="AE35">
        <v>7416.8222999999998</v>
      </c>
      <c r="AF35">
        <f t="shared" si="0"/>
        <v>5.8855394176023155E-4</v>
      </c>
      <c r="AG35">
        <f t="shared" si="1"/>
        <v>3.4639574236150603E-7</v>
      </c>
      <c r="AH35">
        <f t="shared" si="2"/>
        <v>-3.8701068502189738E-6</v>
      </c>
      <c r="AJ35" s="11" t="s">
        <v>1001</v>
      </c>
      <c r="AK35" s="12">
        <v>197.7</v>
      </c>
      <c r="AL35" s="12">
        <f t="shared" si="3"/>
        <v>-6.5756196256954126E-3</v>
      </c>
      <c r="AM35">
        <f t="shared" si="4"/>
        <v>4.3238773461830677E-5</v>
      </c>
      <c r="AO35" s="15">
        <v>7111.88</v>
      </c>
      <c r="AP35" s="12">
        <f t="shared" si="5"/>
        <v>4.4727976287563193E-3</v>
      </c>
      <c r="AQ35">
        <f t="shared" si="6"/>
        <v>2.0005918627808153E-5</v>
      </c>
      <c r="AR35" s="15"/>
      <c r="AS35" s="15">
        <f t="shared" si="7"/>
        <v>-2.9411415869413959E-5</v>
      </c>
    </row>
    <row r="36" spans="1:45" x14ac:dyDescent="0.4">
      <c r="A36" t="s">
        <v>301</v>
      </c>
      <c r="B36" t="s">
        <v>302</v>
      </c>
      <c r="F36" t="s">
        <v>303</v>
      </c>
      <c r="AD36" s="21">
        <v>45063</v>
      </c>
      <c r="AE36">
        <v>7401.2065000000002</v>
      </c>
      <c r="AF36">
        <f t="shared" si="0"/>
        <v>2.1098992441299373E-3</v>
      </c>
      <c r="AG36">
        <f t="shared" si="1"/>
        <v>4.4516748203800813E-6</v>
      </c>
      <c r="AH36">
        <f t="shared" si="2"/>
        <v>-2.9464927100069069E-5</v>
      </c>
      <c r="AJ36" s="11" t="s">
        <v>1002</v>
      </c>
      <c r="AK36" s="12">
        <v>200.5</v>
      </c>
      <c r="AL36" s="12">
        <f t="shared" si="3"/>
        <v>-1.3965087281795567E-2</v>
      </c>
      <c r="AM36">
        <f t="shared" si="4"/>
        <v>1.9502366278816829E-4</v>
      </c>
      <c r="AO36" s="15">
        <v>7082.29</v>
      </c>
      <c r="AP36" s="12">
        <f t="shared" si="5"/>
        <v>4.1780271635304608E-3</v>
      </c>
      <c r="AQ36">
        <f t="shared" si="6"/>
        <v>1.7455910979198389E-5</v>
      </c>
      <c r="AR36" s="15"/>
      <c r="AS36" s="15">
        <f t="shared" si="7"/>
        <v>-5.8346514004415643E-5</v>
      </c>
    </row>
    <row r="37" spans="1:45" x14ac:dyDescent="0.4">
      <c r="A37" t="s">
        <v>304</v>
      </c>
      <c r="B37" t="s">
        <v>305</v>
      </c>
      <c r="F37" t="s">
        <v>306</v>
      </c>
      <c r="AD37" s="21">
        <v>45064</v>
      </c>
      <c r="AE37">
        <v>7396.5272999999997</v>
      </c>
      <c r="AF37">
        <f t="shared" si="0"/>
        <v>6.3262120319632867E-4</v>
      </c>
      <c r="AG37">
        <f t="shared" si="1"/>
        <v>4.002095867335706E-7</v>
      </c>
      <c r="AH37">
        <f t="shared" si="2"/>
        <v>-5.1325753103886935E-6</v>
      </c>
      <c r="AJ37" s="11" t="s">
        <v>1003</v>
      </c>
      <c r="AK37" s="12">
        <v>202.14</v>
      </c>
      <c r="AL37" s="12">
        <f t="shared" si="3"/>
        <v>-8.1131888789946899E-3</v>
      </c>
      <c r="AM37">
        <f t="shared" si="4"/>
        <v>6.5823833786243116E-5</v>
      </c>
      <c r="AO37" s="15">
        <v>7310.81</v>
      </c>
      <c r="AP37" s="12">
        <f t="shared" si="5"/>
        <v>-3.1257822320645785E-2</v>
      </c>
      <c r="AQ37">
        <f t="shared" si="6"/>
        <v>9.7705145622906196E-4</v>
      </c>
      <c r="AR37" s="15"/>
      <c r="AS37" s="15">
        <f t="shared" si="7"/>
        <v>2.5360061643345537E-4</v>
      </c>
    </row>
    <row r="38" spans="1:45" x14ac:dyDescent="0.4">
      <c r="A38" t="s">
        <v>307</v>
      </c>
      <c r="B38" t="s">
        <v>308</v>
      </c>
      <c r="F38" t="s">
        <v>309</v>
      </c>
      <c r="AD38" s="21">
        <v>45065</v>
      </c>
      <c r="AE38">
        <v>7454.9290000000001</v>
      </c>
      <c r="AF38">
        <f t="shared" si="0"/>
        <v>-7.833971322865764E-3</v>
      </c>
      <c r="AG38">
        <f t="shared" si="1"/>
        <v>6.1371106687483167E-5</v>
      </c>
      <c r="AH38">
        <f t="shared" si="2"/>
        <v>-1.1282931548464172E-4</v>
      </c>
      <c r="AJ38" s="11" t="s">
        <v>1004</v>
      </c>
      <c r="AK38" s="12">
        <v>199.27</v>
      </c>
      <c r="AL38" s="12">
        <f t="shared" si="3"/>
        <v>1.4402569378230421E-2</v>
      </c>
      <c r="AM38">
        <f t="shared" si="4"/>
        <v>2.0743400469474063E-4</v>
      </c>
      <c r="AO38" s="15">
        <v>7369.93</v>
      </c>
      <c r="AP38" s="12">
        <f t="shared" si="5"/>
        <v>-8.0217858242886825E-3</v>
      </c>
      <c r="AQ38">
        <f t="shared" si="6"/>
        <v>6.4349047810758855E-5</v>
      </c>
      <c r="AR38" s="15"/>
      <c r="AS38" s="15">
        <f t="shared" si="7"/>
        <v>-1.1553432687162305E-4</v>
      </c>
    </row>
    <row r="39" spans="1:45" ht="15.45" x14ac:dyDescent="0.4">
      <c r="A39" t="s">
        <v>310</v>
      </c>
      <c r="B39" t="s">
        <v>311</v>
      </c>
      <c r="F39" t="s">
        <v>312</v>
      </c>
      <c r="I39" s="29" t="s">
        <v>950</v>
      </c>
      <c r="J39" s="29"/>
      <c r="K39" s="29"/>
      <c r="L39" s="29"/>
      <c r="M39" s="29"/>
      <c r="N39" s="29"/>
      <c r="P39" s="28" t="s">
        <v>959</v>
      </c>
      <c r="Q39" s="28"/>
      <c r="R39" s="28"/>
      <c r="S39" s="28"/>
      <c r="T39" s="28"/>
      <c r="AD39" s="21">
        <v>45068</v>
      </c>
      <c r="AE39">
        <v>7497.5330000000004</v>
      </c>
      <c r="AF39">
        <f t="shared" si="0"/>
        <v>-5.6824024649174956E-3</v>
      </c>
      <c r="AG39">
        <f t="shared" si="1"/>
        <v>3.2289697773300432E-5</v>
      </c>
      <c r="AH39">
        <f t="shared" si="2"/>
        <v>3.0913449225195095E-5</v>
      </c>
      <c r="AJ39" s="11" t="s">
        <v>1005</v>
      </c>
      <c r="AK39" s="12">
        <v>200.36</v>
      </c>
      <c r="AL39" s="12">
        <f t="shared" si="3"/>
        <v>-5.4402076262727254E-3</v>
      </c>
      <c r="AM39">
        <f t="shared" si="4"/>
        <v>2.9595859016955923E-5</v>
      </c>
      <c r="AO39" s="15">
        <v>7386.7</v>
      </c>
      <c r="AP39" s="12">
        <f t="shared" si="5"/>
        <v>-2.2702966141848902E-3</v>
      </c>
      <c r="AQ39">
        <f t="shared" si="6"/>
        <v>5.1542467163793761E-6</v>
      </c>
      <c r="AR39" s="15"/>
      <c r="AS39" s="15">
        <f t="shared" si="7"/>
        <v>1.2350884954389788E-5</v>
      </c>
    </row>
    <row r="40" spans="1:45" ht="15.45" x14ac:dyDescent="0.4">
      <c r="A40" t="s">
        <v>313</v>
      </c>
      <c r="B40" t="s">
        <v>314</v>
      </c>
      <c r="F40" t="s">
        <v>315</v>
      </c>
      <c r="I40" s="29" t="s">
        <v>951</v>
      </c>
      <c r="J40" s="2" t="s">
        <v>952</v>
      </c>
      <c r="K40" s="2" t="s">
        <v>954</v>
      </c>
      <c r="L40" s="29" t="s">
        <v>956</v>
      </c>
      <c r="M40" s="29" t="s">
        <v>957</v>
      </c>
      <c r="N40" s="29" t="s">
        <v>958</v>
      </c>
      <c r="P40" s="2" t="s">
        <v>952</v>
      </c>
      <c r="Q40" s="2" t="s">
        <v>954</v>
      </c>
      <c r="R40" s="29" t="s">
        <v>956</v>
      </c>
      <c r="S40" s="29" t="s">
        <v>957</v>
      </c>
      <c r="T40" s="29" t="s">
        <v>958</v>
      </c>
      <c r="AD40" s="21">
        <v>45069</v>
      </c>
      <c r="AE40">
        <v>7468.2416999999996</v>
      </c>
      <c r="AF40">
        <f t="shared" si="0"/>
        <v>3.9221146257225146E-3</v>
      </c>
      <c r="AG40">
        <f t="shared" si="1"/>
        <v>1.5382983137306462E-5</v>
      </c>
      <c r="AH40">
        <f t="shared" si="2"/>
        <v>5.216791314241798E-5</v>
      </c>
      <c r="AJ40" s="11" t="s">
        <v>1006</v>
      </c>
      <c r="AK40" s="12">
        <v>197.73</v>
      </c>
      <c r="AL40" s="12">
        <f t="shared" si="3"/>
        <v>1.3300965963687978E-2</v>
      </c>
      <c r="AM40">
        <f t="shared" si="4"/>
        <v>1.7691569556718605E-4</v>
      </c>
      <c r="AO40" s="15">
        <v>7400.06</v>
      </c>
      <c r="AP40" s="12">
        <f t="shared" si="5"/>
        <v>-1.8053907671019668E-3</v>
      </c>
      <c r="AQ40">
        <f t="shared" si="6"/>
        <v>3.2594358219370284E-6</v>
      </c>
      <c r="AR40" s="15"/>
      <c r="AS40" s="15">
        <f t="shared" si="7"/>
        <v>-2.401344114437979E-5</v>
      </c>
    </row>
    <row r="41" spans="1:45" ht="15.45" x14ac:dyDescent="0.4">
      <c r="A41" t="s">
        <v>316</v>
      </c>
      <c r="B41" t="s">
        <v>317</v>
      </c>
      <c r="F41" t="s">
        <v>318</v>
      </c>
      <c r="I41" s="29"/>
      <c r="J41" s="2" t="s">
        <v>953</v>
      </c>
      <c r="K41" s="2" t="s">
        <v>955</v>
      </c>
      <c r="L41" s="29"/>
      <c r="M41" s="29"/>
      <c r="N41" s="29"/>
      <c r="P41" s="2" t="s">
        <v>953</v>
      </c>
      <c r="Q41" s="2" t="s">
        <v>955</v>
      </c>
      <c r="R41" s="29"/>
      <c r="S41" s="29"/>
      <c r="T41" s="29"/>
      <c r="AD41" s="21">
        <v>45070</v>
      </c>
      <c r="AE41">
        <v>7352.616</v>
      </c>
      <c r="AF41">
        <f t="shared" si="0"/>
        <v>1.5725790657365978E-2</v>
      </c>
      <c r="AG41">
        <f t="shared" si="1"/>
        <v>2.4730049179929909E-4</v>
      </c>
      <c r="AH41">
        <f t="shared" si="2"/>
        <v>1.4690248546697033E-4</v>
      </c>
      <c r="AJ41" s="11" t="s">
        <v>1007</v>
      </c>
      <c r="AK41" s="12">
        <v>195.9</v>
      </c>
      <c r="AL41" s="12">
        <f t="shared" si="3"/>
        <v>9.3415007656967031E-3</v>
      </c>
      <c r="AM41">
        <f t="shared" si="4"/>
        <v>8.7263636555512085E-5</v>
      </c>
      <c r="AO41" s="15">
        <v>7312.73</v>
      </c>
      <c r="AP41" s="12">
        <f t="shared" si="5"/>
        <v>1.1942188485011869E-2</v>
      </c>
      <c r="AQ41">
        <f t="shared" si="6"/>
        <v>1.4261586581155008E-4</v>
      </c>
      <c r="AR41" s="15"/>
      <c r="AS41" s="15">
        <f t="shared" si="7"/>
        <v>1.1155796287683273E-4</v>
      </c>
    </row>
    <row r="42" spans="1:45" ht="15" x14ac:dyDescent="0.4">
      <c r="A42" t="s">
        <v>319</v>
      </c>
      <c r="B42" t="s">
        <v>320</v>
      </c>
      <c r="F42" t="s">
        <v>321</v>
      </c>
      <c r="I42" s="3">
        <v>37104</v>
      </c>
      <c r="J42" s="4">
        <v>-1.7500000000000002E-2</v>
      </c>
      <c r="K42" s="4">
        <v>-0.32879999999999998</v>
      </c>
      <c r="L42" s="4">
        <v>2.3099999999999999E-2</v>
      </c>
      <c r="M42" s="4">
        <v>3.0999999999999999E-3</v>
      </c>
      <c r="N42" s="4">
        <v>5.9999999999999995E-4</v>
      </c>
      <c r="P42">
        <f>J42^2</f>
        <v>3.0625000000000004E-4</v>
      </c>
      <c r="Q42">
        <f>K42^2</f>
        <v>0.10810943999999999</v>
      </c>
      <c r="R42">
        <f>L42^2</f>
        <v>5.336099999999999E-4</v>
      </c>
      <c r="S42">
        <f>M42^2</f>
        <v>9.6099999999999995E-6</v>
      </c>
      <c r="T42">
        <f>N42^2</f>
        <v>3.5999999999999994E-7</v>
      </c>
      <c r="AD42" s="21">
        <v>45071</v>
      </c>
      <c r="AE42">
        <v>7233.7227000000003</v>
      </c>
      <c r="AF42">
        <f t="shared" si="0"/>
        <v>1.6435977010841141E-2</v>
      </c>
      <c r="AG42">
        <f t="shared" si="1"/>
        <v>2.7014134030089852E-4</v>
      </c>
      <c r="AH42">
        <f t="shared" si="2"/>
        <v>6.2321290162034199E-5</v>
      </c>
      <c r="AJ42" s="11" t="s">
        <v>1008</v>
      </c>
      <c r="AK42" s="12">
        <v>195.16</v>
      </c>
      <c r="AL42" s="12">
        <f t="shared" si="3"/>
        <v>3.7917606066817438E-3</v>
      </c>
      <c r="AM42">
        <f t="shared" si="4"/>
        <v>1.4377448498383505E-5</v>
      </c>
      <c r="AO42" s="15">
        <v>7286.32</v>
      </c>
      <c r="AP42" s="12">
        <f t="shared" si="5"/>
        <v>3.6246006214385117E-3</v>
      </c>
      <c r="AQ42">
        <f t="shared" si="6"/>
        <v>1.3137729664932445E-5</v>
      </c>
      <c r="AR42" s="15"/>
      <c r="AS42" s="15">
        <f t="shared" si="7"/>
        <v>1.3743617851324717E-5</v>
      </c>
    </row>
    <row r="43" spans="1:45" ht="15" x14ac:dyDescent="0.4">
      <c r="A43" t="s">
        <v>322</v>
      </c>
      <c r="B43" t="s">
        <v>323</v>
      </c>
      <c r="F43" t="s">
        <v>324</v>
      </c>
      <c r="I43" s="3">
        <v>37135</v>
      </c>
      <c r="J43" s="4">
        <v>-0.19839999999999999</v>
      </c>
      <c r="K43" s="4">
        <v>-2.0400000000000001E-2</v>
      </c>
      <c r="L43" s="4">
        <v>-0.1042</v>
      </c>
      <c r="M43" s="4">
        <v>-0.1065</v>
      </c>
      <c r="N43" s="4">
        <v>-9.3399999999999997E-2</v>
      </c>
      <c r="P43">
        <f t="shared" ref="P43:T53" si="8">J43^2</f>
        <v>3.9362559999999998E-2</v>
      </c>
      <c r="Q43">
        <f t="shared" si="8"/>
        <v>4.1616000000000005E-4</v>
      </c>
      <c r="R43">
        <f t="shared" si="8"/>
        <v>1.085764E-2</v>
      </c>
      <c r="S43">
        <f t="shared" si="8"/>
        <v>1.134225E-2</v>
      </c>
      <c r="T43">
        <f t="shared" si="8"/>
        <v>8.72356E-3</v>
      </c>
      <c r="AD43" s="21">
        <v>45072</v>
      </c>
      <c r="AE43">
        <v>7231.8879999999999</v>
      </c>
      <c r="AF43">
        <f t="shared" si="0"/>
        <v>2.5369585369689618E-4</v>
      </c>
      <c r="AG43">
        <f t="shared" si="1"/>
        <v>6.4361586182996953E-8</v>
      </c>
      <c r="AH43">
        <f t="shared" si="2"/>
        <v>5.0799087611945397E-7</v>
      </c>
      <c r="AJ43" s="11" t="s">
        <v>1009</v>
      </c>
      <c r="AK43" s="12">
        <v>194.77</v>
      </c>
      <c r="AL43" s="12">
        <f t="shared" si="3"/>
        <v>2.0023617600245743E-3</v>
      </c>
      <c r="AM43">
        <f t="shared" si="4"/>
        <v>4.0094526180087111E-6</v>
      </c>
      <c r="AO43" s="15">
        <v>7215.58</v>
      </c>
      <c r="AP43" s="12">
        <f t="shared" si="5"/>
        <v>9.8037856970610519E-3</v>
      </c>
      <c r="AQ43">
        <f t="shared" si="6"/>
        <v>9.6114213993898849E-5</v>
      </c>
      <c r="AR43" s="15"/>
      <c r="AS43" s="15">
        <f t="shared" si="7"/>
        <v>1.9630725583270916E-5</v>
      </c>
    </row>
    <row r="44" spans="1:45" ht="15" x14ac:dyDescent="0.4">
      <c r="A44" t="s">
        <v>325</v>
      </c>
      <c r="B44" t="s">
        <v>326</v>
      </c>
      <c r="F44" t="s">
        <v>327</v>
      </c>
      <c r="I44" s="3">
        <v>37165</v>
      </c>
      <c r="J44" s="4">
        <v>0.12280000000000001</v>
      </c>
      <c r="K44" s="4">
        <v>0.19789999999999999</v>
      </c>
      <c r="L44" s="4">
        <v>0.10340000000000001</v>
      </c>
      <c r="M44" s="4">
        <v>2.3E-2</v>
      </c>
      <c r="N44" s="4">
        <v>5.7599999999999998E-2</v>
      </c>
      <c r="P44">
        <f t="shared" si="8"/>
        <v>1.5079840000000002E-2</v>
      </c>
      <c r="Q44">
        <f t="shared" si="8"/>
        <v>3.9164409999999997E-2</v>
      </c>
      <c r="R44">
        <f t="shared" si="8"/>
        <v>1.0691560000000001E-2</v>
      </c>
      <c r="S44">
        <f t="shared" si="8"/>
        <v>5.2899999999999996E-4</v>
      </c>
      <c r="T44">
        <f t="shared" si="8"/>
        <v>3.3177599999999999E-3</v>
      </c>
      <c r="AD44" s="21">
        <v>45075</v>
      </c>
      <c r="AE44">
        <v>7337.8909999999996</v>
      </c>
      <c r="AF44">
        <f t="shared" si="0"/>
        <v>-1.4445976371139842E-2</v>
      </c>
      <c r="AG44">
        <f t="shared" si="1"/>
        <v>2.0868623331553063E-4</v>
      </c>
      <c r="AH44">
        <f t="shared" si="2"/>
        <v>0</v>
      </c>
      <c r="AJ44" s="11" t="s">
        <v>1010</v>
      </c>
      <c r="AK44" s="12">
        <v>194.77</v>
      </c>
      <c r="AL44" s="12">
        <f t="shared" si="3"/>
        <v>0</v>
      </c>
      <c r="AM44">
        <f t="shared" si="4"/>
        <v>0</v>
      </c>
      <c r="AO44" s="15">
        <v>7184.35</v>
      </c>
      <c r="AP44" s="12">
        <f t="shared" si="5"/>
        <v>4.3469485757235606E-3</v>
      </c>
      <c r="AQ44">
        <f t="shared" si="6"/>
        <v>1.8895961919985093E-5</v>
      </c>
      <c r="AR44" s="15"/>
      <c r="AS44" s="15">
        <f t="shared" si="7"/>
        <v>0</v>
      </c>
    </row>
    <row r="45" spans="1:45" ht="15" x14ac:dyDescent="0.4">
      <c r="A45" t="s">
        <v>328</v>
      </c>
      <c r="B45" t="s">
        <v>329</v>
      </c>
      <c r="F45" t="s">
        <v>330</v>
      </c>
      <c r="I45" s="3">
        <v>37196</v>
      </c>
      <c r="J45" s="4">
        <v>-3.5000000000000003E-2</v>
      </c>
      <c r="K45" s="4">
        <v>6.3399999999999998E-2</v>
      </c>
      <c r="L45" s="4">
        <v>3.85E-2</v>
      </c>
      <c r="M45" s="4">
        <v>5.4399999999999997E-2</v>
      </c>
      <c r="N45" s="4">
        <v>-8.6499999999999994E-2</v>
      </c>
      <c r="P45">
        <f t="shared" si="8"/>
        <v>1.2250000000000002E-3</v>
      </c>
      <c r="Q45">
        <f t="shared" si="8"/>
        <v>4.0195600000000001E-3</v>
      </c>
      <c r="R45">
        <f t="shared" si="8"/>
        <v>1.4822500000000001E-3</v>
      </c>
      <c r="S45">
        <f t="shared" si="8"/>
        <v>2.9593599999999999E-3</v>
      </c>
      <c r="T45">
        <f t="shared" si="8"/>
        <v>7.4822499999999993E-3</v>
      </c>
      <c r="AD45" s="21">
        <v>45076</v>
      </c>
      <c r="AE45">
        <v>7307.0747000000001</v>
      </c>
      <c r="AF45">
        <f t="shared" si="0"/>
        <v>4.2173237944316483E-3</v>
      </c>
      <c r="AG45">
        <f t="shared" si="1"/>
        <v>1.7785819987079356E-5</v>
      </c>
      <c r="AH45">
        <f t="shared" si="2"/>
        <v>-1.3812431443816579E-5</v>
      </c>
      <c r="AJ45" s="11" t="s">
        <v>1011</v>
      </c>
      <c r="AK45" s="12">
        <v>195.41</v>
      </c>
      <c r="AL45" s="12">
        <f t="shared" si="3"/>
        <v>-3.2751650376131539E-3</v>
      </c>
      <c r="AM45">
        <f t="shared" si="4"/>
        <v>1.0726706023603572E-5</v>
      </c>
      <c r="AO45" s="15">
        <v>7163.42</v>
      </c>
      <c r="AP45" s="12">
        <f t="shared" si="5"/>
        <v>2.9217887545334898E-3</v>
      </c>
      <c r="AQ45">
        <f t="shared" si="6"/>
        <v>8.5368495261183606E-6</v>
      </c>
      <c r="AR45" s="15"/>
      <c r="AS45" s="15">
        <f t="shared" si="7"/>
        <v>-9.5693403761393674E-6</v>
      </c>
    </row>
    <row r="46" spans="1:45" ht="15" x14ac:dyDescent="0.4">
      <c r="A46" t="s">
        <v>331</v>
      </c>
      <c r="B46" t="s">
        <v>332</v>
      </c>
      <c r="F46" t="s">
        <v>333</v>
      </c>
      <c r="I46" s="3">
        <v>37226</v>
      </c>
      <c r="J46" s="4">
        <v>-2.9999999999999997E-4</v>
      </c>
      <c r="K46" s="4">
        <v>1.8100000000000002E-2</v>
      </c>
      <c r="L46" s="4">
        <v>2.3400000000000001E-2</v>
      </c>
      <c r="M46" s="4">
        <v>4.0500000000000001E-2</v>
      </c>
      <c r="N46" s="4">
        <v>0.12559999999999999</v>
      </c>
      <c r="P46">
        <f t="shared" si="8"/>
        <v>8.9999999999999985E-8</v>
      </c>
      <c r="Q46">
        <f t="shared" si="8"/>
        <v>3.2761000000000004E-4</v>
      </c>
      <c r="R46">
        <f t="shared" si="8"/>
        <v>5.4756E-4</v>
      </c>
      <c r="S46">
        <f t="shared" si="8"/>
        <v>1.64025E-3</v>
      </c>
      <c r="T46">
        <f t="shared" si="8"/>
        <v>1.5775359999999999E-2</v>
      </c>
      <c r="AD46" s="21">
        <v>45077</v>
      </c>
      <c r="AE46">
        <v>7200.0106999999998</v>
      </c>
      <c r="AF46">
        <f t="shared" si="0"/>
        <v>1.4869977901560661E-2</v>
      </c>
      <c r="AG46">
        <f t="shared" si="1"/>
        <v>2.2111624279290239E-4</v>
      </c>
      <c r="AH46">
        <f t="shared" si="2"/>
        <v>4.8861661739480512E-5</v>
      </c>
      <c r="AJ46" s="11" t="s">
        <v>1012</v>
      </c>
      <c r="AK46" s="12">
        <v>194.77</v>
      </c>
      <c r="AL46" s="12">
        <f t="shared" si="3"/>
        <v>3.2859269908096025E-3</v>
      </c>
      <c r="AM46">
        <f t="shared" si="4"/>
        <v>1.0797316188931049E-5</v>
      </c>
      <c r="AO46" s="15">
        <v>7203.28</v>
      </c>
      <c r="AP46" s="12">
        <f t="shared" si="5"/>
        <v>-5.5335902533289938E-3</v>
      </c>
      <c r="AQ46">
        <f t="shared" si="6"/>
        <v>3.0620621091737639E-5</v>
      </c>
      <c r="AR46" s="15"/>
      <c r="AS46" s="15">
        <f t="shared" si="7"/>
        <v>-1.8182973569494685E-5</v>
      </c>
    </row>
    <row r="47" spans="1:45" ht="15" x14ac:dyDescent="0.4">
      <c r="A47" t="s">
        <v>334</v>
      </c>
      <c r="B47" t="s">
        <v>335</v>
      </c>
      <c r="F47" t="s">
        <v>336</v>
      </c>
      <c r="I47" s="3">
        <v>37257</v>
      </c>
      <c r="J47" s="4">
        <v>-2.7000000000000001E-3</v>
      </c>
      <c r="K47" s="4">
        <v>-0.17219999999999999</v>
      </c>
      <c r="L47" s="4">
        <v>-6.0100000000000001E-2</v>
      </c>
      <c r="M47" s="4">
        <v>-2.3599999999999999E-2</v>
      </c>
      <c r="N47" s="4">
        <v>1.5599999999999999E-2</v>
      </c>
      <c r="P47">
        <f t="shared" si="8"/>
        <v>7.2900000000000005E-6</v>
      </c>
      <c r="Q47">
        <f t="shared" si="8"/>
        <v>2.9652839999999996E-2</v>
      </c>
      <c r="R47">
        <f t="shared" si="8"/>
        <v>3.6120100000000001E-3</v>
      </c>
      <c r="S47">
        <f t="shared" si="8"/>
        <v>5.5696000000000001E-4</v>
      </c>
      <c r="T47">
        <f t="shared" si="8"/>
        <v>2.4335999999999997E-4</v>
      </c>
      <c r="AD47" s="21">
        <v>45078</v>
      </c>
      <c r="AE47">
        <v>7094.0680000000002</v>
      </c>
      <c r="AF47">
        <f t="shared" si="0"/>
        <v>1.4933984280951296E-2</v>
      </c>
      <c r="AG47">
        <f t="shared" si="1"/>
        <v>2.230238865037004E-4</v>
      </c>
      <c r="AH47">
        <f t="shared" si="2"/>
        <v>-1.7579199112997566E-4</v>
      </c>
      <c r="AJ47" s="11" t="s">
        <v>1013</v>
      </c>
      <c r="AK47" s="12">
        <v>197.09</v>
      </c>
      <c r="AL47" s="12">
        <f t="shared" si="3"/>
        <v>-1.1771272007712177E-2</v>
      </c>
      <c r="AM47">
        <f t="shared" si="4"/>
        <v>1.3856284467954826E-4</v>
      </c>
      <c r="AO47" s="15">
        <v>7260.97</v>
      </c>
      <c r="AP47" s="12">
        <f t="shared" si="5"/>
        <v>-7.9452194403778712E-3</v>
      </c>
      <c r="AQ47">
        <f t="shared" si="6"/>
        <v>6.3126511955758458E-5</v>
      </c>
      <c r="AR47" s="15"/>
      <c r="AS47" s="15">
        <f t="shared" si="7"/>
        <v>9.3525339193650648E-5</v>
      </c>
    </row>
    <row r="48" spans="1:45" ht="15" x14ac:dyDescent="0.4">
      <c r="A48" t="s">
        <v>337</v>
      </c>
      <c r="B48" t="s">
        <v>338</v>
      </c>
      <c r="F48" t="s">
        <v>339</v>
      </c>
      <c r="I48" s="3">
        <v>37288</v>
      </c>
      <c r="J48" s="4">
        <v>2.1399999999999999E-2</v>
      </c>
      <c r="K48" s="4">
        <v>-0.18079999999999999</v>
      </c>
      <c r="L48" s="4">
        <v>9.1000000000000004E-3</v>
      </c>
      <c r="M48" s="4">
        <v>8.4599999999999995E-2</v>
      </c>
      <c r="N48" s="4">
        <v>4.2999999999999997E-2</v>
      </c>
      <c r="P48">
        <f t="shared" si="8"/>
        <v>4.5795999999999993E-4</v>
      </c>
      <c r="Q48">
        <f t="shared" si="8"/>
        <v>3.2688639999999998E-2</v>
      </c>
      <c r="R48">
        <f t="shared" si="8"/>
        <v>8.2810000000000002E-5</v>
      </c>
      <c r="S48">
        <f t="shared" si="8"/>
        <v>7.1571599999999992E-3</v>
      </c>
      <c r="T48">
        <f t="shared" si="8"/>
        <v>1.8489999999999997E-3</v>
      </c>
      <c r="AD48" s="21">
        <v>45079</v>
      </c>
      <c r="AE48">
        <v>7143.7629999999999</v>
      </c>
      <c r="AF48">
        <f t="shared" si="0"/>
        <v>-6.9564177870962002E-3</v>
      </c>
      <c r="AG48">
        <f t="shared" si="1"/>
        <v>4.8391748428628396E-5</v>
      </c>
      <c r="AH48">
        <f t="shared" si="2"/>
        <v>6.9190270851712484E-5</v>
      </c>
      <c r="AJ48" s="11" t="s">
        <v>1014</v>
      </c>
      <c r="AK48" s="12">
        <v>199.07</v>
      </c>
      <c r="AL48" s="12">
        <f t="shared" si="3"/>
        <v>-9.9462500627919316E-3</v>
      </c>
      <c r="AM48">
        <f t="shared" si="4"/>
        <v>9.8927890311588501E-5</v>
      </c>
      <c r="AO48" s="15">
        <v>7294.17</v>
      </c>
      <c r="AP48" s="12">
        <f t="shared" si="5"/>
        <v>-4.5515802346257107E-3</v>
      </c>
      <c r="AQ48">
        <f t="shared" si="6"/>
        <v>2.071688263223544E-5</v>
      </c>
      <c r="AR48" s="15"/>
      <c r="AS48" s="15">
        <f t="shared" si="7"/>
        <v>4.5271155194448493E-5</v>
      </c>
    </row>
    <row r="49" spans="1:45" ht="15" x14ac:dyDescent="0.4">
      <c r="A49" t="s">
        <v>340</v>
      </c>
      <c r="B49" t="s">
        <v>341</v>
      </c>
      <c r="F49" t="s">
        <v>342</v>
      </c>
      <c r="I49" s="3">
        <v>37316</v>
      </c>
      <c r="J49" s="4">
        <v>0.1429</v>
      </c>
      <c r="K49" s="4">
        <v>0.15340000000000001</v>
      </c>
      <c r="L49" s="4">
        <v>3.0200000000000001E-2</v>
      </c>
      <c r="M49" s="4">
        <v>4.2299999999999997E-2</v>
      </c>
      <c r="N49" s="4">
        <v>4.1799999999999997E-2</v>
      </c>
      <c r="P49">
        <f t="shared" si="8"/>
        <v>2.042041E-2</v>
      </c>
      <c r="Q49">
        <f t="shared" si="8"/>
        <v>2.3531560000000003E-2</v>
      </c>
      <c r="R49">
        <f t="shared" si="8"/>
        <v>9.1204000000000003E-4</v>
      </c>
      <c r="S49">
        <f t="shared" si="8"/>
        <v>1.7892899999999998E-3</v>
      </c>
      <c r="T49">
        <f t="shared" si="8"/>
        <v>1.7472399999999997E-3</v>
      </c>
      <c r="AD49" s="21">
        <v>45082</v>
      </c>
      <c r="AE49">
        <v>7288.1970000000001</v>
      </c>
      <c r="AF49">
        <f t="shared" si="0"/>
        <v>-1.9817521397953456E-2</v>
      </c>
      <c r="AG49">
        <f t="shared" si="1"/>
        <v>3.9273415435834311E-4</v>
      </c>
      <c r="AH49">
        <f t="shared" si="2"/>
        <v>2.146693001119934E-4</v>
      </c>
      <c r="AJ49" s="11" t="s">
        <v>1015</v>
      </c>
      <c r="AK49" s="12">
        <v>201.25</v>
      </c>
      <c r="AL49" s="12">
        <f t="shared" si="3"/>
        <v>-1.0832298136645997E-2</v>
      </c>
      <c r="AM49">
        <f t="shared" si="4"/>
        <v>1.1733868292118435E-4</v>
      </c>
      <c r="AO49" s="15">
        <v>7314.05</v>
      </c>
      <c r="AP49" s="12">
        <f t="shared" si="5"/>
        <v>-2.7180563436126509E-3</v>
      </c>
      <c r="AQ49">
        <f t="shared" si="6"/>
        <v>7.3878302870529727E-6</v>
      </c>
      <c r="AR49" s="15"/>
      <c r="AS49" s="15">
        <f t="shared" si="7"/>
        <v>2.9442796666214152E-5</v>
      </c>
    </row>
    <row r="50" spans="1:45" ht="15" x14ac:dyDescent="0.4">
      <c r="A50" t="s">
        <v>343</v>
      </c>
      <c r="B50" t="s">
        <v>344</v>
      </c>
      <c r="F50" t="s">
        <v>345</v>
      </c>
      <c r="I50" s="3">
        <v>37347</v>
      </c>
      <c r="J50" s="4">
        <v>7.2099999999999997E-2</v>
      </c>
      <c r="K50" s="4">
        <v>-0.23230000000000001</v>
      </c>
      <c r="L50" s="4">
        <v>2.7300000000000001E-2</v>
      </c>
      <c r="M50" s="4">
        <v>1.5599999999999999E-2</v>
      </c>
      <c r="N50" s="4">
        <v>-4.9700000000000001E-2</v>
      </c>
      <c r="P50">
        <f t="shared" si="8"/>
        <v>5.1984099999999997E-3</v>
      </c>
      <c r="Q50">
        <f t="shared" si="8"/>
        <v>5.3963290000000004E-2</v>
      </c>
      <c r="R50">
        <f t="shared" si="8"/>
        <v>7.4529000000000012E-4</v>
      </c>
      <c r="S50">
        <f t="shared" si="8"/>
        <v>2.4335999999999997E-4</v>
      </c>
      <c r="T50">
        <f t="shared" si="8"/>
        <v>2.4700900000000003E-3</v>
      </c>
      <c r="AD50" s="21">
        <v>45083</v>
      </c>
      <c r="AE50">
        <v>7199.8069999999998</v>
      </c>
      <c r="AF50">
        <f t="shared" si="0"/>
        <v>1.2276717973134604E-2</v>
      </c>
      <c r="AG50">
        <f t="shared" si="1"/>
        <v>1.5071780419188621E-4</v>
      </c>
      <c r="AH50">
        <f t="shared" si="2"/>
        <v>3.0577130692738738E-5</v>
      </c>
      <c r="AJ50" s="11" t="s">
        <v>1016</v>
      </c>
      <c r="AK50" s="12">
        <v>200.75</v>
      </c>
      <c r="AL50" s="12">
        <f t="shared" si="3"/>
        <v>2.4906600249066002E-3</v>
      </c>
      <c r="AM50">
        <f t="shared" si="4"/>
        <v>6.2033873596677467E-6</v>
      </c>
      <c r="AO50" s="15">
        <v>7388.65</v>
      </c>
      <c r="AP50" s="12">
        <f t="shared" si="5"/>
        <v>-1.009656703186637E-2</v>
      </c>
      <c r="AQ50">
        <f t="shared" si="6"/>
        <v>1.0194066582897087E-4</v>
      </c>
      <c r="AR50" s="15"/>
      <c r="AS50" s="15">
        <f t="shared" si="7"/>
        <v>-2.5147115895059451E-5</v>
      </c>
    </row>
    <row r="51" spans="1:45" ht="15" x14ac:dyDescent="0.4">
      <c r="A51" t="s">
        <v>346</v>
      </c>
      <c r="B51" t="s">
        <v>347</v>
      </c>
      <c r="F51" t="s">
        <v>348</v>
      </c>
      <c r="I51" s="3">
        <v>37377</v>
      </c>
      <c r="J51" s="4">
        <v>-3.4799999999999998E-2</v>
      </c>
      <c r="K51" s="4">
        <v>-0.2296</v>
      </c>
      <c r="L51" s="4">
        <v>3.6999999999999998E-2</v>
      </c>
      <c r="M51" s="4">
        <v>0</v>
      </c>
      <c r="N51" s="4">
        <v>-7.7000000000000002E-3</v>
      </c>
      <c r="P51">
        <f t="shared" si="8"/>
        <v>1.2110399999999998E-3</v>
      </c>
      <c r="Q51">
        <f t="shared" si="8"/>
        <v>5.2716159999999998E-2</v>
      </c>
      <c r="R51">
        <f t="shared" si="8"/>
        <v>1.3689999999999998E-3</v>
      </c>
      <c r="S51">
        <f t="shared" si="8"/>
        <v>0</v>
      </c>
      <c r="T51">
        <f t="shared" si="8"/>
        <v>5.9290000000000003E-5</v>
      </c>
      <c r="AD51" s="21">
        <v>45084</v>
      </c>
      <c r="AE51">
        <v>7210.33</v>
      </c>
      <c r="AF51">
        <f t="shared" si="0"/>
        <v>-1.4594338955360071E-3</v>
      </c>
      <c r="AG51">
        <f t="shared" si="1"/>
        <v>2.129947295439405E-6</v>
      </c>
      <c r="AH51">
        <f t="shared" si="2"/>
        <v>6.5137143862257109E-6</v>
      </c>
      <c r="AJ51" s="11" t="s">
        <v>1017</v>
      </c>
      <c r="AK51" s="12">
        <v>201.65</v>
      </c>
      <c r="AL51" s="12">
        <f t="shared" si="3"/>
        <v>-4.4631787751054086E-3</v>
      </c>
      <c r="AM51">
        <f t="shared" si="4"/>
        <v>1.9919964778551415E-5</v>
      </c>
      <c r="AO51" s="15">
        <v>7290.91</v>
      </c>
      <c r="AP51" s="12">
        <f t="shared" si="5"/>
        <v>1.3405733989309946E-2</v>
      </c>
      <c r="AQ51">
        <f t="shared" si="6"/>
        <v>1.7971370379213996E-4</v>
      </c>
      <c r="AR51" s="15"/>
      <c r="AS51" s="15">
        <f t="shared" si="7"/>
        <v>-5.9832187405797307E-5</v>
      </c>
    </row>
    <row r="52" spans="1:45" ht="15" x14ac:dyDescent="0.4">
      <c r="A52" t="s">
        <v>349</v>
      </c>
      <c r="F52" t="s">
        <v>350</v>
      </c>
      <c r="I52" s="3">
        <v>37408</v>
      </c>
      <c r="J52" s="4">
        <v>-3.9399999999999998E-2</v>
      </c>
      <c r="K52" s="4">
        <v>-0.54600000000000004</v>
      </c>
      <c r="L52" s="4">
        <v>-7.51E-2</v>
      </c>
      <c r="M52" s="4">
        <v>-4.3200000000000002E-2</v>
      </c>
      <c r="N52" s="4">
        <v>-1.4999999999999999E-2</v>
      </c>
      <c r="P52">
        <f t="shared" si="8"/>
        <v>1.5523599999999998E-3</v>
      </c>
      <c r="Q52">
        <f t="shared" si="8"/>
        <v>0.29811600000000005</v>
      </c>
      <c r="R52">
        <f t="shared" si="8"/>
        <v>5.64001E-3</v>
      </c>
      <c r="S52">
        <f t="shared" si="8"/>
        <v>1.8662400000000001E-3</v>
      </c>
      <c r="T52">
        <f t="shared" si="8"/>
        <v>2.2499999999999999E-4</v>
      </c>
      <c r="AD52" s="21">
        <v>45085</v>
      </c>
      <c r="AE52">
        <v>7203.9834000000001</v>
      </c>
      <c r="AF52">
        <f t="shared" si="0"/>
        <v>8.8098481737199075E-4</v>
      </c>
      <c r="AG52">
        <f t="shared" si="1"/>
        <v>7.7613424843995993E-7</v>
      </c>
      <c r="AH52">
        <f t="shared" si="2"/>
        <v>7.8903373516254205E-6</v>
      </c>
      <c r="AJ52" s="11" t="s">
        <v>1018</v>
      </c>
      <c r="AK52" s="12">
        <v>199.86</v>
      </c>
      <c r="AL52" s="12">
        <f t="shared" si="3"/>
        <v>8.9562693885719604E-3</v>
      </c>
      <c r="AM52">
        <f t="shared" si="4"/>
        <v>8.0214761360671152E-5</v>
      </c>
      <c r="AO52" s="15">
        <v>7328.53</v>
      </c>
      <c r="AP52" s="12">
        <f t="shared" si="5"/>
        <v>-5.1333623523407684E-3</v>
      </c>
      <c r="AQ52">
        <f t="shared" si="6"/>
        <v>2.6351409040429548E-5</v>
      </c>
      <c r="AR52" s="15"/>
      <c r="AS52" s="15">
        <f t="shared" si="7"/>
        <v>-4.5975776096717375E-5</v>
      </c>
    </row>
    <row r="53" spans="1:45" ht="15" x14ac:dyDescent="0.4">
      <c r="A53" t="s">
        <v>351</v>
      </c>
      <c r="F53" t="s">
        <v>352</v>
      </c>
      <c r="I53" s="3">
        <v>37438</v>
      </c>
      <c r="J53" s="4">
        <v>-8.2699999999999996E-2</v>
      </c>
      <c r="K53" s="4">
        <v>0.55889999999999995</v>
      </c>
      <c r="L53" s="4">
        <v>-0.1109</v>
      </c>
      <c r="M53" s="4">
        <v>-0.32940000000000003</v>
      </c>
      <c r="N53" s="4">
        <v>-0.1028</v>
      </c>
      <c r="P53">
        <f t="shared" si="8"/>
        <v>6.8392899999999996E-3</v>
      </c>
      <c r="Q53">
        <f t="shared" si="8"/>
        <v>0.31236920999999995</v>
      </c>
      <c r="R53">
        <f t="shared" si="8"/>
        <v>1.229881E-2</v>
      </c>
      <c r="S53">
        <f t="shared" si="8"/>
        <v>0.10850436000000002</v>
      </c>
      <c r="T53">
        <f t="shared" si="8"/>
        <v>1.056784E-2</v>
      </c>
      <c r="AD53" s="21">
        <v>45086</v>
      </c>
      <c r="AE53">
        <v>7224.8580000000002</v>
      </c>
      <c r="AF53">
        <f t="shared" si="0"/>
        <v>-2.8892747788261167E-3</v>
      </c>
      <c r="AG53">
        <f t="shared" si="1"/>
        <v>8.3479087475607051E-6</v>
      </c>
      <c r="AH53">
        <f t="shared" si="2"/>
        <v>-2.008866986487359E-5</v>
      </c>
      <c r="AJ53" s="11" t="s">
        <v>1019</v>
      </c>
      <c r="AK53" s="12">
        <v>198.48</v>
      </c>
      <c r="AL53" s="12">
        <f t="shared" si="3"/>
        <v>6.9528415961307129E-3</v>
      </c>
      <c r="AM53">
        <f t="shared" si="4"/>
        <v>4.8342006260885479E-5</v>
      </c>
      <c r="AO53" s="15">
        <v>7290.8</v>
      </c>
      <c r="AP53" s="12">
        <f t="shared" si="5"/>
        <v>5.1750150875074837E-3</v>
      </c>
      <c r="AQ53">
        <f t="shared" si="6"/>
        <v>2.6780781155930089E-5</v>
      </c>
      <c r="AR53" s="15"/>
      <c r="AS53" s="15">
        <f t="shared" si="7"/>
        <v>3.5981060161026056E-5</v>
      </c>
    </row>
    <row r="54" spans="1:45" ht="15.9" x14ac:dyDescent="0.45">
      <c r="A54" t="s">
        <v>353</v>
      </c>
      <c r="F54" t="s">
        <v>354</v>
      </c>
      <c r="I54" s="5"/>
      <c r="J54" s="5"/>
      <c r="K54" s="5"/>
      <c r="L54" s="5"/>
      <c r="M54" s="5"/>
      <c r="N54" s="5"/>
      <c r="AD54" s="21">
        <v>45089</v>
      </c>
      <c r="AE54">
        <v>7213.2016999999996</v>
      </c>
      <c r="AF54">
        <f t="shared" si="0"/>
        <v>1.6159675668019316E-3</v>
      </c>
      <c r="AG54">
        <f t="shared" si="1"/>
        <v>2.6113511769557552E-6</v>
      </c>
      <c r="AH54">
        <f t="shared" si="2"/>
        <v>1.3049867597212031E-5</v>
      </c>
      <c r="AJ54" s="11" t="s">
        <v>1020</v>
      </c>
      <c r="AK54" s="12">
        <v>196.89</v>
      </c>
      <c r="AL54" s="12">
        <f t="shared" si="3"/>
        <v>8.0755751942709307E-3</v>
      </c>
      <c r="AM54">
        <f t="shared" si="4"/>
        <v>6.5214914718323983E-5</v>
      </c>
      <c r="AO54" s="15">
        <v>7250.35</v>
      </c>
      <c r="AP54" s="12">
        <f t="shared" si="5"/>
        <v>5.5790410118131979E-3</v>
      </c>
      <c r="AQ54">
        <f t="shared" si="6"/>
        <v>3.1125698611493631E-5</v>
      </c>
      <c r="AR54" s="15"/>
      <c r="AS54" s="15">
        <f t="shared" si="7"/>
        <v>4.5053965202818858E-5</v>
      </c>
    </row>
    <row r="55" spans="1:45" ht="15.9" x14ac:dyDescent="0.45">
      <c r="A55" t="s">
        <v>355</v>
      </c>
      <c r="F55" t="s">
        <v>356</v>
      </c>
      <c r="I55" s="5"/>
      <c r="J55" s="6">
        <f>SUM(J42:J53)</f>
        <v>-5.1599999999999986E-2</v>
      </c>
      <c r="K55" s="6">
        <f>SUM(K42:K53)</f>
        <v>-0.71840000000000015</v>
      </c>
      <c r="L55" s="6">
        <f>SUM(L42:L53)</f>
        <v>-5.8299999999999991E-2</v>
      </c>
      <c r="M55" s="6">
        <f>SUM(M42:M53)</f>
        <v>-0.23920000000000002</v>
      </c>
      <c r="N55" s="6">
        <f>SUM(N42:N53)</f>
        <v>-7.0899999999999991E-2</v>
      </c>
      <c r="P55" s="6">
        <f>SUM(P42:P53)</f>
        <v>9.1660499999999992E-2</v>
      </c>
      <c r="Q55" s="6">
        <f>SUM(Q42:Q53)</f>
        <v>0.95507487999999996</v>
      </c>
      <c r="R55" s="6">
        <f>SUM(R42:R53)</f>
        <v>4.8772589999999998E-2</v>
      </c>
      <c r="S55" s="6">
        <f>SUM(S42:S53)</f>
        <v>0.13659784000000003</v>
      </c>
      <c r="T55" s="6">
        <f>SUM(T42:T53)</f>
        <v>5.2461109999999991E-2</v>
      </c>
      <c r="AD55" s="21">
        <v>45090</v>
      </c>
      <c r="AE55">
        <v>7254.1426000000001</v>
      </c>
      <c r="AF55">
        <f t="shared" si="0"/>
        <v>-5.6437958636214999E-3</v>
      </c>
      <c r="AG55">
        <f t="shared" si="1"/>
        <v>3.1852431750231154E-5</v>
      </c>
      <c r="AH55">
        <f t="shared" si="2"/>
        <v>1.7146577133895529E-5</v>
      </c>
      <c r="AJ55" s="11" t="s">
        <v>1021</v>
      </c>
      <c r="AK55" s="12">
        <v>197.49</v>
      </c>
      <c r="AL55" s="12">
        <f t="shared" si="3"/>
        <v>-3.0381285128362081E-3</v>
      </c>
      <c r="AM55">
        <f t="shared" si="4"/>
        <v>9.2302248605083495E-6</v>
      </c>
      <c r="AO55" s="15">
        <v>7213.14</v>
      </c>
      <c r="AP55" s="12">
        <f t="shared" si="5"/>
        <v>5.1586410356654708E-3</v>
      </c>
      <c r="AQ55">
        <f t="shared" si="6"/>
        <v>2.6611577334851723E-5</v>
      </c>
      <c r="AR55" s="15"/>
      <c r="AS55" s="15">
        <f t="shared" si="7"/>
        <v>-1.5672614417942175E-5</v>
      </c>
    </row>
    <row r="56" spans="1:45" x14ac:dyDescent="0.4">
      <c r="A56" t="s">
        <v>357</v>
      </c>
      <c r="F56" t="s">
        <v>358</v>
      </c>
      <c r="AD56" s="21">
        <v>45091</v>
      </c>
      <c r="AE56">
        <v>7295.8990000000003</v>
      </c>
      <c r="AF56">
        <f t="shared" si="0"/>
        <v>-5.7232700178552649E-3</v>
      </c>
      <c r="AG56">
        <f t="shared" si="1"/>
        <v>3.2755819697281006E-5</v>
      </c>
      <c r="AH56">
        <f t="shared" si="2"/>
        <v>1.4165078840029141E-5</v>
      </c>
      <c r="AJ56" s="11" t="s">
        <v>1022</v>
      </c>
      <c r="AK56" s="12">
        <v>197.98</v>
      </c>
      <c r="AL56" s="12">
        <f t="shared" si="3"/>
        <v>-2.4749974744922754E-3</v>
      </c>
      <c r="AM56">
        <f t="shared" si="4"/>
        <v>6.1256124987431415E-6</v>
      </c>
      <c r="AO56" s="15">
        <v>7222.15</v>
      </c>
      <c r="AP56" s="12">
        <f t="shared" si="5"/>
        <v>-1.2475509370477363E-3</v>
      </c>
      <c r="AQ56">
        <f t="shared" si="6"/>
        <v>1.5563833405286849E-6</v>
      </c>
      <c r="AR56" s="15"/>
      <c r="AS56" s="15">
        <f t="shared" si="7"/>
        <v>3.087685418493619E-6</v>
      </c>
    </row>
    <row r="57" spans="1:45" x14ac:dyDescent="0.4">
      <c r="A57" t="s">
        <v>359</v>
      </c>
      <c r="F57" t="s">
        <v>360</v>
      </c>
      <c r="AD57" s="21">
        <v>45092</v>
      </c>
      <c r="AE57">
        <v>7332.4696999999996</v>
      </c>
      <c r="AF57">
        <f t="shared" si="0"/>
        <v>-4.9875010052887513E-3</v>
      </c>
      <c r="AG57">
        <f t="shared" si="1"/>
        <v>2.4875166277756305E-5</v>
      </c>
      <c r="AH57">
        <f t="shared" si="2"/>
        <v>1.5069496440595044E-5</v>
      </c>
      <c r="AJ57" s="11" t="s">
        <v>1023</v>
      </c>
      <c r="AK57" s="12">
        <v>198.58</v>
      </c>
      <c r="AL57" s="12">
        <f t="shared" si="3"/>
        <v>-3.0214523114111325E-3</v>
      </c>
      <c r="AM57">
        <f t="shared" si="4"/>
        <v>9.1291740701316763E-6</v>
      </c>
      <c r="AO57" s="15">
        <v>7202.79</v>
      </c>
      <c r="AP57" s="12">
        <f t="shared" si="5"/>
        <v>2.6878473480414773E-3</v>
      </c>
      <c r="AQ57">
        <f t="shared" si="6"/>
        <v>7.2245233663736028E-6</v>
      </c>
      <c r="AR57" s="15"/>
      <c r="AS57" s="15">
        <f t="shared" si="7"/>
        <v>-8.1212025824602037E-6</v>
      </c>
    </row>
    <row r="58" spans="1:45" ht="15.45" customHeight="1" x14ac:dyDescent="0.4">
      <c r="A58" t="s">
        <v>361</v>
      </c>
      <c r="F58" t="s">
        <v>362</v>
      </c>
      <c r="AD58" s="21">
        <v>45093</v>
      </c>
      <c r="AE58">
        <v>7282.375</v>
      </c>
      <c r="AF58">
        <f t="shared" si="0"/>
        <v>6.8788959645719487E-3</v>
      </c>
      <c r="AG58">
        <f t="shared" si="1"/>
        <v>4.731920969140424E-5</v>
      </c>
      <c r="AH58">
        <f t="shared" si="2"/>
        <v>4.8489605916908108E-5</v>
      </c>
      <c r="AJ58" s="11" t="s">
        <v>1024</v>
      </c>
      <c r="AK58" s="12">
        <v>197.19</v>
      </c>
      <c r="AL58" s="12">
        <f t="shared" si="3"/>
        <v>7.0490389979208619E-3</v>
      </c>
      <c r="AM58">
        <f t="shared" si="4"/>
        <v>4.9688950794209148E-5</v>
      </c>
      <c r="AO58" s="15">
        <v>7209</v>
      </c>
      <c r="AP58" s="12">
        <f t="shared" si="5"/>
        <v>-8.6142322097378782E-4</v>
      </c>
      <c r="AQ58">
        <f t="shared" si="6"/>
        <v>7.420499656328553E-7</v>
      </c>
      <c r="AR58" s="15"/>
      <c r="AS58" s="15">
        <f t="shared" si="7"/>
        <v>-6.0722058783588307E-6</v>
      </c>
    </row>
    <row r="59" spans="1:45" x14ac:dyDescent="0.4">
      <c r="A59" t="s">
        <v>363</v>
      </c>
      <c r="F59" t="s">
        <v>364</v>
      </c>
      <c r="J59" s="28" t="s">
        <v>960</v>
      </c>
      <c r="K59" s="28"/>
      <c r="L59" s="28"/>
      <c r="M59" s="28"/>
      <c r="N59" s="28"/>
      <c r="AD59" s="21">
        <v>45096</v>
      </c>
      <c r="AE59">
        <v>7400.3360000000002</v>
      </c>
      <c r="AF59">
        <f t="shared" si="0"/>
        <v>-1.5939951915696832E-2</v>
      </c>
      <c r="AG59">
        <f t="shared" si="1"/>
        <v>2.540820670747271E-4</v>
      </c>
      <c r="AH59">
        <f t="shared" si="2"/>
        <v>3.9802589583796076E-4</v>
      </c>
      <c r="AJ59" s="11" t="s">
        <v>1025</v>
      </c>
      <c r="AK59" s="12">
        <v>202.24</v>
      </c>
      <c r="AL59" s="12">
        <f t="shared" si="3"/>
        <v>-2.4970332278481069E-2</v>
      </c>
      <c r="AM59">
        <f t="shared" si="4"/>
        <v>6.2351749409775357E-4</v>
      </c>
      <c r="AO59" s="15">
        <v>7200.91</v>
      </c>
      <c r="AP59" s="12">
        <f t="shared" si="5"/>
        <v>1.1234691170977204E-3</v>
      </c>
      <c r="AQ59">
        <f t="shared" si="6"/>
        <v>1.2621828570723315E-6</v>
      </c>
      <c r="AR59" s="15"/>
      <c r="AS59" s="15">
        <f t="shared" si="7"/>
        <v>-2.8053397158541837E-5</v>
      </c>
    </row>
    <row r="60" spans="1:45" ht="15.45" x14ac:dyDescent="0.4">
      <c r="A60" t="s">
        <v>365</v>
      </c>
      <c r="F60" t="s">
        <v>366</v>
      </c>
      <c r="G60" t="s">
        <v>962</v>
      </c>
      <c r="J60" s="2" t="s">
        <v>952</v>
      </c>
      <c r="K60" s="2" t="s">
        <v>954</v>
      </c>
      <c r="L60" s="29" t="s">
        <v>956</v>
      </c>
      <c r="M60" s="29" t="s">
        <v>957</v>
      </c>
      <c r="N60" s="29" t="s">
        <v>958</v>
      </c>
      <c r="AD60" s="21">
        <v>45097</v>
      </c>
      <c r="AE60">
        <v>7297.42</v>
      </c>
      <c r="AF60">
        <f t="shared" si="0"/>
        <v>1.4103066563251145E-2</v>
      </c>
      <c r="AG60">
        <f t="shared" si="1"/>
        <v>1.9889648648749246E-4</v>
      </c>
      <c r="AH60">
        <f t="shared" si="2"/>
        <v>1.5367732234273514E-4</v>
      </c>
      <c r="AJ60" s="11" t="s">
        <v>1026</v>
      </c>
      <c r="AK60" s="12">
        <v>200.06</v>
      </c>
      <c r="AL60" s="12">
        <f t="shared" si="3"/>
        <v>1.0896730980705822E-2</v>
      </c>
      <c r="AM60">
        <f t="shared" si="4"/>
        <v>1.1873874606587408E-4</v>
      </c>
      <c r="AO60" s="15">
        <v>7270.69</v>
      </c>
      <c r="AP60" s="12">
        <f t="shared" si="5"/>
        <v>-9.5974384824548623E-3</v>
      </c>
      <c r="AQ60">
        <f t="shared" si="6"/>
        <v>9.211082542450549E-5</v>
      </c>
      <c r="AR60" s="15"/>
      <c r="AS60" s="15">
        <f t="shared" si="7"/>
        <v>-1.0458070524718417E-4</v>
      </c>
    </row>
    <row r="61" spans="1:45" ht="15.45" x14ac:dyDescent="0.4">
      <c r="A61" t="s">
        <v>367</v>
      </c>
      <c r="F61" t="s">
        <v>368</v>
      </c>
      <c r="G61" t="s">
        <v>963</v>
      </c>
      <c r="J61" s="2" t="s">
        <v>953</v>
      </c>
      <c r="K61" s="2" t="s">
        <v>955</v>
      </c>
      <c r="L61" s="29"/>
      <c r="M61" s="29"/>
      <c r="N61" s="29"/>
      <c r="AD61" s="21">
        <v>45098</v>
      </c>
      <c r="AE61">
        <v>7288.8486000000003</v>
      </c>
      <c r="AF61">
        <f t="shared" si="0"/>
        <v>1.1759607683440993E-3</v>
      </c>
      <c r="AG61">
        <f t="shared" si="1"/>
        <v>1.3828837286844443E-6</v>
      </c>
      <c r="AH61">
        <f t="shared" si="2"/>
        <v>-1.5487669567793275E-5</v>
      </c>
      <c r="AJ61" s="11" t="s">
        <v>1027</v>
      </c>
      <c r="AK61" s="18">
        <v>202.73</v>
      </c>
      <c r="AL61" s="18">
        <f t="shared" ref="AL61:AL92" si="9">(AK60-AK61)/AK61</f>
        <v>-1.3170226409510126E-2</v>
      </c>
      <c r="AM61" s="20">
        <f t="shared" ref="AM61:AM66" si="10">AL61^2</f>
        <v>1.7345486367775797E-4</v>
      </c>
      <c r="AO61" s="19">
        <v>7137.43</v>
      </c>
      <c r="AP61" s="19">
        <f t="shared" ref="AP61:AP67" si="11">(AO60-AO61)/AO61</f>
        <v>1.8670585911175215E-2</v>
      </c>
      <c r="AQ61" s="19">
        <f t="shared" ref="AQ61:AQ67" si="12">AP61^2</f>
        <v>3.4859077826657442E-4</v>
      </c>
      <c r="AR61" s="15"/>
      <c r="AS61" s="15">
        <f t="shared" si="7"/>
        <v>-2.4589584364838747E-4</v>
      </c>
    </row>
    <row r="62" spans="1:45" x14ac:dyDescent="0.4">
      <c r="A62" t="s">
        <v>369</v>
      </c>
      <c r="F62" t="s">
        <v>370</v>
      </c>
      <c r="J62">
        <f>(J55)/12</f>
        <v>-4.2999999999999991E-3</v>
      </c>
      <c r="K62">
        <f>(K55)/12</f>
        <v>-5.9866666666666679E-2</v>
      </c>
      <c r="L62">
        <f>(L55)/12</f>
        <v>-4.8583333333333326E-3</v>
      </c>
      <c r="M62">
        <f>(M55)/12</f>
        <v>-1.9933333333333334E-2</v>
      </c>
      <c r="N62">
        <f>(N55)/12</f>
        <v>-5.9083333333333323E-3</v>
      </c>
      <c r="AD62" s="21">
        <v>45099</v>
      </c>
      <c r="AE62">
        <v>7256.3145000000004</v>
      </c>
      <c r="AF62">
        <f t="shared" si="0"/>
        <v>4.483557045384382E-3</v>
      </c>
      <c r="AG62">
        <f t="shared" si="1"/>
        <v>2.0102283779215928E-5</v>
      </c>
      <c r="AH62">
        <f t="shared" si="2"/>
        <v>-1.2971540237640349E-4</v>
      </c>
      <c r="AJ62" s="11" t="s">
        <v>1028</v>
      </c>
      <c r="AK62" s="12">
        <v>208.77</v>
      </c>
      <c r="AL62" s="12">
        <f t="shared" si="9"/>
        <v>-2.8931359869713177E-2</v>
      </c>
      <c r="AM62">
        <f t="shared" si="10"/>
        <v>8.3702358391085001E-4</v>
      </c>
      <c r="AO62" s="15">
        <v>7098.7</v>
      </c>
      <c r="AP62" s="15">
        <f t="shared" si="11"/>
        <v>5.4559285502980091E-3</v>
      </c>
      <c r="AQ62" s="15">
        <f t="shared" si="12"/>
        <v>2.9767156345956934E-5</v>
      </c>
      <c r="AR62" s="15"/>
      <c r="AS62" s="15">
        <f t="shared" si="7"/>
        <v>-1.5784743231211422E-4</v>
      </c>
    </row>
    <row r="63" spans="1:45" x14ac:dyDescent="0.4">
      <c r="A63" t="s">
        <v>371</v>
      </c>
      <c r="F63" t="s">
        <v>372</v>
      </c>
      <c r="AD63" s="21">
        <v>45100</v>
      </c>
      <c r="AE63">
        <v>7197.741</v>
      </c>
      <c r="AF63">
        <f t="shared" si="0"/>
        <v>8.1377615560215937E-3</v>
      </c>
      <c r="AG63">
        <f t="shared" si="1"/>
        <v>6.6223163142662986E-5</v>
      </c>
      <c r="AH63">
        <f t="shared" si="2"/>
        <v>2.3063115179425343E-5</v>
      </c>
      <c r="AJ63" s="11" t="s">
        <v>1029</v>
      </c>
      <c r="AK63" s="12">
        <v>208.18</v>
      </c>
      <c r="AL63" s="12">
        <f t="shared" si="9"/>
        <v>2.834085887213005E-3</v>
      </c>
      <c r="AM63">
        <f t="shared" si="10"/>
        <v>8.032042816099926E-6</v>
      </c>
      <c r="AO63" s="15">
        <v>7209.75</v>
      </c>
      <c r="AP63" s="15">
        <f t="shared" si="11"/>
        <v>-1.5402753216130959E-2</v>
      </c>
      <c r="AQ63" s="15">
        <f t="shared" si="12"/>
        <v>2.3724480663703259E-4</v>
      </c>
      <c r="AR63" s="15"/>
      <c r="AS63" s="15">
        <f t="shared" si="7"/>
        <v>-4.3652725514061475E-5</v>
      </c>
    </row>
    <row r="64" spans="1:45" x14ac:dyDescent="0.4">
      <c r="A64" t="s">
        <v>373</v>
      </c>
      <c r="F64" t="s">
        <v>374</v>
      </c>
      <c r="AD64" s="21">
        <v>45103</v>
      </c>
      <c r="AE64">
        <v>7162.6629999999996</v>
      </c>
      <c r="AF64">
        <f t="shared" si="0"/>
        <v>4.8973405561591309E-3</v>
      </c>
      <c r="AG64">
        <f t="shared" si="1"/>
        <v>2.3983944523001025E-5</v>
      </c>
      <c r="AH64">
        <f t="shared" si="2"/>
        <v>3.5304259657831294E-5</v>
      </c>
      <c r="AJ64" s="11" t="s">
        <v>1030</v>
      </c>
      <c r="AK64" s="12">
        <v>206.69</v>
      </c>
      <c r="AL64" s="12">
        <f t="shared" si="9"/>
        <v>7.2088635154095946E-3</v>
      </c>
      <c r="AM64">
        <f t="shared" si="10"/>
        <v>5.1967713183803577E-5</v>
      </c>
      <c r="AO64" s="15">
        <v>7303.81</v>
      </c>
      <c r="AP64" s="15">
        <f t="shared" si="11"/>
        <v>-1.2878210139639502E-2</v>
      </c>
      <c r="AQ64" s="15">
        <f t="shared" si="12"/>
        <v>1.6584829640071369E-4</v>
      </c>
      <c r="AR64" s="15"/>
      <c r="AS64" s="15">
        <f t="shared" si="7"/>
        <v>-9.2837259219425106E-5</v>
      </c>
    </row>
    <row r="65" spans="1:45" x14ac:dyDescent="0.4">
      <c r="A65" t="s">
        <v>375</v>
      </c>
      <c r="F65" t="s">
        <v>376</v>
      </c>
      <c r="J65" s="28" t="s">
        <v>961</v>
      </c>
      <c r="K65" s="28"/>
      <c r="L65" s="28"/>
      <c r="M65" s="28"/>
      <c r="N65" s="28"/>
      <c r="AD65" s="21">
        <v>45104</v>
      </c>
      <c r="AE65">
        <v>7190.0320000000002</v>
      </c>
      <c r="AF65">
        <f t="shared" si="0"/>
        <v>-3.8065199153495557E-3</v>
      </c>
      <c r="AG65">
        <f t="shared" si="1"/>
        <v>1.4489593865952789E-5</v>
      </c>
      <c r="AH65">
        <f t="shared" si="2"/>
        <v>2.1790257356484332E-5</v>
      </c>
      <c r="AJ65" s="11" t="s">
        <v>1031</v>
      </c>
      <c r="AK65" s="12">
        <v>207.88</v>
      </c>
      <c r="AL65" s="12">
        <f t="shared" si="9"/>
        <v>-5.7244564171637377E-3</v>
      </c>
      <c r="AM65">
        <f t="shared" si="10"/>
        <v>3.2769401272007095E-5</v>
      </c>
      <c r="AO65" s="15">
        <v>7319.18</v>
      </c>
      <c r="AP65" s="15">
        <f t="shared" si="11"/>
        <v>-2.09996201760305E-3</v>
      </c>
      <c r="AQ65" s="15">
        <f t="shared" si="12"/>
        <v>4.4098404753754728E-6</v>
      </c>
      <c r="AR65" s="15"/>
      <c r="AS65" s="15">
        <f t="shared" si="7"/>
        <v>1.202114104746789E-5</v>
      </c>
    </row>
    <row r="66" spans="1:45" ht="15.45" x14ac:dyDescent="0.4">
      <c r="A66" t="s">
        <v>377</v>
      </c>
      <c r="F66" t="s">
        <v>378</v>
      </c>
      <c r="J66" s="2" t="s">
        <v>952</v>
      </c>
      <c r="K66" s="2" t="s">
        <v>954</v>
      </c>
      <c r="L66" s="29" t="s">
        <v>956</v>
      </c>
      <c r="M66" s="29" t="s">
        <v>957</v>
      </c>
      <c r="N66" s="29" t="s">
        <v>958</v>
      </c>
      <c r="AD66" s="21">
        <v>45105</v>
      </c>
      <c r="AE66">
        <v>7223.3950000000004</v>
      </c>
      <c r="AF66">
        <f t="shared" si="0"/>
        <v>-4.6187422950012122E-3</v>
      </c>
      <c r="AG66">
        <f t="shared" si="1"/>
        <v>2.1332780387633063E-5</v>
      </c>
      <c r="AH66">
        <f t="shared" si="2"/>
        <v>4.1396050317516485E-5</v>
      </c>
      <c r="AJ66" s="11" t="s">
        <v>1032</v>
      </c>
      <c r="AK66" s="12">
        <v>209.76</v>
      </c>
      <c r="AL66" s="12">
        <f t="shared" si="9"/>
        <v>-8.9626239511822817E-3</v>
      </c>
      <c r="AM66">
        <f t="shared" si="10"/>
        <v>8.0328628090306294E-5</v>
      </c>
      <c r="AO66" s="15">
        <v>7229.27</v>
      </c>
      <c r="AP66" s="15">
        <f t="shared" si="11"/>
        <v>1.243694038263889E-2</v>
      </c>
      <c r="AQ66" s="15">
        <f t="shared" si="12"/>
        <v>1.5467748608131396E-4</v>
      </c>
      <c r="AR66" s="15"/>
      <c r="AS66" s="15">
        <f t="shared" si="7"/>
        <v>-1.1146761975286545E-4</v>
      </c>
    </row>
    <row r="67" spans="1:45" ht="15.45" x14ac:dyDescent="0.4">
      <c r="A67" t="s">
        <v>379</v>
      </c>
      <c r="F67" t="s">
        <v>380</v>
      </c>
      <c r="J67" s="2" t="s">
        <v>953</v>
      </c>
      <c r="K67" s="2" t="s">
        <v>955</v>
      </c>
      <c r="L67" s="29"/>
      <c r="M67" s="29"/>
      <c r="N67" s="29"/>
      <c r="AD67" s="21">
        <v>45106</v>
      </c>
      <c r="AE67">
        <v>7297.7929999999997</v>
      </c>
      <c r="AF67">
        <f t="shared" si="0"/>
        <v>-1.0194588966828634E-2</v>
      </c>
      <c r="AG67">
        <f t="shared" si="1"/>
        <v>1.0392964420258411E-4</v>
      </c>
      <c r="AH67">
        <f t="shared" si="2"/>
        <v>7.1905029872543224E-5</v>
      </c>
      <c r="AJ67" s="11" t="s">
        <v>1033</v>
      </c>
      <c r="AK67" s="12">
        <v>211.25</v>
      </c>
      <c r="AL67" s="12">
        <f t="shared" si="9"/>
        <v>-7.0532544378698655E-3</v>
      </c>
      <c r="AM67">
        <f t="shared" ref="AM67:AM130" si="13">AL67^2</f>
        <v>4.9748398165330952E-5</v>
      </c>
      <c r="AO67" s="15">
        <v>7253.46</v>
      </c>
      <c r="AP67" s="15">
        <f t="shared" si="11"/>
        <v>-3.3349601431592094E-3</v>
      </c>
      <c r="AQ67" s="15">
        <f t="shared" si="12"/>
        <v>1.1121959156460495E-5</v>
      </c>
      <c r="AR67" s="15"/>
      <c r="AS67" s="15">
        <f t="shared" si="7"/>
        <v>2.3522322429856817E-5</v>
      </c>
    </row>
    <row r="68" spans="1:45" x14ac:dyDescent="0.4">
      <c r="A68" t="s">
        <v>381</v>
      </c>
      <c r="F68" t="s">
        <v>382</v>
      </c>
      <c r="J68">
        <f>(P55/12)-J62^2</f>
        <v>7.619884999999999E-3</v>
      </c>
      <c r="K68">
        <f>(Q55/12)-K62^2</f>
        <v>7.6005555555555548E-2</v>
      </c>
      <c r="L68">
        <f>(R55/12)-L62^2</f>
        <v>4.040779097222222E-3</v>
      </c>
      <c r="M68">
        <f>(S55/12)-M62^2</f>
        <v>1.0985815555555558E-2</v>
      </c>
      <c r="N68">
        <f>(T55/12)-N62^2</f>
        <v>4.3368507638888885E-3</v>
      </c>
      <c r="AD68" s="21">
        <v>45107</v>
      </c>
      <c r="AE68">
        <v>7318.0590000000002</v>
      </c>
      <c r="AF68">
        <f t="shared" ref="AF68:AF107" si="14">(AE67-AE68)/AE68</f>
        <v>-2.7693135570511975E-3</v>
      </c>
      <c r="AG68">
        <f t="shared" ref="AG68:AG107" si="15">AF68^2</f>
        <v>7.6690975772675557E-6</v>
      </c>
      <c r="AH68">
        <f t="shared" ref="AH68:AH107" si="16">AL68*AF68</f>
        <v>-1.8342446603931796E-5</v>
      </c>
      <c r="AJ68" s="11" t="s">
        <v>1034</v>
      </c>
      <c r="AK68" s="12">
        <v>209.86</v>
      </c>
      <c r="AL68" s="12">
        <f t="shared" si="9"/>
        <v>6.6234632612217018E-3</v>
      </c>
      <c r="AM68">
        <f t="shared" si="13"/>
        <v>4.387026557275362E-5</v>
      </c>
      <c r="AO68" s="15">
        <v>7378.71</v>
      </c>
      <c r="AP68" s="15">
        <f t="shared" ref="AP68:AP131" si="17">(AO67-AO68)/AO68</f>
        <v>-1.6974511804908988E-2</v>
      </c>
      <c r="AQ68" s="15">
        <f t="shared" ref="AQ68:AQ131" si="18">AP68^2</f>
        <v>2.8813405101499459E-4</v>
      </c>
      <c r="AR68" s="15"/>
      <c r="AS68" s="15">
        <f t="shared" ref="AS68:AS131" si="19">AL68*AP68</f>
        <v>-1.1243005531698876E-4</v>
      </c>
    </row>
    <row r="69" spans="1:45" x14ac:dyDescent="0.4">
      <c r="A69" t="s">
        <v>383</v>
      </c>
      <c r="F69" t="s">
        <v>384</v>
      </c>
      <c r="AD69" s="21">
        <v>45110</v>
      </c>
      <c r="AE69">
        <v>7411.6787000000004</v>
      </c>
      <c r="AF69">
        <f t="shared" si="14"/>
        <v>-1.2631375939164793E-2</v>
      </c>
      <c r="AG69">
        <f t="shared" si="15"/>
        <v>1.5955165811651126E-4</v>
      </c>
      <c r="AH69">
        <f t="shared" si="16"/>
        <v>-4.1667779308811194E-5</v>
      </c>
      <c r="AJ69" s="11" t="s">
        <v>1035</v>
      </c>
      <c r="AK69" s="12">
        <v>209.17</v>
      </c>
      <c r="AL69" s="12">
        <f t="shared" si="9"/>
        <v>3.2987522111202665E-3</v>
      </c>
      <c r="AM69">
        <f t="shared" si="13"/>
        <v>1.0881766150370847E-5</v>
      </c>
      <c r="AO69" s="15">
        <v>7478.16</v>
      </c>
      <c r="AP69" s="15">
        <f t="shared" si="17"/>
        <v>-1.3298725889791047E-2</v>
      </c>
      <c r="AQ69" s="15">
        <f t="shared" si="18"/>
        <v>1.7685611029179867E-4</v>
      </c>
      <c r="AR69" s="15"/>
      <c r="AS69" s="15">
        <f t="shared" si="19"/>
        <v>-4.3869201434030551E-5</v>
      </c>
    </row>
    <row r="70" spans="1:45" x14ac:dyDescent="0.4">
      <c r="A70" t="s">
        <v>385</v>
      </c>
      <c r="F70" t="s">
        <v>386</v>
      </c>
      <c r="J70" s="28" t="s">
        <v>964</v>
      </c>
      <c r="K70" s="28"/>
      <c r="L70" s="28"/>
      <c r="M70" s="28"/>
      <c r="N70" s="28"/>
      <c r="AD70" s="21">
        <v>45111</v>
      </c>
      <c r="AE70">
        <v>7379.1419999999998</v>
      </c>
      <c r="AF70">
        <f t="shared" si="14"/>
        <v>4.4092795612281979E-3</v>
      </c>
      <c r="AG70">
        <f t="shared" si="15"/>
        <v>1.9441746249064729E-5</v>
      </c>
      <c r="AH70">
        <f t="shared" si="16"/>
        <v>1.8841265649572863E-5</v>
      </c>
      <c r="AJ70" s="11" t="s">
        <v>1036</v>
      </c>
      <c r="AK70" s="12">
        <v>208.28</v>
      </c>
      <c r="AL70" s="12">
        <f t="shared" si="9"/>
        <v>4.2730939120414167E-3</v>
      </c>
      <c r="AM70">
        <f t="shared" si="13"/>
        <v>1.825933158112542E-5</v>
      </c>
      <c r="AO70" s="15">
        <v>7491.96</v>
      </c>
      <c r="AP70" s="15">
        <f t="shared" si="17"/>
        <v>-1.8419745967677593E-3</v>
      </c>
      <c r="AQ70" s="15">
        <f t="shared" si="18"/>
        <v>3.3928704151377493E-6</v>
      </c>
      <c r="AR70" s="15"/>
      <c r="AS70" s="15">
        <f t="shared" si="19"/>
        <v>-7.8709304355832557E-6</v>
      </c>
    </row>
    <row r="71" spans="1:45" ht="15.45" x14ac:dyDescent="0.4">
      <c r="A71" t="s">
        <v>387</v>
      </c>
      <c r="F71" t="s">
        <v>388</v>
      </c>
      <c r="J71" s="2" t="s">
        <v>952</v>
      </c>
      <c r="K71" s="2" t="s">
        <v>954</v>
      </c>
      <c r="L71" s="29" t="s">
        <v>956</v>
      </c>
      <c r="M71" s="29" t="s">
        <v>957</v>
      </c>
      <c r="N71" s="29" t="s">
        <v>958</v>
      </c>
      <c r="AD71" s="21">
        <v>45112</v>
      </c>
      <c r="AE71">
        <v>7361.107</v>
      </c>
      <c r="AF71">
        <f t="shared" si="14"/>
        <v>2.4500391041727631E-3</v>
      </c>
      <c r="AG71">
        <f t="shared" si="15"/>
        <v>6.0026916119756755E-6</v>
      </c>
      <c r="AH71">
        <f t="shared" si="16"/>
        <v>-3.3301502386814304E-5</v>
      </c>
      <c r="AJ71" s="11" t="s">
        <v>1037</v>
      </c>
      <c r="AK71" s="12">
        <v>211.15</v>
      </c>
      <c r="AL71" s="12">
        <f t="shared" si="9"/>
        <v>-1.3592233009708759E-2</v>
      </c>
      <c r="AM71">
        <f t="shared" si="13"/>
        <v>1.8474879819021641E-4</v>
      </c>
      <c r="AO71" s="15">
        <v>7446.89</v>
      </c>
      <c r="AP71" s="15">
        <f t="shared" si="17"/>
        <v>6.0521909145965242E-3</v>
      </c>
      <c r="AQ71" s="15">
        <f t="shared" si="18"/>
        <v>3.6629014866724711E-5</v>
      </c>
      <c r="AR71" s="15"/>
      <c r="AS71" s="15">
        <f t="shared" si="19"/>
        <v>-8.2262789130438315E-5</v>
      </c>
    </row>
    <row r="72" spans="1:45" ht="15.45" x14ac:dyDescent="0.4">
      <c r="A72" t="s">
        <v>389</v>
      </c>
      <c r="F72" t="s">
        <v>390</v>
      </c>
      <c r="J72" s="2" t="s">
        <v>953</v>
      </c>
      <c r="K72" s="2" t="s">
        <v>955</v>
      </c>
      <c r="L72" s="29"/>
      <c r="M72" s="29"/>
      <c r="N72" s="29"/>
      <c r="AD72" s="21">
        <v>45113</v>
      </c>
      <c r="AE72">
        <v>7296.6304</v>
      </c>
      <c r="AF72">
        <f t="shared" si="14"/>
        <v>8.836489785750962E-3</v>
      </c>
      <c r="AG72">
        <f t="shared" si="15"/>
        <v>7.8083551733681086E-5</v>
      </c>
      <c r="AH72">
        <f t="shared" si="16"/>
        <v>-3.2937750923578324E-5</v>
      </c>
      <c r="AJ72" s="11" t="s">
        <v>1038</v>
      </c>
      <c r="AK72" s="12">
        <v>211.94</v>
      </c>
      <c r="AL72" s="12">
        <f t="shared" si="9"/>
        <v>-3.7274700386901579E-3</v>
      </c>
      <c r="AM72">
        <f t="shared" si="13"/>
        <v>1.3894032889332807E-5</v>
      </c>
      <c r="AO72" s="15">
        <v>7399.44</v>
      </c>
      <c r="AP72" s="15">
        <f t="shared" si="17"/>
        <v>6.4126474435904244E-3</v>
      </c>
      <c r="AQ72" s="15">
        <f t="shared" si="18"/>
        <v>4.1122047235786805E-5</v>
      </c>
      <c r="AR72" s="15"/>
      <c r="AS72" s="15">
        <f t="shared" si="19"/>
        <v>-2.3902951214666342E-5</v>
      </c>
    </row>
    <row r="73" spans="1:45" x14ac:dyDescent="0.4">
      <c r="A73" t="s">
        <v>391</v>
      </c>
      <c r="F73" t="s">
        <v>392</v>
      </c>
      <c r="J73" s="30">
        <f>COVAR(J42:J53,K42:K53)</f>
        <v>1.1532691666666678E-3</v>
      </c>
      <c r="K73" s="30"/>
      <c r="L73" s="30">
        <f>COVAR(L42:L53,M42:M53)</f>
        <v>4.9244530555555555E-3</v>
      </c>
      <c r="M73" s="30"/>
      <c r="N73">
        <f>COVAR(M42:M53,N42:N53)</f>
        <v>4.0845388888888891E-3</v>
      </c>
      <c r="AD73" s="21">
        <v>45114</v>
      </c>
      <c r="AE73">
        <v>7055.0834999999997</v>
      </c>
      <c r="AF73">
        <f t="shared" si="14"/>
        <v>3.423728436382082E-2</v>
      </c>
      <c r="AG73">
        <f t="shared" si="15"/>
        <v>1.1721916406091297E-3</v>
      </c>
      <c r="AH73">
        <f t="shared" si="16"/>
        <v>0</v>
      </c>
      <c r="AJ73" s="11" t="s">
        <v>1039</v>
      </c>
      <c r="AK73" s="12">
        <v>211.94</v>
      </c>
      <c r="AL73" s="12">
        <f t="shared" si="9"/>
        <v>0</v>
      </c>
      <c r="AM73">
        <f t="shared" si="13"/>
        <v>0</v>
      </c>
      <c r="AO73" s="15">
        <v>7406.01</v>
      </c>
      <c r="AP73" s="15">
        <f t="shared" si="17"/>
        <v>-8.8711735468904559E-4</v>
      </c>
      <c r="AQ73" s="15">
        <f t="shared" si="18"/>
        <v>7.8697720099048987E-7</v>
      </c>
      <c r="AR73" s="15"/>
      <c r="AS73" s="15">
        <f t="shared" si="19"/>
        <v>0</v>
      </c>
    </row>
    <row r="74" spans="1:45" x14ac:dyDescent="0.4">
      <c r="A74" t="s">
        <v>393</v>
      </c>
      <c r="F74" t="s">
        <v>394</v>
      </c>
      <c r="AD74" s="21">
        <v>45117</v>
      </c>
      <c r="AE74">
        <v>7114.9920000000002</v>
      </c>
      <c r="AF74">
        <f t="shared" si="14"/>
        <v>-8.4200375769924209E-3</v>
      </c>
      <c r="AG74">
        <f t="shared" si="15"/>
        <v>7.08970327979644E-5</v>
      </c>
      <c r="AH74">
        <f t="shared" si="16"/>
        <v>3.521041884848649E-5</v>
      </c>
      <c r="AJ74" s="11" t="s">
        <v>1040</v>
      </c>
      <c r="AK74" s="12">
        <v>212.83</v>
      </c>
      <c r="AL74" s="12">
        <f t="shared" si="9"/>
        <v>-4.1817412958700126E-3</v>
      </c>
      <c r="AM74">
        <f t="shared" si="13"/>
        <v>1.7486960265584613E-5</v>
      </c>
      <c r="AO74" s="15">
        <v>7418.21</v>
      </c>
      <c r="AP74" s="15">
        <f t="shared" si="17"/>
        <v>-1.6446015952635228E-3</v>
      </c>
      <c r="AQ74" s="15">
        <f t="shared" si="18"/>
        <v>2.7047144071433243E-6</v>
      </c>
      <c r="AR74" s="15"/>
      <c r="AS74" s="15">
        <f t="shared" si="19"/>
        <v>6.8772984061671735E-6</v>
      </c>
    </row>
    <row r="75" spans="1:45" x14ac:dyDescent="0.4">
      <c r="A75" t="s">
        <v>395</v>
      </c>
      <c r="F75" t="s">
        <v>396</v>
      </c>
      <c r="AD75" s="21">
        <v>45118</v>
      </c>
      <c r="AE75">
        <v>7153.2183000000005</v>
      </c>
      <c r="AF75">
        <f t="shared" si="14"/>
        <v>-5.3439302977794289E-3</v>
      </c>
      <c r="AG75">
        <f t="shared" si="15"/>
        <v>2.8557591027524937E-5</v>
      </c>
      <c r="AH75">
        <f t="shared" si="16"/>
        <v>-4.762545133835248E-5</v>
      </c>
      <c r="AJ75" s="11" t="s">
        <v>1041</v>
      </c>
      <c r="AK75" s="12">
        <v>210.95</v>
      </c>
      <c r="AL75" s="12">
        <f t="shared" si="9"/>
        <v>8.9120644702537291E-3</v>
      </c>
      <c r="AM75">
        <f t="shared" si="13"/>
        <v>7.942489312195888E-5</v>
      </c>
      <c r="AO75" s="15">
        <v>7414.85</v>
      </c>
      <c r="AP75" s="15">
        <f t="shared" si="17"/>
        <v>4.5314470285975743E-4</v>
      </c>
      <c r="AQ75" s="15">
        <f t="shared" si="18"/>
        <v>2.0534012172985785E-7</v>
      </c>
      <c r="AR75" s="15"/>
      <c r="AS75" s="15">
        <f t="shared" si="19"/>
        <v>4.0384548062401272E-6</v>
      </c>
    </row>
    <row r="76" spans="1:45" x14ac:dyDescent="0.4">
      <c r="A76" t="s">
        <v>397</v>
      </c>
      <c r="F76" t="s">
        <v>398</v>
      </c>
      <c r="AD76" s="21">
        <v>45119</v>
      </c>
      <c r="AE76">
        <v>7232.77</v>
      </c>
      <c r="AF76">
        <f t="shared" si="14"/>
        <v>-1.0998787463171091E-2</v>
      </c>
      <c r="AG76">
        <f t="shared" si="15"/>
        <v>1.2097332566000957E-4</v>
      </c>
      <c r="AH76">
        <f t="shared" si="16"/>
        <v>7.7142691207517534E-5</v>
      </c>
      <c r="AJ76" s="11" t="s">
        <v>1042</v>
      </c>
      <c r="AK76" s="12">
        <v>212.44</v>
      </c>
      <c r="AL76" s="12">
        <f t="shared" si="9"/>
        <v>-7.0137450574280225E-3</v>
      </c>
      <c r="AM76">
        <f t="shared" si="13"/>
        <v>4.9192619730596016E-5</v>
      </c>
      <c r="AO76" s="15">
        <v>7381.78</v>
      </c>
      <c r="AP76" s="15">
        <f t="shared" si="17"/>
        <v>4.4799492805259189E-3</v>
      </c>
      <c r="AQ76" s="15">
        <f t="shared" si="18"/>
        <v>2.0069945556084698E-5</v>
      </c>
      <c r="AR76" s="15"/>
      <c r="AS76" s="15">
        <f t="shared" si="19"/>
        <v>-3.1421222123816888E-5</v>
      </c>
    </row>
    <row r="77" spans="1:45" x14ac:dyDescent="0.4">
      <c r="A77" t="s">
        <v>399</v>
      </c>
      <c r="F77" t="s">
        <v>400</v>
      </c>
      <c r="AD77" s="21">
        <v>45120</v>
      </c>
      <c r="AE77">
        <v>7351.567</v>
      </c>
      <c r="AF77">
        <f t="shared" si="14"/>
        <v>-1.6159412000189832E-2</v>
      </c>
      <c r="AG77">
        <f t="shared" si="15"/>
        <v>2.6112659619187916E-4</v>
      </c>
      <c r="AH77">
        <f t="shared" si="16"/>
        <v>1.7084376712976147E-4</v>
      </c>
      <c r="AJ77" s="11" t="s">
        <v>1043</v>
      </c>
      <c r="AK77" s="12">
        <v>214.71</v>
      </c>
      <c r="AL77" s="12">
        <f t="shared" si="9"/>
        <v>-1.0572399981370268E-2</v>
      </c>
      <c r="AM77">
        <f t="shared" si="13"/>
        <v>1.1177564136607804E-4</v>
      </c>
      <c r="AO77" s="15">
        <v>7361.2</v>
      </c>
      <c r="AP77" s="15">
        <f t="shared" si="17"/>
        <v>2.7957398250285179E-3</v>
      </c>
      <c r="AQ77" s="15">
        <f t="shared" si="18"/>
        <v>7.8161611692504878E-6</v>
      </c>
      <c r="AR77" s="15"/>
      <c r="AS77" s="15">
        <f t="shared" si="19"/>
        <v>-2.9557679674047619E-5</v>
      </c>
    </row>
    <row r="78" spans="1:45" x14ac:dyDescent="0.4">
      <c r="A78" t="s">
        <v>401</v>
      </c>
      <c r="F78" t="s">
        <v>402</v>
      </c>
      <c r="AD78" s="21">
        <v>45121</v>
      </c>
      <c r="AE78">
        <v>7376.3994000000002</v>
      </c>
      <c r="AF78">
        <f t="shared" si="14"/>
        <v>-3.3664663006181894E-3</v>
      </c>
      <c r="AG78">
        <f t="shared" si="15"/>
        <v>1.1333095353197917E-5</v>
      </c>
      <c r="AH78">
        <f t="shared" si="16"/>
        <v>-3.7574291854879555E-5</v>
      </c>
      <c r="AJ78" s="11" t="s">
        <v>1044</v>
      </c>
      <c r="AK78" s="12">
        <v>212.34</v>
      </c>
      <c r="AL78" s="12">
        <f t="shared" si="9"/>
        <v>1.1161345012715478E-2</v>
      </c>
      <c r="AM78">
        <f t="shared" si="13"/>
        <v>1.2457562249286867E-4</v>
      </c>
      <c r="AO78" s="15">
        <v>7397.17</v>
      </c>
      <c r="AP78" s="15">
        <f t="shared" si="17"/>
        <v>-4.8626704537005714E-3</v>
      </c>
      <c r="AQ78" s="15">
        <f t="shared" si="18"/>
        <v>2.364556394129252E-5</v>
      </c>
      <c r="AR78" s="15"/>
      <c r="AS78" s="15">
        <f t="shared" si="19"/>
        <v>-5.4273942616889783E-5</v>
      </c>
    </row>
    <row r="79" spans="1:45" x14ac:dyDescent="0.4">
      <c r="A79" t="s">
        <v>403</v>
      </c>
      <c r="F79" t="s">
        <v>404</v>
      </c>
      <c r="AD79" s="21">
        <v>45124</v>
      </c>
      <c r="AE79">
        <v>7370.5590000000002</v>
      </c>
      <c r="AF79">
        <f t="shared" si="14"/>
        <v>7.9239580064416348E-4</v>
      </c>
      <c r="AG79">
        <f t="shared" si="15"/>
        <v>6.2789110487850485E-7</v>
      </c>
      <c r="AH79">
        <f t="shared" si="16"/>
        <v>-1.4527070100654021E-6</v>
      </c>
      <c r="AJ79" s="11" t="s">
        <v>1045</v>
      </c>
      <c r="AK79" s="12">
        <v>212.73</v>
      </c>
      <c r="AL79" s="12">
        <f t="shared" si="9"/>
        <v>-1.833309829361098E-3</v>
      </c>
      <c r="AM79">
        <f t="shared" si="13"/>
        <v>3.3610249304320182E-6</v>
      </c>
      <c r="AO79" s="15">
        <v>7440.91</v>
      </c>
      <c r="AP79" s="15">
        <f t="shared" si="17"/>
        <v>-5.8783132708230285E-3</v>
      </c>
      <c r="AQ79" s="15">
        <f t="shared" si="18"/>
        <v>3.4554566909934132E-5</v>
      </c>
      <c r="AR79" s="15"/>
      <c r="AS79" s="15">
        <f t="shared" si="19"/>
        <v>1.0776769499463645E-5</v>
      </c>
    </row>
    <row r="80" spans="1:45" x14ac:dyDescent="0.4">
      <c r="A80" t="s">
        <v>405</v>
      </c>
      <c r="F80" t="s">
        <v>406</v>
      </c>
      <c r="AD80" s="21">
        <v>45125</v>
      </c>
      <c r="AE80">
        <v>7272.4155000000001</v>
      </c>
      <c r="AF80">
        <f t="shared" si="14"/>
        <v>1.3495309777061024E-2</v>
      </c>
      <c r="AG80">
        <f t="shared" si="15"/>
        <v>1.8212338597883886E-4</v>
      </c>
      <c r="AH80">
        <f t="shared" si="16"/>
        <v>1.6503114830151666E-4</v>
      </c>
      <c r="AJ80" s="11" t="s">
        <v>1046</v>
      </c>
      <c r="AK80" s="12">
        <v>210.16</v>
      </c>
      <c r="AL80" s="12">
        <f t="shared" si="9"/>
        <v>1.2228778073848465E-2</v>
      </c>
      <c r="AM80">
        <f t="shared" si="13"/>
        <v>1.4954301317943695E-4</v>
      </c>
      <c r="AO80" s="15">
        <v>7432.93</v>
      </c>
      <c r="AP80" s="15">
        <f t="shared" si="17"/>
        <v>1.0736008545754586E-3</v>
      </c>
      <c r="AQ80" s="15">
        <f t="shared" si="18"/>
        <v>1.1526187949451551E-6</v>
      </c>
      <c r="AR80" s="15"/>
      <c r="AS80" s="15">
        <f t="shared" si="19"/>
        <v>1.3128826590497344E-5</v>
      </c>
    </row>
    <row r="81" spans="1:45" x14ac:dyDescent="0.4">
      <c r="A81" t="s">
        <v>407</v>
      </c>
      <c r="F81" t="s">
        <v>408</v>
      </c>
      <c r="AD81" s="21">
        <v>45126</v>
      </c>
      <c r="AE81">
        <v>7320.47</v>
      </c>
      <c r="AF81">
        <f t="shared" si="14"/>
        <v>-6.5644009196131102E-3</v>
      </c>
      <c r="AG81">
        <f t="shared" si="15"/>
        <v>4.3091359433417449E-5</v>
      </c>
      <c r="AH81">
        <f t="shared" si="16"/>
        <v>-2.7917603184668507E-5</v>
      </c>
      <c r="AJ81" s="11" t="s">
        <v>1047</v>
      </c>
      <c r="AK81" s="12">
        <v>209.27</v>
      </c>
      <c r="AL81" s="12">
        <f t="shared" si="9"/>
        <v>4.2528790557652138E-3</v>
      </c>
      <c r="AM81">
        <f t="shared" si="13"/>
        <v>1.8086980262966417E-5</v>
      </c>
      <c r="AO81" s="15">
        <v>7340.77</v>
      </c>
      <c r="AP81" s="15">
        <f t="shared" si="17"/>
        <v>1.2554541281091744E-2</v>
      </c>
      <c r="AQ81" s="15">
        <f t="shared" si="18"/>
        <v>1.5761650677863673E-4</v>
      </c>
      <c r="AR81" s="15"/>
      <c r="AS81" s="15">
        <f t="shared" si="19"/>
        <v>5.3392945669094857E-5</v>
      </c>
    </row>
    <row r="82" spans="1:45" x14ac:dyDescent="0.4">
      <c r="A82" t="s">
        <v>409</v>
      </c>
      <c r="F82" t="s">
        <v>410</v>
      </c>
      <c r="AD82" s="21">
        <v>45127</v>
      </c>
      <c r="AE82">
        <v>7327.0137000000004</v>
      </c>
      <c r="AF82">
        <f t="shared" si="14"/>
        <v>-8.9309236585707094E-4</v>
      </c>
      <c r="AG82">
        <f t="shared" si="15"/>
        <v>7.976139739521802E-7</v>
      </c>
      <c r="AH82">
        <f t="shared" si="16"/>
        <v>-8.5306714477158409E-6</v>
      </c>
      <c r="AJ82" s="11" t="s">
        <v>1048</v>
      </c>
      <c r="AK82" s="12">
        <v>207.29</v>
      </c>
      <c r="AL82" s="12">
        <f t="shared" si="9"/>
        <v>9.5518355926480693E-3</v>
      </c>
      <c r="AM82">
        <f t="shared" si="13"/>
        <v>9.1237563188978493E-5</v>
      </c>
      <c r="AO82" s="15">
        <v>7403.83</v>
      </c>
      <c r="AP82" s="15">
        <f t="shared" si="17"/>
        <v>-8.5172133882057653E-3</v>
      </c>
      <c r="AQ82" s="15">
        <f t="shared" si="18"/>
        <v>7.2542923900231532E-5</v>
      </c>
      <c r="AR82" s="15"/>
      <c r="AS82" s="15">
        <f t="shared" si="19"/>
        <v>-8.1355021991642485E-5</v>
      </c>
    </row>
    <row r="83" spans="1:45" x14ac:dyDescent="0.4">
      <c r="A83" t="s">
        <v>411</v>
      </c>
      <c r="F83" t="s">
        <v>412</v>
      </c>
      <c r="AD83" s="21">
        <v>45128</v>
      </c>
      <c r="AE83">
        <v>7392.7837</v>
      </c>
      <c r="AF83">
        <f t="shared" si="14"/>
        <v>-8.8965135014026624E-3</v>
      </c>
      <c r="AG83">
        <f t="shared" si="15"/>
        <v>7.9147952480639858E-5</v>
      </c>
      <c r="AH83">
        <f t="shared" si="16"/>
        <v>2.3157771365771242E-4</v>
      </c>
      <c r="AJ83" s="11" t="s">
        <v>1049</v>
      </c>
      <c r="AK83" s="12">
        <v>212.83</v>
      </c>
      <c r="AL83" s="12">
        <f t="shared" si="9"/>
        <v>-2.6030164920359068E-2</v>
      </c>
      <c r="AM83">
        <f t="shared" si="13"/>
        <v>6.7756948578109183E-4</v>
      </c>
      <c r="AO83" s="15">
        <v>7383.2</v>
      </c>
      <c r="AP83" s="15">
        <f t="shared" si="17"/>
        <v>2.794181384765428E-3</v>
      </c>
      <c r="AQ83" s="15">
        <f t="shared" si="18"/>
        <v>7.8074496109696454E-6</v>
      </c>
      <c r="AR83" s="15"/>
      <c r="AS83" s="15">
        <f t="shared" si="19"/>
        <v>-7.2733002262841373E-5</v>
      </c>
    </row>
    <row r="84" spans="1:45" x14ac:dyDescent="0.4">
      <c r="A84" t="s">
        <v>413</v>
      </c>
      <c r="F84" t="s">
        <v>414</v>
      </c>
      <c r="AD84" s="21">
        <v>45131</v>
      </c>
      <c r="AE84">
        <v>7438.4296999999997</v>
      </c>
      <c r="AF84">
        <f t="shared" si="14"/>
        <v>-6.1365102368312677E-3</v>
      </c>
      <c r="AG84">
        <f t="shared" si="15"/>
        <v>3.7656757886734944E-5</v>
      </c>
      <c r="AH84">
        <f t="shared" si="16"/>
        <v>3.4120396139749528E-5</v>
      </c>
      <c r="AJ84" s="11" t="s">
        <v>1050</v>
      </c>
      <c r="AK84" s="12">
        <v>214.02</v>
      </c>
      <c r="AL84" s="12">
        <f t="shared" si="9"/>
        <v>-5.5602280160732534E-3</v>
      </c>
      <c r="AM84">
        <f t="shared" si="13"/>
        <v>3.091613559072591E-5</v>
      </c>
      <c r="AO84" s="15">
        <v>7491.5</v>
      </c>
      <c r="AP84" s="15">
        <f t="shared" si="17"/>
        <v>-1.4456383901755347E-2</v>
      </c>
      <c r="AQ84" s="15">
        <f t="shared" si="18"/>
        <v>2.0898703551493116E-4</v>
      </c>
      <c r="AR84" s="15"/>
      <c r="AS84" s="15">
        <f t="shared" si="19"/>
        <v>8.0380790781650448E-5</v>
      </c>
    </row>
    <row r="85" spans="1:45" x14ac:dyDescent="0.4">
      <c r="A85" t="s">
        <v>415</v>
      </c>
      <c r="F85" t="s">
        <v>416</v>
      </c>
      <c r="AD85" s="21">
        <v>45132</v>
      </c>
      <c r="AE85">
        <v>7420.3280000000004</v>
      </c>
      <c r="AF85">
        <f t="shared" si="14"/>
        <v>2.4394743736394476E-3</v>
      </c>
      <c r="AG85">
        <f t="shared" si="15"/>
        <v>5.951035219643575E-6</v>
      </c>
      <c r="AH85">
        <f t="shared" si="16"/>
        <v>-1.3489031665029213E-5</v>
      </c>
      <c r="AJ85" s="11" t="s">
        <v>1051</v>
      </c>
      <c r="AK85" s="12">
        <v>215.21</v>
      </c>
      <c r="AL85" s="12">
        <f t="shared" si="9"/>
        <v>-5.5294828307234688E-3</v>
      </c>
      <c r="AM85">
        <f t="shared" si="13"/>
        <v>3.0575180375265625E-5</v>
      </c>
      <c r="AO85" s="15">
        <v>7483.84</v>
      </c>
      <c r="AP85" s="15">
        <f t="shared" si="17"/>
        <v>1.0235387180912278E-3</v>
      </c>
      <c r="AQ85" s="15">
        <f t="shared" si="18"/>
        <v>1.0476315074318339E-6</v>
      </c>
      <c r="AR85" s="15"/>
      <c r="AS85" s="15">
        <f t="shared" si="19"/>
        <v>-5.6596397682661533E-6</v>
      </c>
    </row>
    <row r="86" spans="1:45" x14ac:dyDescent="0.4">
      <c r="A86" t="s">
        <v>417</v>
      </c>
      <c r="F86" t="s">
        <v>418</v>
      </c>
      <c r="AD86" s="21">
        <v>45133</v>
      </c>
      <c r="AE86">
        <v>7408.1049999999996</v>
      </c>
      <c r="AF86">
        <f t="shared" si="14"/>
        <v>1.6499496159950308E-3</v>
      </c>
      <c r="AG86">
        <f t="shared" si="15"/>
        <v>2.7223337353221493E-6</v>
      </c>
      <c r="AH86">
        <f t="shared" si="16"/>
        <v>6.1562412797726007E-6</v>
      </c>
      <c r="AJ86" s="11" t="s">
        <v>1052</v>
      </c>
      <c r="AK86" s="12">
        <v>214.41</v>
      </c>
      <c r="AL86" s="12">
        <f t="shared" si="9"/>
        <v>3.7311692551653904E-3</v>
      </c>
      <c r="AM86">
        <f t="shared" si="13"/>
        <v>1.3921624010691454E-5</v>
      </c>
      <c r="AO86" s="15">
        <v>7466.66</v>
      </c>
      <c r="AP86" s="15">
        <f t="shared" si="17"/>
        <v>2.300894911513353E-3</v>
      </c>
      <c r="AQ86" s="15">
        <f t="shared" si="18"/>
        <v>5.2941173938280405E-6</v>
      </c>
      <c r="AR86" s="15"/>
      <c r="AS86" s="15">
        <f t="shared" si="19"/>
        <v>8.5850283532051139E-6</v>
      </c>
    </row>
    <row r="87" spans="1:45" x14ac:dyDescent="0.4">
      <c r="A87" t="s">
        <v>419</v>
      </c>
      <c r="F87" t="s">
        <v>420</v>
      </c>
      <c r="AD87" s="21">
        <v>45134</v>
      </c>
      <c r="AE87">
        <v>7292.4946</v>
      </c>
      <c r="AF87">
        <f t="shared" si="14"/>
        <v>1.5853340501616495E-2</v>
      </c>
      <c r="AG87">
        <f t="shared" si="15"/>
        <v>2.5132840506019393E-4</v>
      </c>
      <c r="AH87">
        <f t="shared" si="16"/>
        <v>1.4701130101762606E-4</v>
      </c>
      <c r="AJ87" s="11" t="s">
        <v>1053</v>
      </c>
      <c r="AK87" s="12">
        <v>212.44</v>
      </c>
      <c r="AL87" s="12">
        <f t="shared" si="9"/>
        <v>9.2732065524383303E-3</v>
      </c>
      <c r="AM87">
        <f t="shared" si="13"/>
        <v>8.5992359764185185E-5</v>
      </c>
      <c r="AO87" s="15">
        <v>7531.61</v>
      </c>
      <c r="AP87" s="15">
        <f t="shared" si="17"/>
        <v>-8.6236541722154794E-3</v>
      </c>
      <c r="AQ87" s="15">
        <f t="shared" si="18"/>
        <v>7.4367411281969447E-5</v>
      </c>
      <c r="AR87" s="15"/>
      <c r="AS87" s="15">
        <f t="shared" si="19"/>
        <v>-7.9968926375750731E-5</v>
      </c>
    </row>
    <row r="88" spans="1:45" x14ac:dyDescent="0.4">
      <c r="A88" t="s">
        <v>421</v>
      </c>
      <c r="F88" t="s">
        <v>422</v>
      </c>
      <c r="AD88" s="21">
        <v>45135</v>
      </c>
      <c r="AE88">
        <v>7491.8209999999999</v>
      </c>
      <c r="AF88">
        <f t="shared" si="14"/>
        <v>-2.6605867919161433E-2</v>
      </c>
      <c r="AG88">
        <f t="shared" si="15"/>
        <v>7.0787220773186352E-4</v>
      </c>
      <c r="AH88">
        <f t="shared" si="16"/>
        <v>-3.9012281851184708E-4</v>
      </c>
      <c r="AJ88" s="11" t="s">
        <v>1054</v>
      </c>
      <c r="AK88" s="12">
        <v>209.37</v>
      </c>
      <c r="AL88" s="12">
        <f t="shared" si="9"/>
        <v>1.4663036729235293E-2</v>
      </c>
      <c r="AM88">
        <f t="shared" si="13"/>
        <v>2.1500464612290323E-4</v>
      </c>
      <c r="AO88" s="15">
        <v>7573.86</v>
      </c>
      <c r="AP88" s="15">
        <f t="shared" si="17"/>
        <v>-5.5783972769499306E-3</v>
      </c>
      <c r="AQ88" s="15">
        <f t="shared" si="18"/>
        <v>3.1118516179482399E-5</v>
      </c>
      <c r="AR88" s="15"/>
      <c r="AS88" s="15">
        <f t="shared" si="19"/>
        <v>-8.1796244162182972E-5</v>
      </c>
    </row>
    <row r="89" spans="1:45" x14ac:dyDescent="0.4">
      <c r="A89" t="s">
        <v>423</v>
      </c>
      <c r="F89" t="s">
        <v>424</v>
      </c>
      <c r="AD89" s="21">
        <v>45138</v>
      </c>
      <c r="AE89">
        <v>7474.8013000000001</v>
      </c>
      <c r="AF89">
        <f t="shared" si="14"/>
        <v>2.2769434687180019E-3</v>
      </c>
      <c r="AG89">
        <f t="shared" si="15"/>
        <v>5.1844715597375666E-6</v>
      </c>
      <c r="AH89">
        <f t="shared" si="16"/>
        <v>1.632021247060729E-5</v>
      </c>
      <c r="AJ89" s="11" t="s">
        <v>1055</v>
      </c>
      <c r="AK89" s="12">
        <v>207.88</v>
      </c>
      <c r="AL89" s="12">
        <f t="shared" si="9"/>
        <v>7.1675966903983505E-3</v>
      </c>
      <c r="AM89">
        <f t="shared" si="13"/>
        <v>5.1374442316209389E-5</v>
      </c>
      <c r="AO89" s="15">
        <v>7577</v>
      </c>
      <c r="AP89" s="15">
        <f t="shared" si="17"/>
        <v>-4.1441203642606937E-4</v>
      </c>
      <c r="AQ89" s="15">
        <f t="shared" si="18"/>
        <v>1.7173733593480183E-7</v>
      </c>
      <c r="AR89" s="15"/>
      <c r="AS89" s="15">
        <f t="shared" si="19"/>
        <v>-2.9703383407487355E-6</v>
      </c>
    </row>
    <row r="90" spans="1:45" x14ac:dyDescent="0.4">
      <c r="A90" t="s">
        <v>425</v>
      </c>
      <c r="F90" t="s">
        <v>426</v>
      </c>
      <c r="AD90" s="21">
        <v>45139</v>
      </c>
      <c r="AE90">
        <v>7496.5956999999999</v>
      </c>
      <c r="AF90">
        <f t="shared" si="14"/>
        <v>-2.9072396154430163E-3</v>
      </c>
      <c r="AG90">
        <f t="shared" si="15"/>
        <v>8.4520421816012563E-6</v>
      </c>
      <c r="AH90">
        <f t="shared" si="16"/>
        <v>-1.8153536492189687E-5</v>
      </c>
      <c r="AJ90" s="11" t="s">
        <v>1056</v>
      </c>
      <c r="AK90" s="12">
        <v>206.59</v>
      </c>
      <c r="AL90" s="12">
        <f t="shared" si="9"/>
        <v>6.2442518998983105E-3</v>
      </c>
      <c r="AM90">
        <f t="shared" si="13"/>
        <v>3.8990681789383662E-5</v>
      </c>
      <c r="AO90" s="15">
        <v>7538.71</v>
      </c>
      <c r="AP90" s="15">
        <f t="shared" si="17"/>
        <v>5.0791183106924081E-3</v>
      </c>
      <c r="AQ90" s="15">
        <f t="shared" si="18"/>
        <v>2.57974428140109E-5</v>
      </c>
      <c r="AR90" s="15"/>
      <c r="AS90" s="15">
        <f t="shared" si="19"/>
        <v>3.1715294161349369E-5</v>
      </c>
    </row>
    <row r="91" spans="1:45" x14ac:dyDescent="0.4">
      <c r="A91" t="s">
        <v>427</v>
      </c>
      <c r="F91" t="s">
        <v>428</v>
      </c>
      <c r="AD91" s="21">
        <v>45140</v>
      </c>
      <c r="AE91">
        <v>7379.0775999999996</v>
      </c>
      <c r="AF91">
        <f t="shared" si="14"/>
        <v>1.5925852304358508E-2</v>
      </c>
      <c r="AG91">
        <f t="shared" si="15"/>
        <v>2.5363277162024117E-4</v>
      </c>
      <c r="AH91">
        <f t="shared" si="16"/>
        <v>-2.1146233656262438E-4</v>
      </c>
      <c r="AJ91" s="11" t="s">
        <v>1057</v>
      </c>
      <c r="AK91" s="12">
        <v>209.37</v>
      </c>
      <c r="AL91" s="12">
        <f t="shared" si="9"/>
        <v>-1.3277929025170755E-2</v>
      </c>
      <c r="AM91">
        <f t="shared" si="13"/>
        <v>1.76303399197472E-4</v>
      </c>
      <c r="AO91" s="15">
        <v>7549.44</v>
      </c>
      <c r="AP91" s="15">
        <f t="shared" si="17"/>
        <v>-1.4212974737198474E-3</v>
      </c>
      <c r="AQ91" s="15">
        <f t="shared" si="18"/>
        <v>2.0200865088024203E-6</v>
      </c>
      <c r="AR91" s="15"/>
      <c r="AS91" s="15">
        <f t="shared" si="19"/>
        <v>1.8871886979706631E-5</v>
      </c>
    </row>
    <row r="92" spans="1:45" x14ac:dyDescent="0.4">
      <c r="A92" t="s">
        <v>429</v>
      </c>
      <c r="F92" t="s">
        <v>430</v>
      </c>
      <c r="AD92" s="21">
        <v>45141</v>
      </c>
      <c r="AE92">
        <v>7295.9823999999999</v>
      </c>
      <c r="AF92">
        <f t="shared" si="14"/>
        <v>1.1389172210722404E-2</v>
      </c>
      <c r="AG92">
        <f t="shared" si="15"/>
        <v>1.2971324364549145E-4</v>
      </c>
      <c r="AH92">
        <f t="shared" si="16"/>
        <v>1.3652253411277379E-4</v>
      </c>
      <c r="AJ92" s="11" t="s">
        <v>1058</v>
      </c>
      <c r="AK92" s="12">
        <v>206.89</v>
      </c>
      <c r="AL92" s="12">
        <f t="shared" si="9"/>
        <v>1.1987046256464877E-2</v>
      </c>
      <c r="AM92">
        <f t="shared" si="13"/>
        <v>1.4368927795462862E-4</v>
      </c>
      <c r="AO92" s="15">
        <v>7533.63</v>
      </c>
      <c r="AP92" s="15">
        <f t="shared" si="17"/>
        <v>2.0985899227861588E-3</v>
      </c>
      <c r="AQ92" s="15">
        <f t="shared" si="18"/>
        <v>4.4040796640196163E-6</v>
      </c>
      <c r="AR92" s="15"/>
      <c r="AS92" s="15">
        <f t="shared" si="19"/>
        <v>2.5155894477788739E-5</v>
      </c>
    </row>
    <row r="93" spans="1:45" x14ac:dyDescent="0.4">
      <c r="A93" t="s">
        <v>431</v>
      </c>
      <c r="F93" t="s">
        <v>432</v>
      </c>
      <c r="AD93" s="21">
        <v>45142</v>
      </c>
      <c r="AE93">
        <v>7256.5050000000001</v>
      </c>
      <c r="AF93">
        <f t="shared" si="14"/>
        <v>5.4402773787105172E-3</v>
      </c>
      <c r="AG93">
        <f t="shared" si="15"/>
        <v>2.9596617957309377E-5</v>
      </c>
      <c r="AH93">
        <f t="shared" si="16"/>
        <v>1.5558718630339646E-5</v>
      </c>
      <c r="AJ93" s="11" t="s">
        <v>1059</v>
      </c>
      <c r="AK93" s="12">
        <v>206.3</v>
      </c>
      <c r="AL93" s="12">
        <f t="shared" ref="AL93:AL124" si="20">(AK92-AK93)/AK93</f>
        <v>2.859912748424503E-3</v>
      </c>
      <c r="AM93">
        <f t="shared" si="13"/>
        <v>8.1791009286009946E-6</v>
      </c>
      <c r="AO93" s="15">
        <v>7498.18</v>
      </c>
      <c r="AP93" s="15">
        <f t="shared" si="17"/>
        <v>4.7278139495183918E-3</v>
      </c>
      <c r="AQ93" s="15">
        <f t="shared" si="18"/>
        <v>2.2352224741260695E-5</v>
      </c>
      <c r="AR93" s="15"/>
      <c r="AS93" s="15">
        <f t="shared" si="19"/>
        <v>1.3521135386406848E-5</v>
      </c>
    </row>
    <row r="94" spans="1:45" x14ac:dyDescent="0.4">
      <c r="A94" t="s">
        <v>433</v>
      </c>
      <c r="F94" t="s">
        <v>434</v>
      </c>
      <c r="AD94" s="21">
        <v>45145</v>
      </c>
      <c r="AE94">
        <v>7328.3280000000004</v>
      </c>
      <c r="AF94">
        <f t="shared" si="14"/>
        <v>-9.8007349016037918E-3</v>
      </c>
      <c r="AG94">
        <f t="shared" si="15"/>
        <v>9.6054404611514688E-5</v>
      </c>
      <c r="AH94">
        <f t="shared" si="16"/>
        <v>4.6807504233622291E-5</v>
      </c>
      <c r="AJ94" s="11" t="s">
        <v>1060</v>
      </c>
      <c r="AK94" s="12">
        <v>207.29</v>
      </c>
      <c r="AL94" s="12">
        <f t="shared" si="20"/>
        <v>-4.7759177963238976E-3</v>
      </c>
      <c r="AM94">
        <f t="shared" si="13"/>
        <v>2.2809390797243315E-5</v>
      </c>
      <c r="AO94" s="15">
        <v>7519.61</v>
      </c>
      <c r="AP94" s="15">
        <f t="shared" si="17"/>
        <v>-2.8498818422763124E-3</v>
      </c>
      <c r="AQ94" s="15">
        <f t="shared" si="18"/>
        <v>8.1218265149362282E-6</v>
      </c>
      <c r="AR94" s="15"/>
      <c r="AS94" s="15">
        <f t="shared" si="19"/>
        <v>1.3610801407947776E-5</v>
      </c>
    </row>
    <row r="95" spans="1:45" x14ac:dyDescent="0.4">
      <c r="A95" t="s">
        <v>435</v>
      </c>
      <c r="F95" t="s">
        <v>436</v>
      </c>
      <c r="AD95" s="21">
        <v>45146</v>
      </c>
      <c r="AE95">
        <v>7325.3222999999998</v>
      </c>
      <c r="AF95">
        <f t="shared" si="14"/>
        <v>4.1031641706749418E-4</v>
      </c>
      <c r="AG95">
        <f t="shared" si="15"/>
        <v>1.6835956211510583E-7</v>
      </c>
      <c r="AH95">
        <f t="shared" si="16"/>
        <v>2.9707068096722954E-6</v>
      </c>
      <c r="AJ95" s="11" t="s">
        <v>1061</v>
      </c>
      <c r="AK95" s="12">
        <v>205.8</v>
      </c>
      <c r="AL95" s="12">
        <f t="shared" si="20"/>
        <v>7.2400388726918397E-3</v>
      </c>
      <c r="AM95">
        <f t="shared" si="13"/>
        <v>5.2418162878088924E-5</v>
      </c>
      <c r="AO95" s="15">
        <v>7480.83</v>
      </c>
      <c r="AP95" s="15">
        <f t="shared" si="17"/>
        <v>5.1839167578998247E-3</v>
      </c>
      <c r="AQ95" s="15">
        <f t="shared" si="18"/>
        <v>2.687299295283463E-5</v>
      </c>
      <c r="AR95" s="15"/>
      <c r="AS95" s="15">
        <f t="shared" si="19"/>
        <v>3.7531758839993382E-5</v>
      </c>
    </row>
    <row r="96" spans="1:45" x14ac:dyDescent="0.4">
      <c r="A96" t="s">
        <v>437</v>
      </c>
      <c r="F96" t="s">
        <v>438</v>
      </c>
      <c r="AD96" s="21">
        <v>45147</v>
      </c>
      <c r="AE96">
        <v>7264.6196</v>
      </c>
      <c r="AF96">
        <f t="shared" si="14"/>
        <v>8.3559364897784639E-3</v>
      </c>
      <c r="AG96">
        <f t="shared" si="15"/>
        <v>6.9821674621211238E-5</v>
      </c>
      <c r="AH96">
        <f t="shared" si="16"/>
        <v>2.4024182685879451E-5</v>
      </c>
      <c r="AJ96" s="11" t="s">
        <v>1062</v>
      </c>
      <c r="AK96" s="12">
        <v>205.21</v>
      </c>
      <c r="AL96" s="12">
        <f t="shared" si="20"/>
        <v>2.8751035524584739E-3</v>
      </c>
      <c r="AM96">
        <f t="shared" si="13"/>
        <v>8.2662204373593369E-6</v>
      </c>
      <c r="AO96" s="15">
        <v>7396.94</v>
      </c>
      <c r="AP96" s="15">
        <f t="shared" si="17"/>
        <v>1.1341176216111032E-2</v>
      </c>
      <c r="AQ96" s="15">
        <f t="shared" si="18"/>
        <v>1.2862227796488253E-4</v>
      </c>
      <c r="AR96" s="15"/>
      <c r="AS96" s="15">
        <f t="shared" si="19"/>
        <v>3.2607056027998377E-5</v>
      </c>
    </row>
    <row r="97" spans="1:45" x14ac:dyDescent="0.4">
      <c r="A97" t="s">
        <v>439</v>
      </c>
      <c r="F97" t="s">
        <v>440</v>
      </c>
      <c r="AD97" s="21">
        <v>45148</v>
      </c>
      <c r="AE97">
        <v>7332.3696</v>
      </c>
      <c r="AF97">
        <f t="shared" si="14"/>
        <v>-9.2398506480087968E-3</v>
      </c>
      <c r="AG97">
        <f t="shared" si="15"/>
        <v>8.5374839997508575E-5</v>
      </c>
      <c r="AH97">
        <f t="shared" si="16"/>
        <v>8.3881014140018805E-5</v>
      </c>
      <c r="AJ97" s="11" t="s">
        <v>1063</v>
      </c>
      <c r="AK97" s="12">
        <v>207.09</v>
      </c>
      <c r="AL97" s="12">
        <f t="shared" si="20"/>
        <v>-9.0781785697039707E-3</v>
      </c>
      <c r="AM97">
        <f t="shared" si="13"/>
        <v>8.2413326143432436E-5</v>
      </c>
      <c r="AO97" s="15">
        <v>7390.28</v>
      </c>
      <c r="AP97" s="15">
        <f t="shared" si="17"/>
        <v>9.0118371699040559E-4</v>
      </c>
      <c r="AQ97" s="15">
        <f t="shared" si="18"/>
        <v>8.121320917686434E-7</v>
      </c>
      <c r="AR97" s="15"/>
      <c r="AS97" s="15">
        <f t="shared" si="19"/>
        <v>-8.1811067069484684E-6</v>
      </c>
    </row>
    <row r="98" spans="1:45" x14ac:dyDescent="0.4">
      <c r="A98" t="s">
        <v>441</v>
      </c>
      <c r="F98" t="s">
        <v>442</v>
      </c>
      <c r="AD98" s="21">
        <v>45149</v>
      </c>
      <c r="AE98">
        <v>7454.2646000000004</v>
      </c>
      <c r="AF98">
        <f t="shared" si="14"/>
        <v>-1.6352384378735419E-2</v>
      </c>
      <c r="AG98">
        <f t="shared" si="15"/>
        <v>2.6740047486991015E-4</v>
      </c>
      <c r="AH98">
        <f t="shared" si="16"/>
        <v>-1.2572024387330139E-4</v>
      </c>
      <c r="AJ98" s="11" t="s">
        <v>1064</v>
      </c>
      <c r="AK98" s="12">
        <v>205.51</v>
      </c>
      <c r="AL98" s="12">
        <f t="shared" si="20"/>
        <v>7.6881903557005134E-3</v>
      </c>
      <c r="AM98">
        <f t="shared" si="13"/>
        <v>5.9108270945486388E-5</v>
      </c>
      <c r="AO98" s="15">
        <v>7324.75</v>
      </c>
      <c r="AP98" s="15">
        <f t="shared" si="17"/>
        <v>8.9463804225399842E-3</v>
      </c>
      <c r="AQ98" s="15">
        <f t="shared" si="18"/>
        <v>8.0037722664806705E-5</v>
      </c>
      <c r="AR98" s="15"/>
      <c r="AS98" s="15">
        <f t="shared" si="19"/>
        <v>6.8781475682999789E-5</v>
      </c>
    </row>
    <row r="99" spans="1:45" x14ac:dyDescent="0.4">
      <c r="A99" t="s">
        <v>443</v>
      </c>
      <c r="F99" t="s">
        <v>444</v>
      </c>
      <c r="AD99" s="21">
        <v>45152</v>
      </c>
      <c r="AE99">
        <v>7318.1054999999997</v>
      </c>
      <c r="AF99">
        <f t="shared" si="14"/>
        <v>1.8605785336109293E-2</v>
      </c>
      <c r="AG99">
        <f t="shared" si="15"/>
        <v>3.4617524797337957E-4</v>
      </c>
      <c r="AH99">
        <f t="shared" si="16"/>
        <v>-8.9199648826868613E-5</v>
      </c>
      <c r="AJ99" s="11" t="s">
        <v>1065</v>
      </c>
      <c r="AK99" s="12">
        <v>206.5</v>
      </c>
      <c r="AL99" s="12">
        <f t="shared" si="20"/>
        <v>-4.7941888619855164E-3</v>
      </c>
      <c r="AM99">
        <f t="shared" si="13"/>
        <v>2.2984246844385981E-5</v>
      </c>
      <c r="AO99" s="15">
        <v>7316.3</v>
      </c>
      <c r="AP99" s="15">
        <f t="shared" si="17"/>
        <v>1.1549553736177874E-3</v>
      </c>
      <c r="AQ99" s="15">
        <f t="shared" si="18"/>
        <v>1.3339219150486028E-6</v>
      </c>
      <c r="AR99" s="15"/>
      <c r="AS99" s="15">
        <f t="shared" si="19"/>
        <v>-5.537074188288717E-6</v>
      </c>
    </row>
    <row r="100" spans="1:45" x14ac:dyDescent="0.4">
      <c r="A100" t="s">
        <v>445</v>
      </c>
      <c r="F100" t="s">
        <v>446</v>
      </c>
      <c r="AD100" s="21">
        <v>45153</v>
      </c>
      <c r="AE100">
        <v>7349.3002999999999</v>
      </c>
      <c r="AF100">
        <f t="shared" si="14"/>
        <v>-4.2445945500417526E-3</v>
      </c>
      <c r="AG100">
        <f t="shared" si="15"/>
        <v>1.8016582894244148E-5</v>
      </c>
      <c r="AH100">
        <f t="shared" si="16"/>
        <v>1.8491384360509813E-6</v>
      </c>
      <c r="AJ100" s="11" t="s">
        <v>1066</v>
      </c>
      <c r="AK100" s="12">
        <v>206.59</v>
      </c>
      <c r="AL100" s="12">
        <f t="shared" si="20"/>
        <v>-4.3564548138827345E-4</v>
      </c>
      <c r="AM100">
        <f t="shared" si="13"/>
        <v>1.8978698545402051E-7</v>
      </c>
      <c r="AO100" s="15">
        <v>7344.96</v>
      </c>
      <c r="AP100" s="15">
        <f t="shared" si="17"/>
        <v>-3.901995381867274E-3</v>
      </c>
      <c r="AQ100" s="15">
        <f t="shared" si="18"/>
        <v>1.5225567960113533E-5</v>
      </c>
      <c r="AR100" s="15"/>
      <c r="AS100" s="15">
        <f t="shared" si="19"/>
        <v>1.6998866565083884E-6</v>
      </c>
    </row>
    <row r="101" spans="1:45" x14ac:dyDescent="0.4">
      <c r="A101" t="s">
        <v>447</v>
      </c>
      <c r="F101" t="s">
        <v>448</v>
      </c>
      <c r="AD101" s="21">
        <v>45154</v>
      </c>
      <c r="AE101">
        <v>7254.1480000000001</v>
      </c>
      <c r="AF101">
        <f t="shared" si="14"/>
        <v>1.3116950467511794E-2</v>
      </c>
      <c r="AG101">
        <f t="shared" si="15"/>
        <v>1.7205438956715787E-4</v>
      </c>
      <c r="AH101">
        <f t="shared" si="16"/>
        <v>1.3924167162949222E-4</v>
      </c>
      <c r="AJ101" s="11" t="s">
        <v>1067</v>
      </c>
      <c r="AK101" s="12">
        <v>204.42</v>
      </c>
      <c r="AL101" s="12">
        <f t="shared" si="20"/>
        <v>1.0615399667351609E-2</v>
      </c>
      <c r="AM101">
        <f t="shared" si="13"/>
        <v>1.1268671009760866E-4</v>
      </c>
      <c r="AO101" s="15">
        <v>7345.96</v>
      </c>
      <c r="AP101" s="15">
        <f t="shared" si="17"/>
        <v>-1.3612924655184618E-4</v>
      </c>
      <c r="AQ101" s="15">
        <f t="shared" si="18"/>
        <v>1.8531171766773327E-8</v>
      </c>
      <c r="AR101" s="15"/>
      <c r="AS101" s="15">
        <f t="shared" si="19"/>
        <v>-1.4450663585632931E-6</v>
      </c>
    </row>
    <row r="102" spans="1:45" x14ac:dyDescent="0.4">
      <c r="A102" t="s">
        <v>449</v>
      </c>
      <c r="F102" t="s">
        <v>450</v>
      </c>
      <c r="AD102" s="21">
        <v>45155</v>
      </c>
      <c r="AE102">
        <v>7260.6480000000001</v>
      </c>
      <c r="AF102">
        <f t="shared" si="14"/>
        <v>-8.9523689896549177E-4</v>
      </c>
      <c r="AG102">
        <f t="shared" si="15"/>
        <v>8.0144910526935013E-7</v>
      </c>
      <c r="AH102">
        <f t="shared" si="16"/>
        <v>-4.3815431625168406E-7</v>
      </c>
      <c r="AJ102" s="22" t="s">
        <v>1068</v>
      </c>
      <c r="AK102" s="18">
        <v>204.32</v>
      </c>
      <c r="AL102" s="18">
        <f t="shared" si="20"/>
        <v>4.8942834768987036E-4</v>
      </c>
      <c r="AM102" s="20">
        <f t="shared" si="13"/>
        <v>2.3954010752243664E-7</v>
      </c>
      <c r="AN102" s="20"/>
      <c r="AO102" s="19">
        <v>7322.39</v>
      </c>
      <c r="AP102" s="19">
        <f t="shared" si="17"/>
        <v>3.2188943773822083E-3</v>
      </c>
      <c r="AQ102" s="19">
        <f t="shared" si="18"/>
        <v>1.0361281012742794E-5</v>
      </c>
      <c r="AR102" s="19"/>
      <c r="AS102" s="19">
        <f t="shared" si="19"/>
        <v>1.5754181565103882E-6</v>
      </c>
    </row>
    <row r="103" spans="1:45" x14ac:dyDescent="0.4">
      <c r="A103" t="s">
        <v>451</v>
      </c>
      <c r="F103" t="s">
        <v>452</v>
      </c>
      <c r="AD103" s="21">
        <v>45156</v>
      </c>
      <c r="AE103">
        <v>7186.6620000000003</v>
      </c>
      <c r="AF103">
        <f t="shared" si="14"/>
        <v>1.0294904644186672E-2</v>
      </c>
      <c r="AG103">
        <f t="shared" si="15"/>
        <v>1.0598506163289629E-4</v>
      </c>
      <c r="AH103">
        <f t="shared" si="16"/>
        <v>1.3165883801923985E-4</v>
      </c>
      <c r="AJ103" s="11" t="s">
        <v>1069</v>
      </c>
      <c r="AK103" s="12">
        <v>201.74</v>
      </c>
      <c r="AL103" s="12">
        <f t="shared" si="20"/>
        <v>1.2788737979577594E-2</v>
      </c>
      <c r="AM103">
        <f t="shared" si="13"/>
        <v>1.635518191102904E-4</v>
      </c>
      <c r="AO103" s="15">
        <v>7263.37</v>
      </c>
      <c r="AP103" s="15">
        <f t="shared" si="17"/>
        <v>8.1257047348545428E-3</v>
      </c>
      <c r="AQ103" s="15">
        <f t="shared" si="18"/>
        <v>6.6027077438037533E-5</v>
      </c>
      <c r="AR103" s="15"/>
      <c r="AS103" s="15">
        <f t="shared" si="19"/>
        <v>1.0391750875346778E-4</v>
      </c>
    </row>
    <row r="104" spans="1:45" x14ac:dyDescent="0.4">
      <c r="A104" t="s">
        <v>453</v>
      </c>
      <c r="F104" t="s">
        <v>454</v>
      </c>
      <c r="AD104" s="21">
        <v>45159</v>
      </c>
      <c r="AE104">
        <v>7165.1655000000001</v>
      </c>
      <c r="AF104">
        <f t="shared" si="14"/>
        <v>3.0001400525919738E-3</v>
      </c>
      <c r="AG104">
        <f t="shared" si="15"/>
        <v>9.0008403351665713E-6</v>
      </c>
      <c r="AH104">
        <f t="shared" si="16"/>
        <v>-1.6122628099025104E-5</v>
      </c>
      <c r="AJ104" s="11" t="s">
        <v>1070</v>
      </c>
      <c r="AK104" s="12">
        <v>202.83</v>
      </c>
      <c r="AL104" s="12">
        <f t="shared" si="20"/>
        <v>-5.3739584874032608E-3</v>
      </c>
      <c r="AM104">
        <f t="shared" si="13"/>
        <v>2.8879429824333544E-5</v>
      </c>
      <c r="AO104" s="15">
        <v>7186.99</v>
      </c>
      <c r="AP104" s="15">
        <f t="shared" si="17"/>
        <v>1.0627536701734677E-2</v>
      </c>
      <c r="AQ104" s="15">
        <f t="shared" si="18"/>
        <v>1.1294453634671758E-4</v>
      </c>
      <c r="AR104" s="15"/>
      <c r="AS104" s="15">
        <f t="shared" si="19"/>
        <v>-5.7111941058476725E-5</v>
      </c>
    </row>
    <row r="105" spans="1:45" x14ac:dyDescent="0.4">
      <c r="A105" t="s">
        <v>455</v>
      </c>
      <c r="F105" t="s">
        <v>456</v>
      </c>
      <c r="AD105" s="21">
        <v>45160</v>
      </c>
      <c r="AE105">
        <v>7205.34</v>
      </c>
      <c r="AF105">
        <f t="shared" si="14"/>
        <v>-5.5756563881787782E-3</v>
      </c>
      <c r="AG105">
        <f t="shared" si="15"/>
        <v>3.1087944159038816E-5</v>
      </c>
      <c r="AH105">
        <f t="shared" si="16"/>
        <v>7.5119495113108535E-5</v>
      </c>
      <c r="AJ105" s="11" t="s">
        <v>1071</v>
      </c>
      <c r="AK105" s="12">
        <v>205.6</v>
      </c>
      <c r="AL105" s="12">
        <f t="shared" si="20"/>
        <v>-1.3472762645914309E-2</v>
      </c>
      <c r="AM105">
        <f t="shared" si="13"/>
        <v>1.8151533331314394E-4</v>
      </c>
      <c r="AO105" s="15">
        <v>7088.34</v>
      </c>
      <c r="AP105" s="15">
        <f t="shared" si="17"/>
        <v>1.3917221803694466E-2</v>
      </c>
      <c r="AQ105" s="15">
        <f t="shared" si="18"/>
        <v>1.9368906273322864E-4</v>
      </c>
      <c r="AR105" s="15"/>
      <c r="AS105" s="15">
        <f t="shared" si="19"/>
        <v>-1.8750342605171897E-4</v>
      </c>
    </row>
    <row r="106" spans="1:45" x14ac:dyDescent="0.4">
      <c r="A106" t="s">
        <v>457</v>
      </c>
      <c r="F106" t="s">
        <v>458</v>
      </c>
      <c r="AD106" s="21">
        <v>45161</v>
      </c>
      <c r="AE106">
        <v>7250.1005999999998</v>
      </c>
      <c r="AF106">
        <f t="shared" si="14"/>
        <v>-6.173790195407718E-3</v>
      </c>
      <c r="AG106">
        <f t="shared" si="15"/>
        <v>3.8115685376912467E-5</v>
      </c>
      <c r="AH106">
        <f t="shared" si="16"/>
        <v>-3.8676837559327951E-5</v>
      </c>
      <c r="AJ106" s="11" t="s">
        <v>1072</v>
      </c>
      <c r="AK106" s="12">
        <v>204.32</v>
      </c>
      <c r="AL106" s="12">
        <f t="shared" si="20"/>
        <v>6.264682850430703E-3</v>
      </c>
      <c r="AM106">
        <f t="shared" si="13"/>
        <v>3.9246251216480557E-5</v>
      </c>
      <c r="AO106" s="15">
        <v>7078.27</v>
      </c>
      <c r="AP106" s="15">
        <f t="shared" si="17"/>
        <v>1.422664012534095E-3</v>
      </c>
      <c r="AQ106" s="15">
        <f t="shared" si="18"/>
        <v>2.0239728925596117E-6</v>
      </c>
      <c r="AR106" s="15"/>
      <c r="AS106" s="15">
        <f t="shared" si="19"/>
        <v>8.9125388412472756E-6</v>
      </c>
    </row>
    <row r="107" spans="1:45" x14ac:dyDescent="0.4">
      <c r="A107" t="s">
        <v>459</v>
      </c>
      <c r="F107" t="s">
        <v>460</v>
      </c>
      <c r="AD107" s="21">
        <v>45162</v>
      </c>
      <c r="AE107">
        <v>7250.5649999999996</v>
      </c>
      <c r="AF107">
        <f t="shared" si="14"/>
        <v>-6.4050180916913569E-5</v>
      </c>
      <c r="AG107">
        <f t="shared" si="15"/>
        <v>4.1024256754893589E-9</v>
      </c>
      <c r="AH107">
        <f t="shared" si="16"/>
        <v>3.1332639133602355E-8</v>
      </c>
      <c r="AJ107" s="11" t="s">
        <v>1073</v>
      </c>
      <c r="AK107" s="12">
        <v>204.42</v>
      </c>
      <c r="AL107" s="12">
        <f t="shared" si="20"/>
        <v>-4.8918892476271562E-4</v>
      </c>
      <c r="AM107">
        <f t="shared" si="13"/>
        <v>2.3930580411050182E-7</v>
      </c>
      <c r="AO107" s="15">
        <v>7015.1</v>
      </c>
      <c r="AP107" s="15">
        <f t="shared" si="17"/>
        <v>9.0048609428233489E-3</v>
      </c>
      <c r="AQ107" s="15">
        <f t="shared" si="18"/>
        <v>8.1087520599585405E-5</v>
      </c>
      <c r="AR107" s="15"/>
      <c r="AS107" s="15">
        <f t="shared" si="19"/>
        <v>-4.4050782422575277E-6</v>
      </c>
    </row>
    <row r="108" spans="1:45" x14ac:dyDescent="0.4">
      <c r="A108" t="s">
        <v>461</v>
      </c>
      <c r="F108" t="s">
        <v>462</v>
      </c>
      <c r="AJ108" s="11" t="s">
        <v>1074</v>
      </c>
      <c r="AK108" s="12">
        <v>200.36</v>
      </c>
      <c r="AL108" s="12">
        <f t="shared" si="20"/>
        <v>2.0263525653822986E-2</v>
      </c>
      <c r="AM108">
        <f t="shared" si="13"/>
        <v>4.1061047192314228E-4</v>
      </c>
      <c r="AO108" s="15">
        <v>7139.25</v>
      </c>
      <c r="AP108" s="15">
        <f t="shared" si="17"/>
        <v>-1.7389781839829064E-2</v>
      </c>
      <c r="AQ108" s="15">
        <f t="shared" si="18"/>
        <v>3.0240451243684869E-4</v>
      </c>
      <c r="AR108" s="15"/>
      <c r="AS108" s="15">
        <f t="shared" si="19"/>
        <v>-3.5237829042576133E-4</v>
      </c>
    </row>
    <row r="109" spans="1:45" x14ac:dyDescent="0.4">
      <c r="A109" t="s">
        <v>463</v>
      </c>
      <c r="F109" t="s">
        <v>464</v>
      </c>
      <c r="AJ109" s="11" t="s">
        <v>1075</v>
      </c>
      <c r="AK109" s="12">
        <v>198.58</v>
      </c>
      <c r="AL109" s="12">
        <f t="shared" si="20"/>
        <v>8.9636418571860266E-3</v>
      </c>
      <c r="AM109">
        <f t="shared" si="13"/>
        <v>8.0346875343897362E-5</v>
      </c>
      <c r="AO109" s="15">
        <v>7131.12</v>
      </c>
      <c r="AP109" s="15">
        <f t="shared" si="17"/>
        <v>1.1400733685592319E-3</v>
      </c>
      <c r="AQ109" s="15">
        <f t="shared" si="18"/>
        <v>1.2997672856979942E-6</v>
      </c>
      <c r="AR109" s="15"/>
      <c r="AS109" s="15">
        <f t="shared" si="19"/>
        <v>1.0219209366680602E-5</v>
      </c>
    </row>
    <row r="110" spans="1:45" x14ac:dyDescent="0.4">
      <c r="A110" t="s">
        <v>465</v>
      </c>
      <c r="F110" t="s">
        <v>466</v>
      </c>
      <c r="AJ110" s="11" t="s">
        <v>1076</v>
      </c>
      <c r="AK110" s="12">
        <v>197.04</v>
      </c>
      <c r="AL110" s="12">
        <f t="shared" si="20"/>
        <v>7.8156719447828888E-3</v>
      </c>
      <c r="AM110">
        <f t="shared" si="13"/>
        <v>6.1084727948466344E-5</v>
      </c>
      <c r="AO110" s="15">
        <v>7112.91</v>
      </c>
      <c r="AP110" s="15">
        <f t="shared" si="17"/>
        <v>2.5601336161992822E-3</v>
      </c>
      <c r="AQ110" s="15">
        <f t="shared" si="18"/>
        <v>6.5542841327936137E-6</v>
      </c>
      <c r="AR110" s="15"/>
      <c r="AS110" s="15">
        <f t="shared" si="19"/>
        <v>2.0009164479024294E-5</v>
      </c>
    </row>
    <row r="111" spans="1:45" x14ac:dyDescent="0.4">
      <c r="A111" t="s">
        <v>467</v>
      </c>
      <c r="F111" t="s">
        <v>468</v>
      </c>
      <c r="AJ111" s="11" t="s">
        <v>1077</v>
      </c>
      <c r="AK111" s="12">
        <v>201.15</v>
      </c>
      <c r="AL111" s="12">
        <f t="shared" si="20"/>
        <v>-2.0432513049962783E-2</v>
      </c>
      <c r="AM111">
        <f t="shared" si="13"/>
        <v>4.1748758953689946E-4</v>
      </c>
      <c r="AO111" s="15">
        <v>7013.14</v>
      </c>
      <c r="AP111" s="15">
        <f t="shared" si="17"/>
        <v>1.4226152622077918E-2</v>
      </c>
      <c r="AQ111" s="15">
        <f t="shared" si="18"/>
        <v>2.023834184266544E-4</v>
      </c>
      <c r="AR111" s="15"/>
      <c r="AS111" s="15">
        <f t="shared" si="19"/>
        <v>-2.9067604910136931E-4</v>
      </c>
    </row>
    <row r="112" spans="1:45" x14ac:dyDescent="0.4">
      <c r="A112" t="s">
        <v>469</v>
      </c>
      <c r="F112" t="s">
        <v>470</v>
      </c>
      <c r="AJ112" s="11" t="s">
        <v>1078</v>
      </c>
      <c r="AK112" s="12">
        <v>196.55</v>
      </c>
      <c r="AL112" s="12">
        <f t="shared" si="20"/>
        <v>2.3403714067667229E-2</v>
      </c>
      <c r="AM112">
        <f t="shared" si="13"/>
        <v>5.4773383216112496E-4</v>
      </c>
      <c r="AO112" s="15">
        <v>6925.4</v>
      </c>
      <c r="AP112" s="15">
        <f t="shared" si="17"/>
        <v>1.2669304300112729E-2</v>
      </c>
      <c r="AQ112" s="15">
        <f t="shared" si="18"/>
        <v>1.6051127144885488E-4</v>
      </c>
      <c r="AR112" s="15"/>
      <c r="AS112" s="15">
        <f t="shared" si="19"/>
        <v>2.9650877527610521E-4</v>
      </c>
    </row>
    <row r="113" spans="1:45" x14ac:dyDescent="0.4">
      <c r="A113" t="s">
        <v>471</v>
      </c>
      <c r="F113" t="s">
        <v>472</v>
      </c>
      <c r="AJ113" s="11" t="s">
        <v>1079</v>
      </c>
      <c r="AK113" s="12">
        <v>197.78</v>
      </c>
      <c r="AL113" s="12">
        <f t="shared" si="20"/>
        <v>-6.2190312468398713E-3</v>
      </c>
      <c r="AM113">
        <f t="shared" si="13"/>
        <v>3.8676349649170687E-5</v>
      </c>
      <c r="AO113" s="15">
        <v>7025.72</v>
      </c>
      <c r="AP113" s="15">
        <f t="shared" si="17"/>
        <v>-1.4278963579533573E-2</v>
      </c>
      <c r="AQ113" s="15">
        <f t="shared" si="18"/>
        <v>2.0388880090564622E-4</v>
      </c>
      <c r="AR113" s="15"/>
      <c r="AS113" s="15">
        <f t="shared" si="19"/>
        <v>8.8801320673607791E-5</v>
      </c>
    </row>
    <row r="114" spans="1:45" x14ac:dyDescent="0.4">
      <c r="A114" t="s">
        <v>473</v>
      </c>
      <c r="F114" t="s">
        <v>474</v>
      </c>
      <c r="AJ114" s="11" t="s">
        <v>1080</v>
      </c>
      <c r="AK114" s="12">
        <v>195.01</v>
      </c>
      <c r="AL114" s="12">
        <f t="shared" si="20"/>
        <v>1.4204399774370598E-2</v>
      </c>
      <c r="AM114">
        <f t="shared" si="13"/>
        <v>2.0176497295013951E-4</v>
      </c>
      <c r="AO114" s="15">
        <v>6885.71</v>
      </c>
      <c r="AP114" s="15">
        <f t="shared" si="17"/>
        <v>2.0333415145279168E-2</v>
      </c>
      <c r="AQ114" s="15">
        <f t="shared" si="18"/>
        <v>4.1344777147026826E-4</v>
      </c>
      <c r="AR114" s="15"/>
      <c r="AS114" s="15">
        <f t="shared" si="19"/>
        <v>2.8882395750178712E-4</v>
      </c>
    </row>
    <row r="115" spans="1:45" x14ac:dyDescent="0.4">
      <c r="A115" t="s">
        <v>475</v>
      </c>
      <c r="F115" t="s">
        <v>476</v>
      </c>
      <c r="AJ115" s="11" t="s">
        <v>1081</v>
      </c>
      <c r="AK115" s="12">
        <v>198.08</v>
      </c>
      <c r="AL115" s="12">
        <f t="shared" si="20"/>
        <v>-1.5498788368336134E-2</v>
      </c>
      <c r="AM115">
        <f t="shared" si="13"/>
        <v>2.4021244088647144E-4</v>
      </c>
      <c r="AO115" s="15">
        <v>7141.57</v>
      </c>
      <c r="AP115" s="15">
        <f t="shared" si="17"/>
        <v>-3.5826855999451054E-2</v>
      </c>
      <c r="AQ115" s="15">
        <f t="shared" si="18"/>
        <v>1.2835636108054021E-3</v>
      </c>
      <c r="AR115" s="15"/>
      <c r="AS115" s="15">
        <f t="shared" si="19"/>
        <v>5.5527285903834566E-4</v>
      </c>
    </row>
    <row r="116" spans="1:45" x14ac:dyDescent="0.4">
      <c r="A116" t="s">
        <v>477</v>
      </c>
      <c r="F116" t="s">
        <v>478</v>
      </c>
      <c r="AJ116" s="11" t="s">
        <v>1082</v>
      </c>
      <c r="AK116" s="12">
        <v>199.27</v>
      </c>
      <c r="AL116" s="12">
        <f t="shared" si="20"/>
        <v>-5.9717970592663107E-3</v>
      </c>
      <c r="AM116">
        <f t="shared" si="13"/>
        <v>3.5662360117061759E-5</v>
      </c>
      <c r="AO116" s="15">
        <v>7011.5</v>
      </c>
      <c r="AP116" s="15">
        <f t="shared" si="17"/>
        <v>1.8550952007416344E-2</v>
      </c>
      <c r="AQ116" s="15">
        <f t="shared" si="18"/>
        <v>3.4413782038146448E-4</v>
      </c>
      <c r="AR116" s="15"/>
      <c r="AS116" s="15">
        <f t="shared" si="19"/>
        <v>-1.1078252064447939E-4</v>
      </c>
    </row>
    <row r="117" spans="1:45" x14ac:dyDescent="0.4">
      <c r="A117" t="s">
        <v>479</v>
      </c>
      <c r="F117" t="s">
        <v>480</v>
      </c>
      <c r="AJ117" s="11" t="s">
        <v>1083</v>
      </c>
      <c r="AK117" s="12">
        <v>197.83</v>
      </c>
      <c r="AL117" s="12">
        <f t="shared" si="20"/>
        <v>7.2789768993580225E-3</v>
      </c>
      <c r="AM117">
        <f t="shared" si="13"/>
        <v>5.2983504701387729E-5</v>
      </c>
      <c r="AO117" s="15">
        <v>7220.67</v>
      </c>
      <c r="AP117" s="15">
        <f t="shared" si="17"/>
        <v>-2.8968225940252092E-2</v>
      </c>
      <c r="AQ117" s="15">
        <f t="shared" si="18"/>
        <v>8.3915811412549422E-4</v>
      </c>
      <c r="AR117" s="15"/>
      <c r="AS117" s="15">
        <f t="shared" si="19"/>
        <v>-2.108590474344788E-4</v>
      </c>
    </row>
    <row r="118" spans="1:45" x14ac:dyDescent="0.4">
      <c r="A118" t="s">
        <v>481</v>
      </c>
      <c r="F118" t="s">
        <v>482</v>
      </c>
      <c r="AJ118" s="11" t="s">
        <v>1084</v>
      </c>
      <c r="AK118" s="12">
        <v>198.28</v>
      </c>
      <c r="AL118" s="12">
        <f t="shared" si="20"/>
        <v>-2.2695178535403907E-3</v>
      </c>
      <c r="AM118">
        <f t="shared" si="13"/>
        <v>5.1507112875385821E-6</v>
      </c>
      <c r="AO118" s="15">
        <v>7315.88</v>
      </c>
      <c r="AP118" s="15">
        <f t="shared" si="17"/>
        <v>-1.3014155508291558E-2</v>
      </c>
      <c r="AQ118" s="15">
        <f t="shared" si="18"/>
        <v>1.6936824359399549E-4</v>
      </c>
      <c r="AR118" s="15"/>
      <c r="AS118" s="15">
        <f t="shared" si="19"/>
        <v>2.9535858274818709E-5</v>
      </c>
    </row>
    <row r="119" spans="1:45" x14ac:dyDescent="0.4">
      <c r="A119" t="s">
        <v>483</v>
      </c>
      <c r="F119" t="s">
        <v>484</v>
      </c>
      <c r="AJ119" s="11" t="s">
        <v>1085</v>
      </c>
      <c r="AK119" s="12">
        <v>198.48</v>
      </c>
      <c r="AL119" s="12">
        <f t="shared" si="20"/>
        <v>-1.0076582023377098E-3</v>
      </c>
      <c r="AM119">
        <f t="shared" si="13"/>
        <v>1.0153750527384649E-6</v>
      </c>
      <c r="AO119" s="15">
        <v>7324.76</v>
      </c>
      <c r="AP119" s="15">
        <f t="shared" si="17"/>
        <v>-1.2123264106946997E-3</v>
      </c>
      <c r="AQ119" s="15">
        <f t="shared" si="18"/>
        <v>1.4697353260678938E-6</v>
      </c>
      <c r="AR119" s="15"/>
      <c r="AS119" s="15">
        <f t="shared" si="19"/>
        <v>1.2216106516471491E-6</v>
      </c>
    </row>
    <row r="120" spans="1:45" x14ac:dyDescent="0.4">
      <c r="A120" t="s">
        <v>485</v>
      </c>
      <c r="F120" t="s">
        <v>486</v>
      </c>
      <c r="AJ120" s="11" t="s">
        <v>1086</v>
      </c>
      <c r="AK120" s="12">
        <v>199.17</v>
      </c>
      <c r="AL120" s="12">
        <f t="shared" si="20"/>
        <v>-3.4643771652357169E-3</v>
      </c>
      <c r="AM120">
        <f t="shared" si="13"/>
        <v>1.2001909143006662E-5</v>
      </c>
      <c r="AO120" s="15">
        <v>7339.27</v>
      </c>
      <c r="AP120" s="15">
        <f t="shared" si="17"/>
        <v>-1.977035863239834E-3</v>
      </c>
      <c r="AQ120" s="15">
        <f t="shared" si="18"/>
        <v>3.9086708045364759E-6</v>
      </c>
      <c r="AR120" s="15"/>
      <c r="AS120" s="15">
        <f t="shared" si="19"/>
        <v>6.8491978994601647E-6</v>
      </c>
    </row>
    <row r="121" spans="1:45" x14ac:dyDescent="0.4">
      <c r="A121" t="s">
        <v>487</v>
      </c>
      <c r="F121" t="s">
        <v>488</v>
      </c>
      <c r="AJ121" s="11" t="s">
        <v>1087</v>
      </c>
      <c r="AK121" s="12">
        <v>199.17</v>
      </c>
      <c r="AL121" s="12">
        <f t="shared" si="20"/>
        <v>0</v>
      </c>
      <c r="AM121">
        <f t="shared" si="13"/>
        <v>0</v>
      </c>
      <c r="AO121" s="15">
        <v>7373.21</v>
      </c>
      <c r="AP121" s="15">
        <f t="shared" si="17"/>
        <v>-4.6031511376998079E-3</v>
      </c>
      <c r="AQ121" s="15">
        <f t="shared" si="18"/>
        <v>2.1189000396507036E-5</v>
      </c>
      <c r="AR121" s="15"/>
      <c r="AS121" s="15">
        <f t="shared" si="19"/>
        <v>0</v>
      </c>
    </row>
    <row r="122" spans="1:45" x14ac:dyDescent="0.4">
      <c r="A122" t="s">
        <v>489</v>
      </c>
      <c r="F122" t="s">
        <v>490</v>
      </c>
      <c r="AJ122" s="11" t="s">
        <v>1088</v>
      </c>
      <c r="AK122" s="12">
        <v>194.47</v>
      </c>
      <c r="AL122" s="12">
        <f t="shared" si="20"/>
        <v>2.4168252172571545E-2</v>
      </c>
      <c r="AM122">
        <f t="shared" si="13"/>
        <v>5.8410441307700923E-4</v>
      </c>
      <c r="AO122" s="15">
        <v>7348.12</v>
      </c>
      <c r="AP122" s="15">
        <f t="shared" si="17"/>
        <v>3.414478805463186E-3</v>
      </c>
      <c r="AQ122" s="15">
        <f t="shared" si="18"/>
        <v>1.1658665512957307E-5</v>
      </c>
      <c r="AR122" s="15"/>
      <c r="AS122" s="15">
        <f t="shared" si="19"/>
        <v>8.2521984808335146E-5</v>
      </c>
    </row>
    <row r="123" spans="1:45" x14ac:dyDescent="0.4">
      <c r="A123" t="s">
        <v>491</v>
      </c>
      <c r="F123" t="s">
        <v>492</v>
      </c>
      <c r="AJ123" s="11" t="s">
        <v>1089</v>
      </c>
      <c r="AK123" s="12">
        <v>195.71</v>
      </c>
      <c r="AL123" s="12">
        <f t="shared" si="20"/>
        <v>-6.3359051658065969E-3</v>
      </c>
      <c r="AM123">
        <f t="shared" si="13"/>
        <v>4.0143694270094721E-5</v>
      </c>
      <c r="AO123" s="15">
        <v>7284.22</v>
      </c>
      <c r="AP123" s="15">
        <f t="shared" si="17"/>
        <v>8.7723874347561768E-3</v>
      </c>
      <c r="AQ123" s="15">
        <f t="shared" si="18"/>
        <v>7.6954781305468058E-5</v>
      </c>
      <c r="AR123" s="15"/>
      <c r="AS123" s="15">
        <f t="shared" si="19"/>
        <v>-5.558101486432854E-5</v>
      </c>
    </row>
    <row r="124" spans="1:45" x14ac:dyDescent="0.4">
      <c r="A124" t="s">
        <v>493</v>
      </c>
      <c r="F124" t="s">
        <v>494</v>
      </c>
      <c r="AJ124" s="11" t="s">
        <v>1090</v>
      </c>
      <c r="AK124" s="12">
        <v>198.08</v>
      </c>
      <c r="AL124" s="12">
        <f t="shared" si="20"/>
        <v>-1.1964862681744771E-2</v>
      </c>
      <c r="AM124">
        <f t="shared" si="13"/>
        <v>1.4315793899300869E-4</v>
      </c>
      <c r="AO124" s="15">
        <v>7234.25</v>
      </c>
      <c r="AP124" s="15">
        <f t="shared" si="17"/>
        <v>6.907419566644815E-3</v>
      </c>
      <c r="AQ124" s="15">
        <f t="shared" si="18"/>
        <v>4.7712445069667644E-5</v>
      </c>
      <c r="AR124" s="15"/>
      <c r="AS124" s="15">
        <f t="shared" si="19"/>
        <v>-8.2646326600102182E-5</v>
      </c>
    </row>
    <row r="125" spans="1:45" x14ac:dyDescent="0.4">
      <c r="A125" t="s">
        <v>495</v>
      </c>
      <c r="F125" t="s">
        <v>496</v>
      </c>
      <c r="AJ125" s="11" t="s">
        <v>1091</v>
      </c>
      <c r="AK125" s="12">
        <v>196.15</v>
      </c>
      <c r="AL125" s="12">
        <f t="shared" ref="AL125:AL156" si="21">(AK124-AK125)/AK125</f>
        <v>9.8394086158552479E-3</v>
      </c>
      <c r="AM125">
        <f t="shared" si="13"/>
        <v>9.6813961909766489E-5</v>
      </c>
      <c r="AO125" s="15">
        <v>7267.93</v>
      </c>
      <c r="AP125" s="15">
        <f t="shared" si="17"/>
        <v>-4.6340567396769491E-3</v>
      </c>
      <c r="AQ125" s="15">
        <f t="shared" si="18"/>
        <v>2.1474481866545355E-5</v>
      </c>
      <c r="AR125" s="15"/>
      <c r="AS125" s="15">
        <f t="shared" si="19"/>
        <v>-4.5596377810739455E-5</v>
      </c>
    </row>
    <row r="126" spans="1:45" x14ac:dyDescent="0.4">
      <c r="A126" t="s">
        <v>497</v>
      </c>
      <c r="F126" t="s">
        <v>498</v>
      </c>
      <c r="AJ126" s="11" t="s">
        <v>1092</v>
      </c>
      <c r="AK126" s="12">
        <v>200.56</v>
      </c>
      <c r="AL126" s="12">
        <f t="shared" si="21"/>
        <v>-2.1988432389309916E-2</v>
      </c>
      <c r="AM126">
        <f t="shared" si="13"/>
        <v>4.8349115893925342E-4</v>
      </c>
      <c r="AO126" s="15">
        <v>7295.55</v>
      </c>
      <c r="AP126" s="15">
        <f t="shared" si="17"/>
        <v>-3.7858694683745421E-3</v>
      </c>
      <c r="AQ126" s="15">
        <f t="shared" si="18"/>
        <v>1.4332807631570539E-5</v>
      </c>
      <c r="AR126" s="15"/>
      <c r="AS126" s="15">
        <f t="shared" si="19"/>
        <v>8.3245334840106292E-5</v>
      </c>
    </row>
    <row r="127" spans="1:45" x14ac:dyDescent="0.4">
      <c r="A127" t="s">
        <v>499</v>
      </c>
      <c r="F127" t="s">
        <v>500</v>
      </c>
      <c r="AJ127" s="11" t="s">
        <v>1093</v>
      </c>
      <c r="AK127" s="12">
        <v>198.68</v>
      </c>
      <c r="AL127" s="12">
        <f t="shared" si="21"/>
        <v>9.4624521844171305E-3</v>
      </c>
      <c r="AM127">
        <f t="shared" si="13"/>
        <v>8.9538001342380521E-5</v>
      </c>
      <c r="AO127" s="15">
        <v>7187.27</v>
      </c>
      <c r="AP127" s="15">
        <f t="shared" si="17"/>
        <v>1.5065525575079236E-2</v>
      </c>
      <c r="AQ127" s="15">
        <f t="shared" si="18"/>
        <v>2.2697006085336654E-4</v>
      </c>
      <c r="AR127" s="15"/>
      <c r="AS127" s="15">
        <f t="shared" si="19"/>
        <v>1.4255681538730066E-4</v>
      </c>
    </row>
    <row r="128" spans="1:45" x14ac:dyDescent="0.4">
      <c r="A128" t="s">
        <v>501</v>
      </c>
      <c r="F128" t="s">
        <v>502</v>
      </c>
      <c r="AJ128" s="11" t="s">
        <v>1094</v>
      </c>
      <c r="AK128" s="12">
        <v>197.29</v>
      </c>
      <c r="AL128" s="12">
        <f t="shared" si="21"/>
        <v>7.0454660651833078E-3</v>
      </c>
      <c r="AM128">
        <f t="shared" si="13"/>
        <v>4.9638592075649564E-5</v>
      </c>
      <c r="AO128" s="15">
        <v>7317.43</v>
      </c>
      <c r="AP128" s="15">
        <f t="shared" si="17"/>
        <v>-1.7787665888160168E-2</v>
      </c>
      <c r="AQ128" s="15">
        <f t="shared" si="18"/>
        <v>3.1640105774881686E-4</v>
      </c>
      <c r="AR128" s="15"/>
      <c r="AS128" s="15">
        <f t="shared" si="19"/>
        <v>-1.2532239639385118E-4</v>
      </c>
    </row>
    <row r="129" spans="1:45" x14ac:dyDescent="0.4">
      <c r="A129" t="s">
        <v>503</v>
      </c>
      <c r="F129" t="s">
        <v>504</v>
      </c>
      <c r="AJ129" s="11" t="s">
        <v>1095</v>
      </c>
      <c r="AK129" s="12">
        <v>196.05</v>
      </c>
      <c r="AL129" s="12">
        <f t="shared" si="21"/>
        <v>6.3249171129812834E-3</v>
      </c>
      <c r="AM129">
        <f t="shared" si="13"/>
        <v>4.0004576486083491E-5</v>
      </c>
      <c r="AO129" s="15">
        <v>7299.26</v>
      </c>
      <c r="AP129" s="15">
        <f t="shared" si="17"/>
        <v>2.4892934352249503E-3</v>
      </c>
      <c r="AQ129" s="15">
        <f t="shared" si="18"/>
        <v>6.1965818066540343E-6</v>
      </c>
      <c r="AR129" s="15"/>
      <c r="AS129" s="15">
        <f t="shared" si="19"/>
        <v>1.5744574647686254E-5</v>
      </c>
    </row>
    <row r="130" spans="1:45" x14ac:dyDescent="0.4">
      <c r="A130" t="s">
        <v>505</v>
      </c>
      <c r="F130" t="s">
        <v>506</v>
      </c>
      <c r="AJ130" s="11" t="s">
        <v>1096</v>
      </c>
      <c r="AK130" s="12">
        <v>192.98</v>
      </c>
      <c r="AL130" s="12">
        <f t="shared" si="21"/>
        <v>1.5908384288527422E-2</v>
      </c>
      <c r="AM130">
        <f t="shared" si="13"/>
        <v>2.5307669067146612E-4</v>
      </c>
      <c r="AO130" s="15">
        <v>7308.65</v>
      </c>
      <c r="AP130" s="15">
        <f t="shared" si="17"/>
        <v>-1.2847789947527135E-3</v>
      </c>
      <c r="AQ130" s="15">
        <f t="shared" si="18"/>
        <v>1.650657065357793E-6</v>
      </c>
      <c r="AR130" s="15"/>
      <c r="AS130" s="15">
        <f t="shared" si="19"/>
        <v>-2.0438757974354123E-5</v>
      </c>
    </row>
    <row r="131" spans="1:45" x14ac:dyDescent="0.4">
      <c r="A131" t="s">
        <v>507</v>
      </c>
      <c r="F131" t="s">
        <v>508</v>
      </c>
      <c r="AJ131" s="11" t="s">
        <v>1097</v>
      </c>
      <c r="AK131" s="12">
        <v>193.82</v>
      </c>
      <c r="AL131" s="12">
        <f t="shared" si="21"/>
        <v>-4.3339180683108214E-3</v>
      </c>
      <c r="AM131">
        <f t="shared" ref="AM131:AM164" si="22">AL131^2</f>
        <v>1.8782845822831002E-5</v>
      </c>
      <c r="AO131" s="15">
        <v>7335.61</v>
      </c>
      <c r="AP131" s="15">
        <f t="shared" si="17"/>
        <v>-3.675222646787389E-3</v>
      </c>
      <c r="AQ131" s="15">
        <f t="shared" si="18"/>
        <v>1.3507261503458901E-5</v>
      </c>
      <c r="AR131" s="15"/>
      <c r="AS131" s="15">
        <f t="shared" si="19"/>
        <v>1.5928113833976984E-5</v>
      </c>
    </row>
    <row r="132" spans="1:45" x14ac:dyDescent="0.4">
      <c r="A132" t="s">
        <v>509</v>
      </c>
      <c r="F132" t="s">
        <v>510</v>
      </c>
      <c r="AJ132" s="11" t="s">
        <v>1098</v>
      </c>
      <c r="AK132" s="12">
        <v>187.44</v>
      </c>
      <c r="AL132" s="12">
        <f t="shared" si="21"/>
        <v>3.4037558685445987E-2</v>
      </c>
      <c r="AM132">
        <f t="shared" si="22"/>
        <v>1.1585554012651796E-3</v>
      </c>
      <c r="AO132" s="15">
        <v>7347.72</v>
      </c>
      <c r="AP132" s="15">
        <f t="shared" ref="AP132:AP166" si="23">(AO131-AO132)/AO132</f>
        <v>-1.6481303043666038E-3</v>
      </c>
      <c r="AQ132" s="15">
        <f t="shared" ref="AQ132:AQ166" si="24">AP132^2</f>
        <v>2.7163335001715539E-6</v>
      </c>
      <c r="AR132" s="15"/>
      <c r="AS132" s="15">
        <f t="shared" ref="AS132:AS166" si="25">AL132*AP132</f>
        <v>-5.6098331956140233E-5</v>
      </c>
    </row>
    <row r="133" spans="1:45" x14ac:dyDescent="0.4">
      <c r="A133" t="s">
        <v>511</v>
      </c>
      <c r="F133" t="s">
        <v>512</v>
      </c>
      <c r="AJ133" s="11" t="s">
        <v>1099</v>
      </c>
      <c r="AK133" s="12">
        <v>185.26</v>
      </c>
      <c r="AL133" s="12">
        <f t="shared" si="21"/>
        <v>1.1767246032602865E-2</v>
      </c>
      <c r="AM133">
        <f t="shared" si="22"/>
        <v>1.3846807919180786E-4</v>
      </c>
      <c r="AO133" s="15">
        <v>7366.16</v>
      </c>
      <c r="AP133" s="15">
        <f t="shared" si="23"/>
        <v>-2.5033395962074678E-3</v>
      </c>
      <c r="AQ133" s="15">
        <f t="shared" si="24"/>
        <v>6.2667091339401681E-6</v>
      </c>
      <c r="AR133" s="15"/>
      <c r="AS133" s="15">
        <f t="shared" si="25"/>
        <v>-2.9457412931729984E-5</v>
      </c>
    </row>
    <row r="134" spans="1:45" x14ac:dyDescent="0.4">
      <c r="A134" t="s">
        <v>513</v>
      </c>
      <c r="F134" t="s">
        <v>514</v>
      </c>
      <c r="AJ134" s="11" t="s">
        <v>1100</v>
      </c>
      <c r="AK134" s="12">
        <v>186.8</v>
      </c>
      <c r="AL134" s="12">
        <f t="shared" si="21"/>
        <v>-8.2441113490365116E-3</v>
      </c>
      <c r="AM134">
        <f t="shared" si="22"/>
        <v>6.7965371935312617E-5</v>
      </c>
      <c r="AO134" s="15">
        <v>7300.86</v>
      </c>
      <c r="AP134" s="15">
        <f t="shared" si="23"/>
        <v>8.944151784858247E-3</v>
      </c>
      <c r="AQ134" s="15">
        <f t="shared" si="24"/>
        <v>7.9997851150582971E-5</v>
      </c>
      <c r="AR134" s="15"/>
      <c r="AS134" s="15">
        <f t="shared" si="25"/>
        <v>-7.3736583237055047E-5</v>
      </c>
    </row>
    <row r="135" spans="1:45" x14ac:dyDescent="0.4">
      <c r="A135" t="s">
        <v>515</v>
      </c>
      <c r="F135" t="s">
        <v>516</v>
      </c>
      <c r="AJ135" s="11" t="s">
        <v>1101</v>
      </c>
      <c r="AK135" s="12">
        <v>184.72</v>
      </c>
      <c r="AL135" s="12">
        <f t="shared" si="21"/>
        <v>1.1260285838025188E-2</v>
      </c>
      <c r="AM135">
        <f t="shared" si="22"/>
        <v>1.2679403715403059E-4</v>
      </c>
      <c r="AO135" s="15">
        <v>7213.81</v>
      </c>
      <c r="AP135" s="15">
        <f t="shared" si="23"/>
        <v>1.2067132347538855E-2</v>
      </c>
      <c r="AQ135" s="15">
        <f t="shared" si="24"/>
        <v>1.456156830930186E-4</v>
      </c>
      <c r="AR135" s="15"/>
      <c r="AS135" s="15">
        <f t="shared" si="25"/>
        <v>1.358793594785674E-4</v>
      </c>
    </row>
    <row r="136" spans="1:45" x14ac:dyDescent="0.4">
      <c r="A136" t="s">
        <v>517</v>
      </c>
      <c r="F136" t="s">
        <v>518</v>
      </c>
      <c r="AJ136" s="11" t="s">
        <v>1102</v>
      </c>
      <c r="AK136" s="12">
        <v>186.1</v>
      </c>
      <c r="AL136" s="12">
        <f t="shared" si="21"/>
        <v>-7.415368081676494E-3</v>
      </c>
      <c r="AM136">
        <f t="shared" si="22"/>
        <v>5.4987683786746525E-5</v>
      </c>
      <c r="AO136" s="15">
        <v>7208.59</v>
      </c>
      <c r="AP136" s="15">
        <f t="shared" si="23"/>
        <v>7.2413606544417905E-4</v>
      </c>
      <c r="AQ136" s="15">
        <f t="shared" si="24"/>
        <v>5.2437304127697633E-7</v>
      </c>
      <c r="AR136" s="15"/>
      <c r="AS136" s="15">
        <f t="shared" si="25"/>
        <v>-5.369735466485566E-6</v>
      </c>
    </row>
    <row r="137" spans="1:45" x14ac:dyDescent="0.4">
      <c r="A137" t="s">
        <v>519</v>
      </c>
      <c r="F137" t="s">
        <v>520</v>
      </c>
      <c r="AJ137" s="11" t="s">
        <v>1103</v>
      </c>
      <c r="AK137" s="12">
        <v>186</v>
      </c>
      <c r="AL137" s="12">
        <f t="shared" si="21"/>
        <v>5.3763440860211996E-4</v>
      </c>
      <c r="AM137">
        <f t="shared" si="22"/>
        <v>2.8905075731295131E-7</v>
      </c>
      <c r="AO137" s="15">
        <v>7129.73</v>
      </c>
      <c r="AP137" s="15">
        <f t="shared" si="23"/>
        <v>1.106072740482467E-2</v>
      </c>
      <c r="AQ137" s="15">
        <f t="shared" si="24"/>
        <v>1.2233969072383946E-4</v>
      </c>
      <c r="AR137" s="15"/>
      <c r="AS137" s="15">
        <f t="shared" si="25"/>
        <v>5.9466276370021728E-6</v>
      </c>
    </row>
    <row r="138" spans="1:45" x14ac:dyDescent="0.4">
      <c r="A138" t="s">
        <v>521</v>
      </c>
      <c r="F138" t="s">
        <v>522</v>
      </c>
      <c r="AJ138" s="11" t="s">
        <v>1104</v>
      </c>
      <c r="AK138" s="12">
        <v>186.7</v>
      </c>
      <c r="AL138" s="12">
        <f t="shared" si="21"/>
        <v>-3.7493304767005284E-3</v>
      </c>
      <c r="AM138">
        <f t="shared" si="22"/>
        <v>1.4057479023515411E-5</v>
      </c>
      <c r="AO138" s="15">
        <v>7188.36</v>
      </c>
      <c r="AP138" s="15">
        <f t="shared" si="23"/>
        <v>-8.1562414792804086E-3</v>
      </c>
      <c r="AQ138" s="15">
        <f t="shared" si="24"/>
        <v>6.6524275068334269E-5</v>
      </c>
      <c r="AR138" s="15"/>
      <c r="AS138" s="15">
        <f t="shared" si="25"/>
        <v>3.0580444753595038E-5</v>
      </c>
    </row>
    <row r="139" spans="1:45" x14ac:dyDescent="0.4">
      <c r="A139" t="s">
        <v>523</v>
      </c>
      <c r="F139" t="s">
        <v>524</v>
      </c>
      <c r="AJ139" s="11" t="s">
        <v>1105</v>
      </c>
      <c r="AK139" s="12">
        <v>190.31</v>
      </c>
      <c r="AL139" s="12">
        <f t="shared" si="21"/>
        <v>-1.896905049655832E-2</v>
      </c>
      <c r="AM139">
        <f t="shared" si="22"/>
        <v>3.5982487674097942E-4</v>
      </c>
      <c r="AO139" s="15">
        <v>7119.83</v>
      </c>
      <c r="AP139" s="15">
        <f t="shared" si="23"/>
        <v>9.6252298158804005E-3</v>
      </c>
      <c r="AQ139" s="15">
        <f t="shared" si="24"/>
        <v>9.2645049008513046E-5</v>
      </c>
      <c r="AR139" s="15"/>
      <c r="AS139" s="15">
        <f t="shared" si="25"/>
        <v>-1.8258147041841407E-4</v>
      </c>
    </row>
    <row r="140" spans="1:45" x14ac:dyDescent="0.4">
      <c r="A140" t="s">
        <v>525</v>
      </c>
      <c r="F140" t="s">
        <v>526</v>
      </c>
      <c r="AJ140" s="11" t="s">
        <v>1106</v>
      </c>
      <c r="AK140" s="12">
        <v>192.34</v>
      </c>
      <c r="AL140" s="12">
        <f t="shared" si="21"/>
        <v>-1.0554226889882506E-2</v>
      </c>
      <c r="AM140">
        <f t="shared" si="22"/>
        <v>1.1139170524311895E-4</v>
      </c>
      <c r="AO140" s="15">
        <v>7132.35</v>
      </c>
      <c r="AP140" s="15">
        <f t="shared" si="23"/>
        <v>-1.755382167167965E-3</v>
      </c>
      <c r="AQ140" s="15">
        <f t="shared" si="24"/>
        <v>3.0813665528113013E-6</v>
      </c>
      <c r="AR140" s="15"/>
      <c r="AS140" s="15">
        <f t="shared" si="25"/>
        <v>1.8526701670744364E-5</v>
      </c>
    </row>
    <row r="141" spans="1:45" x14ac:dyDescent="0.4">
      <c r="A141" t="s">
        <v>527</v>
      </c>
      <c r="F141" t="s">
        <v>528</v>
      </c>
      <c r="AJ141" s="11" t="s">
        <v>1107</v>
      </c>
      <c r="AK141" s="12">
        <v>189.22</v>
      </c>
      <c r="AL141" s="12">
        <f t="shared" si="21"/>
        <v>1.6488743261811673E-2</v>
      </c>
      <c r="AM141">
        <f t="shared" si="22"/>
        <v>2.7187865435393988E-4</v>
      </c>
      <c r="AO141" s="15">
        <v>7137.1</v>
      </c>
      <c r="AP141" s="15">
        <f t="shared" si="23"/>
        <v>-6.6553642235641925E-4</v>
      </c>
      <c r="AQ141" s="15">
        <f t="shared" si="24"/>
        <v>4.4293872948298207E-7</v>
      </c>
      <c r="AR141" s="15"/>
      <c r="AS141" s="15">
        <f t="shared" si="25"/>
        <v>-1.0973859199619656E-5</v>
      </c>
    </row>
    <row r="142" spans="1:45" x14ac:dyDescent="0.4">
      <c r="A142" t="s">
        <v>529</v>
      </c>
      <c r="F142" t="s">
        <v>530</v>
      </c>
      <c r="AJ142" s="11" t="s">
        <v>1108</v>
      </c>
      <c r="AK142" s="12">
        <v>188.33</v>
      </c>
      <c r="AL142" s="12">
        <f t="shared" si="21"/>
        <v>4.7257473583602518E-3</v>
      </c>
      <c r="AM142">
        <f t="shared" si="22"/>
        <v>2.2332688095048899E-5</v>
      </c>
      <c r="AO142" s="15">
        <v>7233.94</v>
      </c>
      <c r="AP142" s="15">
        <f t="shared" si="23"/>
        <v>-1.3386895661285446E-2</v>
      </c>
      <c r="AQ142" s="15">
        <f t="shared" si="24"/>
        <v>1.7920897544614308E-4</v>
      </c>
      <c r="AR142" s="15"/>
      <c r="AS142" s="15">
        <f t="shared" si="25"/>
        <v>-6.3263086807964009E-5</v>
      </c>
    </row>
    <row r="143" spans="1:45" x14ac:dyDescent="0.4">
      <c r="A143" t="s">
        <v>531</v>
      </c>
      <c r="F143" t="s">
        <v>532</v>
      </c>
      <c r="AJ143" s="11" t="s">
        <v>1109</v>
      </c>
      <c r="AK143" s="12">
        <v>187.98</v>
      </c>
      <c r="AL143" s="12">
        <f t="shared" si="21"/>
        <v>1.8619002021492859E-3</v>
      </c>
      <c r="AM143">
        <f t="shared" si="22"/>
        <v>3.4666723627635516E-6</v>
      </c>
      <c r="AO143" s="15">
        <v>7166.27</v>
      </c>
      <c r="AP143" s="15">
        <f t="shared" si="23"/>
        <v>9.4428482320648207E-3</v>
      </c>
      <c r="AQ143" s="15">
        <f t="shared" si="24"/>
        <v>8.9167382733809715E-5</v>
      </c>
      <c r="AR143" s="15"/>
      <c r="AS143" s="15">
        <f t="shared" si="25"/>
        <v>1.7581641032146516E-5</v>
      </c>
    </row>
    <row r="144" spans="1:45" x14ac:dyDescent="0.4">
      <c r="A144" t="s">
        <v>533</v>
      </c>
      <c r="F144" t="s">
        <v>534</v>
      </c>
      <c r="AJ144" s="11" t="s">
        <v>1110</v>
      </c>
      <c r="AK144" s="12">
        <v>184.22</v>
      </c>
      <c r="AL144" s="12">
        <f t="shared" si="21"/>
        <v>2.0410378894799647E-2</v>
      </c>
      <c r="AM144">
        <f t="shared" si="22"/>
        <v>4.1658356662928287E-4</v>
      </c>
      <c r="AO144" s="15">
        <v>7077.11</v>
      </c>
      <c r="AP144" s="15">
        <f t="shared" si="23"/>
        <v>1.2598362891067225E-2</v>
      </c>
      <c r="AQ144" s="15">
        <f t="shared" si="24"/>
        <v>1.5871874753501975E-4</v>
      </c>
      <c r="AR144" s="15"/>
      <c r="AS144" s="15">
        <f t="shared" si="25"/>
        <v>2.5713736006086556E-4</v>
      </c>
    </row>
    <row r="145" spans="1:45" x14ac:dyDescent="0.4">
      <c r="A145" t="s">
        <v>535</v>
      </c>
      <c r="F145" t="s">
        <v>536</v>
      </c>
      <c r="AJ145" s="11" t="s">
        <v>1111</v>
      </c>
      <c r="AK145" s="12">
        <v>182.34</v>
      </c>
      <c r="AL145" s="12">
        <f t="shared" si="21"/>
        <v>1.0310409125808903E-2</v>
      </c>
      <c r="AM145">
        <f t="shared" si="22"/>
        <v>1.0630453634156351E-4</v>
      </c>
      <c r="AO145" s="15">
        <v>7082.42</v>
      </c>
      <c r="AP145" s="15">
        <f t="shared" si="23"/>
        <v>-7.4974373166239786E-4</v>
      </c>
      <c r="AQ145" s="15">
        <f t="shared" si="24"/>
        <v>5.6211566316705761E-7</v>
      </c>
      <c r="AR145" s="15"/>
      <c r="AS145" s="15">
        <f t="shared" si="25"/>
        <v>-7.7301646129500077E-6</v>
      </c>
    </row>
    <row r="146" spans="1:45" x14ac:dyDescent="0.4">
      <c r="A146" t="s">
        <v>537</v>
      </c>
      <c r="F146" t="s">
        <v>538</v>
      </c>
      <c r="AJ146" s="11" t="s">
        <v>1112</v>
      </c>
      <c r="AK146" s="12">
        <v>185.76</v>
      </c>
      <c r="AL146" s="12">
        <f t="shared" si="21"/>
        <v>-1.8410852713178227E-2</v>
      </c>
      <c r="AM146">
        <f t="shared" si="22"/>
        <v>3.3895949762634205E-4</v>
      </c>
      <c r="AO146" s="15">
        <v>7082.01</v>
      </c>
      <c r="AP146" s="15">
        <f t="shared" si="23"/>
        <v>5.7893168747270121E-5</v>
      </c>
      <c r="AQ146" s="15">
        <f t="shared" si="24"/>
        <v>3.351618987599894E-9</v>
      </c>
      <c r="AR146" s="15"/>
      <c r="AS146" s="15">
        <f t="shared" si="25"/>
        <v>-1.065862602905163E-6</v>
      </c>
    </row>
    <row r="147" spans="1:45" x14ac:dyDescent="0.4">
      <c r="A147" t="s">
        <v>539</v>
      </c>
      <c r="F147" t="s">
        <v>540</v>
      </c>
      <c r="AJ147" s="11" t="s">
        <v>1113</v>
      </c>
      <c r="AK147" s="12">
        <v>191.2</v>
      </c>
      <c r="AL147" s="12">
        <f t="shared" si="21"/>
        <v>-2.8451882845188275E-2</v>
      </c>
      <c r="AM147">
        <f t="shared" si="22"/>
        <v>8.0950963743631882E-4</v>
      </c>
      <c r="AO147" s="15">
        <v>7097.21</v>
      </c>
      <c r="AP147" s="15">
        <f t="shared" si="23"/>
        <v>-2.1416866627871822E-3</v>
      </c>
      <c r="AQ147" s="15">
        <f t="shared" si="24"/>
        <v>4.5868217615604973E-6</v>
      </c>
      <c r="AR147" s="15"/>
      <c r="AS147" s="15">
        <f t="shared" si="25"/>
        <v>6.0935018020723157E-5</v>
      </c>
    </row>
    <row r="148" spans="1:45" x14ac:dyDescent="0.4">
      <c r="A148" t="s">
        <v>541</v>
      </c>
      <c r="F148" t="s">
        <v>542</v>
      </c>
      <c r="AJ148" s="11" t="s">
        <v>1114</v>
      </c>
      <c r="AK148" s="12">
        <v>191.8</v>
      </c>
      <c r="AL148" s="12">
        <f t="shared" si="21"/>
        <v>-3.1282586027112759E-3</v>
      </c>
      <c r="AM148">
        <f t="shared" si="22"/>
        <v>9.7860018854371045E-6</v>
      </c>
      <c r="AO148" s="15">
        <v>7095.99</v>
      </c>
      <c r="AP148" s="15">
        <f t="shared" si="23"/>
        <v>1.7192808896295721E-4</v>
      </c>
      <c r="AQ148" s="15">
        <f t="shared" si="24"/>
        <v>2.9559267774454528E-8</v>
      </c>
      <c r="AR148" s="15"/>
      <c r="AS148" s="15">
        <f t="shared" si="25"/>
        <v>-5.3783552334608047E-7</v>
      </c>
    </row>
    <row r="149" spans="1:45" x14ac:dyDescent="0.4">
      <c r="A149" t="s">
        <v>543</v>
      </c>
      <c r="F149" t="s">
        <v>544</v>
      </c>
      <c r="AJ149" s="11" t="s">
        <v>1115</v>
      </c>
      <c r="AK149" s="12">
        <v>193.08</v>
      </c>
      <c r="AL149" s="12">
        <f t="shared" si="21"/>
        <v>-6.6293764242800965E-3</v>
      </c>
      <c r="AM149">
        <f t="shared" si="22"/>
        <v>4.3948631774800755E-5</v>
      </c>
      <c r="AO149" s="15">
        <v>7043.88</v>
      </c>
      <c r="AP149" s="15">
        <f t="shared" si="23"/>
        <v>7.3979113783880007E-3</v>
      </c>
      <c r="AQ149" s="15">
        <f t="shared" si="24"/>
        <v>5.4729092762482649E-5</v>
      </c>
      <c r="AR149" s="15"/>
      <c r="AS149" s="15">
        <f t="shared" si="25"/>
        <v>-4.9043539280798882E-5</v>
      </c>
    </row>
    <row r="150" spans="1:45" x14ac:dyDescent="0.4">
      <c r="A150" t="s">
        <v>545</v>
      </c>
      <c r="F150" t="s">
        <v>546</v>
      </c>
      <c r="AJ150" s="11" t="s">
        <v>1116</v>
      </c>
      <c r="AK150" s="12">
        <v>189.57</v>
      </c>
      <c r="AL150" s="12">
        <f t="shared" si="21"/>
        <v>1.851558790947945E-2</v>
      </c>
      <c r="AM150">
        <f t="shared" si="22"/>
        <v>3.4282699563366158E-4</v>
      </c>
      <c r="AO150" s="15">
        <v>7050.48</v>
      </c>
      <c r="AP150" s="15">
        <f t="shared" si="23"/>
        <v>-9.3610647785674942E-4</v>
      </c>
      <c r="AQ150" s="15">
        <f t="shared" si="24"/>
        <v>8.7629533788536892E-7</v>
      </c>
      <c r="AR150" s="15"/>
      <c r="AS150" s="15">
        <f t="shared" si="25"/>
        <v>-1.7332561783389823E-5</v>
      </c>
    </row>
    <row r="151" spans="1:45" x14ac:dyDescent="0.4">
      <c r="A151" t="s">
        <v>547</v>
      </c>
      <c r="F151" t="s">
        <v>548</v>
      </c>
      <c r="AJ151" s="11" t="s">
        <v>1117</v>
      </c>
      <c r="AK151" s="12">
        <v>190.36</v>
      </c>
      <c r="AL151" s="12">
        <f t="shared" si="21"/>
        <v>-4.1500315192268353E-3</v>
      </c>
      <c r="AM151">
        <f t="shared" si="22"/>
        <v>1.7222761610576196E-5</v>
      </c>
      <c r="AO151" s="15">
        <v>7032.02</v>
      </c>
      <c r="AP151" s="15">
        <f t="shared" si="23"/>
        <v>2.6251347407998163E-3</v>
      </c>
      <c r="AQ151" s="15">
        <f t="shared" si="24"/>
        <v>6.891332407354119E-6</v>
      </c>
      <c r="AR151" s="15"/>
      <c r="AS151" s="15">
        <f t="shared" si="25"/>
        <v>-1.0894391916536606E-5</v>
      </c>
    </row>
    <row r="152" spans="1:45" x14ac:dyDescent="0.4">
      <c r="A152" t="s">
        <v>549</v>
      </c>
      <c r="F152" t="s">
        <v>550</v>
      </c>
      <c r="AJ152" s="11" t="s">
        <v>1118</v>
      </c>
      <c r="AK152" s="12">
        <v>189.12</v>
      </c>
      <c r="AL152" s="12">
        <f t="shared" si="21"/>
        <v>6.5566835871404879E-3</v>
      </c>
      <c r="AM152">
        <f t="shared" si="22"/>
        <v>4.2990099661877458E-5</v>
      </c>
      <c r="AO152" s="15">
        <v>6995.99</v>
      </c>
      <c r="AP152" s="15">
        <f t="shared" si="23"/>
        <v>5.1500931247758577E-3</v>
      </c>
      <c r="AQ152" s="15">
        <f t="shared" si="24"/>
        <v>2.652345919386356E-5</v>
      </c>
      <c r="AR152" s="15"/>
      <c r="AS152" s="15">
        <f t="shared" si="25"/>
        <v>3.3767531063462937E-5</v>
      </c>
    </row>
    <row r="153" spans="1:45" x14ac:dyDescent="0.4">
      <c r="A153" t="s">
        <v>551</v>
      </c>
      <c r="F153" t="s">
        <v>552</v>
      </c>
      <c r="AJ153" s="11" t="s">
        <v>1119</v>
      </c>
      <c r="AK153" s="12">
        <v>194.77</v>
      </c>
      <c r="AL153" s="12">
        <f t="shared" si="21"/>
        <v>-2.9008574215741673E-2</v>
      </c>
      <c r="AM153">
        <f t="shared" si="22"/>
        <v>8.4149737803019262E-4</v>
      </c>
      <c r="AO153" s="15">
        <v>6951.87</v>
      </c>
      <c r="AP153" s="15">
        <f t="shared" si="23"/>
        <v>6.3464938210869726E-3</v>
      </c>
      <c r="AQ153" s="15">
        <f t="shared" si="24"/>
        <v>4.0277983821095121E-5</v>
      </c>
      <c r="AR153" s="15"/>
      <c r="AS153" s="15">
        <f t="shared" si="25"/>
        <v>-1.8410273701874739E-4</v>
      </c>
    </row>
    <row r="154" spans="1:45" x14ac:dyDescent="0.4">
      <c r="A154" t="s">
        <v>553</v>
      </c>
      <c r="F154" t="s">
        <v>554</v>
      </c>
      <c r="AJ154" s="11" t="s">
        <v>1120</v>
      </c>
      <c r="AK154" s="12">
        <v>193.23</v>
      </c>
      <c r="AL154" s="12">
        <f t="shared" si="21"/>
        <v>7.9697769497491106E-3</v>
      </c>
      <c r="AM154">
        <f t="shared" si="22"/>
        <v>6.3517344628752234E-5</v>
      </c>
      <c r="AO154" s="15">
        <v>7083.39</v>
      </c>
      <c r="AP154" s="15">
        <f t="shared" si="23"/>
        <v>-1.8567380872717785E-2</v>
      </c>
      <c r="AQ154" s="15">
        <f t="shared" si="24"/>
        <v>3.4474763247256625E-4</v>
      </c>
      <c r="AR154" s="15"/>
      <c r="AS154" s="15">
        <f t="shared" si="25"/>
        <v>-1.4797788409659873E-4</v>
      </c>
    </row>
    <row r="155" spans="1:45" x14ac:dyDescent="0.4">
      <c r="A155" t="s">
        <v>555</v>
      </c>
      <c r="F155" t="s">
        <v>556</v>
      </c>
      <c r="AJ155" s="11" t="s">
        <v>1121</v>
      </c>
      <c r="AK155" s="12">
        <v>191.94</v>
      </c>
      <c r="AL155" s="12">
        <f t="shared" si="21"/>
        <v>6.7208502657079925E-3</v>
      </c>
      <c r="AM155">
        <f t="shared" si="22"/>
        <v>4.5169828294067192E-5</v>
      </c>
      <c r="AO155" s="15">
        <v>7077.16</v>
      </c>
      <c r="AP155" s="15">
        <f t="shared" si="23"/>
        <v>8.8029661615683034E-4</v>
      </c>
      <c r="AQ155" s="15">
        <f t="shared" si="24"/>
        <v>7.7492213241716586E-7</v>
      </c>
      <c r="AR155" s="15"/>
      <c r="AS155" s="15">
        <f t="shared" si="25"/>
        <v>5.91634174659948E-6</v>
      </c>
    </row>
    <row r="156" spans="1:45" x14ac:dyDescent="0.4">
      <c r="A156" t="s">
        <v>557</v>
      </c>
      <c r="F156" t="s">
        <v>558</v>
      </c>
      <c r="AJ156" s="11" t="s">
        <v>1122</v>
      </c>
      <c r="AK156" s="12">
        <v>189.42</v>
      </c>
      <c r="AL156" s="12">
        <f t="shared" si="21"/>
        <v>1.3303769401330432E-2</v>
      </c>
      <c r="AM156">
        <f t="shared" si="22"/>
        <v>1.769902802837759E-4</v>
      </c>
      <c r="AO156" s="15">
        <v>7043.31</v>
      </c>
      <c r="AP156" s="15">
        <f t="shared" si="23"/>
        <v>4.8059790070292879E-3</v>
      </c>
      <c r="AQ156" s="15">
        <f t="shared" si="24"/>
        <v>2.3097434216006219E-5</v>
      </c>
      <c r="AR156" s="15"/>
      <c r="AS156" s="15">
        <f t="shared" si="25"/>
        <v>6.3937636457152654E-5</v>
      </c>
    </row>
    <row r="157" spans="1:45" x14ac:dyDescent="0.4">
      <c r="A157" t="s">
        <v>559</v>
      </c>
      <c r="F157" t="s">
        <v>560</v>
      </c>
      <c r="AJ157" s="11" t="s">
        <v>1123</v>
      </c>
      <c r="AK157" s="12">
        <v>188.28</v>
      </c>
      <c r="AL157" s="12">
        <f t="shared" ref="AL157:AL188" si="26">(AK156-AK157)/AK157</f>
        <v>6.0548119821541655E-3</v>
      </c>
      <c r="AM157">
        <f t="shared" si="22"/>
        <v>3.6660748139237652E-5</v>
      </c>
      <c r="AO157" s="15">
        <v>7023.5</v>
      </c>
      <c r="AP157" s="15">
        <f t="shared" si="23"/>
        <v>2.8205310742507868E-3</v>
      </c>
      <c r="AQ157" s="15">
        <f t="shared" si="24"/>
        <v>7.9553955408142973E-6</v>
      </c>
      <c r="AR157" s="15"/>
      <c r="AS157" s="15">
        <f t="shared" si="25"/>
        <v>1.7077785344411823E-5</v>
      </c>
    </row>
    <row r="158" spans="1:45" x14ac:dyDescent="0.4">
      <c r="A158" t="s">
        <v>561</v>
      </c>
      <c r="F158" t="s">
        <v>562</v>
      </c>
      <c r="AJ158" s="11" t="s">
        <v>1124</v>
      </c>
      <c r="AK158" s="12">
        <v>185.61</v>
      </c>
      <c r="AL158" s="12">
        <f t="shared" si="26"/>
        <v>1.4385000808146045E-2</v>
      </c>
      <c r="AM158">
        <f t="shared" si="22"/>
        <v>2.0692824825036237E-4</v>
      </c>
      <c r="AO158" s="15">
        <v>6975.68</v>
      </c>
      <c r="AP158" s="15">
        <f t="shared" si="23"/>
        <v>6.8552456534703007E-3</v>
      </c>
      <c r="AQ158" s="15">
        <f t="shared" si="24"/>
        <v>4.6994392969423452E-5</v>
      </c>
      <c r="AR158" s="15"/>
      <c r="AS158" s="15">
        <f t="shared" si="25"/>
        <v>9.8612714265209936E-5</v>
      </c>
    </row>
    <row r="159" spans="1:45" x14ac:dyDescent="0.4">
      <c r="A159" t="s">
        <v>563</v>
      </c>
      <c r="F159" t="s">
        <v>564</v>
      </c>
      <c r="AJ159" s="11" t="s">
        <v>1125</v>
      </c>
      <c r="AK159" s="12">
        <v>185.95</v>
      </c>
      <c r="AL159" s="12">
        <f t="shared" si="26"/>
        <v>-1.828448507663216E-3</v>
      </c>
      <c r="AM159">
        <f t="shared" si="22"/>
        <v>3.3432239451758419E-6</v>
      </c>
      <c r="AO159" s="15">
        <v>6924.19</v>
      </c>
      <c r="AP159" s="15">
        <f t="shared" si="23"/>
        <v>7.4362488608776907E-3</v>
      </c>
      <c r="AQ159" s="15">
        <f t="shared" si="24"/>
        <v>5.5297797120904754E-5</v>
      </c>
      <c r="AR159" s="15"/>
      <c r="AS159" s="15">
        <f t="shared" si="25"/>
        <v>-1.3596798132284103E-5</v>
      </c>
    </row>
    <row r="160" spans="1:45" x14ac:dyDescent="0.4">
      <c r="A160" t="s">
        <v>565</v>
      </c>
      <c r="F160" t="s">
        <v>566</v>
      </c>
      <c r="AJ160" s="11" t="s">
        <v>1126</v>
      </c>
      <c r="AK160" s="12">
        <v>184.42</v>
      </c>
      <c r="AL160" s="12">
        <f t="shared" si="26"/>
        <v>8.2962802299099952E-3</v>
      </c>
      <c r="AM160">
        <f t="shared" si="22"/>
        <v>6.8828265653195445E-5</v>
      </c>
      <c r="AO160" s="15">
        <v>6869.14</v>
      </c>
      <c r="AP160" s="15">
        <f t="shared" si="23"/>
        <v>8.0141036578085852E-3</v>
      </c>
      <c r="AQ160" s="15">
        <f t="shared" si="24"/>
        <v>6.4225857438100951E-5</v>
      </c>
      <c r="AR160" s="15"/>
      <c r="AS160" s="15">
        <f t="shared" si="25"/>
        <v>6.6487249736726743E-5</v>
      </c>
    </row>
    <row r="161" spans="1:45" x14ac:dyDescent="0.4">
      <c r="A161" t="s">
        <v>141</v>
      </c>
      <c r="F161" t="s">
        <v>567</v>
      </c>
      <c r="AJ161" s="11" t="s">
        <v>1127</v>
      </c>
      <c r="AK161" s="12">
        <v>182.44</v>
      </c>
      <c r="AL161" s="12">
        <f t="shared" si="26"/>
        <v>1.0852883139662298E-2</v>
      </c>
      <c r="AM161">
        <f t="shared" si="22"/>
        <v>1.1778507244316618E-4</v>
      </c>
      <c r="AO161" s="15">
        <v>6907.36</v>
      </c>
      <c r="AP161" s="15">
        <f t="shared" si="23"/>
        <v>-5.5332283245696397E-3</v>
      </c>
      <c r="AQ161" s="15">
        <f t="shared" si="24"/>
        <v>3.0616615691819739E-5</v>
      </c>
      <c r="AR161" s="15"/>
      <c r="AS161" s="15">
        <f t="shared" si="25"/>
        <v>-6.0051480391623709E-5</v>
      </c>
    </row>
    <row r="162" spans="1:45" x14ac:dyDescent="0.4">
      <c r="A162" t="s">
        <v>568</v>
      </c>
      <c r="F162" t="s">
        <v>569</v>
      </c>
      <c r="AJ162" s="11" t="s">
        <v>1128</v>
      </c>
      <c r="AK162" s="12">
        <v>184.52</v>
      </c>
      <c r="AL162" s="12">
        <f t="shared" si="26"/>
        <v>-1.1272490786906635E-2</v>
      </c>
      <c r="AM162">
        <f t="shared" si="22"/>
        <v>1.2706904854089496E-4</v>
      </c>
      <c r="AO162" s="15">
        <v>6860.95</v>
      </c>
      <c r="AP162" s="15">
        <f t="shared" si="23"/>
        <v>6.7643693657583655E-3</v>
      </c>
      <c r="AQ162" s="15">
        <f t="shared" si="24"/>
        <v>4.5756692916410231E-5</v>
      </c>
      <c r="AR162" s="15"/>
      <c r="AS162" s="15">
        <f t="shared" si="25"/>
        <v>-7.6251291354744651E-5</v>
      </c>
    </row>
    <row r="163" spans="1:45" x14ac:dyDescent="0.4">
      <c r="A163" t="s">
        <v>570</v>
      </c>
      <c r="F163" t="s">
        <v>571</v>
      </c>
      <c r="AJ163" s="11" t="s">
        <v>1129</v>
      </c>
      <c r="AK163" s="12">
        <v>182.59</v>
      </c>
      <c r="AL163" s="12">
        <f t="shared" si="26"/>
        <v>1.0570129799003269E-2</v>
      </c>
      <c r="AM163">
        <f t="shared" si="22"/>
        <v>1.1172764396777689E-4</v>
      </c>
      <c r="AO163" s="15">
        <v>6761.5</v>
      </c>
      <c r="AP163" s="15">
        <f t="shared" si="23"/>
        <v>1.4708274791096623E-2</v>
      </c>
      <c r="AQ163" s="15">
        <f t="shared" si="24"/>
        <v>2.1633334733040839E-4</v>
      </c>
      <c r="AR163" s="15"/>
      <c r="AS163" s="15">
        <f t="shared" si="25"/>
        <v>1.55468373661299E-4</v>
      </c>
    </row>
    <row r="164" spans="1:45" x14ac:dyDescent="0.4">
      <c r="A164" t="s">
        <v>572</v>
      </c>
      <c r="F164" t="s">
        <v>573</v>
      </c>
      <c r="AJ164" s="11" t="s">
        <v>1130</v>
      </c>
      <c r="AK164" s="12">
        <v>183.03</v>
      </c>
      <c r="AL164" s="12">
        <f t="shared" si="26"/>
        <v>-2.4039774900289444E-3</v>
      </c>
      <c r="AM164">
        <f t="shared" si="22"/>
        <v>5.779107772565863E-6</v>
      </c>
      <c r="AO164" s="15">
        <v>6776.43</v>
      </c>
      <c r="AP164" s="15">
        <f t="shared" si="23"/>
        <v>-2.2032250019553496E-3</v>
      </c>
      <c r="AQ164" s="15">
        <f t="shared" si="24"/>
        <v>4.8542004092411504E-6</v>
      </c>
      <c r="AR164" s="15"/>
      <c r="AS164" s="15">
        <f t="shared" si="25"/>
        <v>5.2965033101696374E-6</v>
      </c>
    </row>
    <row r="165" spans="1:45" x14ac:dyDescent="0.4">
      <c r="A165" t="s">
        <v>574</v>
      </c>
      <c r="F165" t="s">
        <v>575</v>
      </c>
      <c r="AO165" s="15">
        <v>6623.89</v>
      </c>
      <c r="AP165" s="15">
        <f t="shared" si="23"/>
        <v>2.3028764064620632E-2</v>
      </c>
      <c r="AQ165" s="15">
        <f t="shared" si="24"/>
        <v>5.3032397434396258E-4</v>
      </c>
      <c r="AR165" s="15"/>
      <c r="AS165" s="15">
        <f t="shared" si="25"/>
        <v>0</v>
      </c>
    </row>
    <row r="166" spans="1:45" x14ac:dyDescent="0.4">
      <c r="A166" t="s">
        <v>576</v>
      </c>
      <c r="F166" t="s">
        <v>577</v>
      </c>
      <c r="AO166" s="15">
        <v>6594.57</v>
      </c>
      <c r="AP166" s="15">
        <f t="shared" si="23"/>
        <v>4.4460821554704278E-3</v>
      </c>
      <c r="AQ166" s="15">
        <f t="shared" si="24"/>
        <v>1.9767646533192566E-5</v>
      </c>
      <c r="AR166" s="15"/>
      <c r="AS166" s="15">
        <f t="shared" si="25"/>
        <v>0</v>
      </c>
    </row>
    <row r="167" spans="1:45" x14ac:dyDescent="0.4">
      <c r="A167" t="s">
        <v>578</v>
      </c>
      <c r="F167" t="s">
        <v>579</v>
      </c>
    </row>
    <row r="168" spans="1:45" x14ac:dyDescent="0.4">
      <c r="A168" t="s">
        <v>580</v>
      </c>
      <c r="F168" t="s">
        <v>581</v>
      </c>
    </row>
    <row r="169" spans="1:45" x14ac:dyDescent="0.4">
      <c r="A169" t="s">
        <v>582</v>
      </c>
      <c r="F169" t="s">
        <v>583</v>
      </c>
    </row>
    <row r="170" spans="1:45" x14ac:dyDescent="0.4">
      <c r="A170" t="s">
        <v>584</v>
      </c>
      <c r="F170" t="s">
        <v>585</v>
      </c>
    </row>
    <row r="171" spans="1:45" x14ac:dyDescent="0.4">
      <c r="A171" t="s">
        <v>586</v>
      </c>
      <c r="F171" t="s">
        <v>587</v>
      </c>
    </row>
    <row r="172" spans="1:45" x14ac:dyDescent="0.4">
      <c r="A172" t="s">
        <v>588</v>
      </c>
      <c r="F172" t="s">
        <v>589</v>
      </c>
    </row>
    <row r="173" spans="1:45" x14ac:dyDescent="0.4">
      <c r="A173" t="s">
        <v>590</v>
      </c>
      <c r="F173" t="s">
        <v>591</v>
      </c>
    </row>
    <row r="174" spans="1:45" x14ac:dyDescent="0.4">
      <c r="A174" t="s">
        <v>592</v>
      </c>
      <c r="F174" t="s">
        <v>593</v>
      </c>
    </row>
    <row r="175" spans="1:45" x14ac:dyDescent="0.4">
      <c r="A175" t="s">
        <v>594</v>
      </c>
      <c r="F175" t="s">
        <v>595</v>
      </c>
    </row>
    <row r="176" spans="1:45" x14ac:dyDescent="0.4">
      <c r="A176" t="s">
        <v>596</v>
      </c>
      <c r="F176" t="s">
        <v>597</v>
      </c>
    </row>
    <row r="177" spans="1:6" x14ac:dyDescent="0.4">
      <c r="A177" t="s">
        <v>598</v>
      </c>
      <c r="F177" t="s">
        <v>599</v>
      </c>
    </row>
    <row r="178" spans="1:6" x14ac:dyDescent="0.4">
      <c r="A178" t="s">
        <v>600</v>
      </c>
      <c r="F178" t="s">
        <v>601</v>
      </c>
    </row>
    <row r="179" spans="1:6" x14ac:dyDescent="0.4">
      <c r="A179" t="s">
        <v>602</v>
      </c>
      <c r="F179" t="s">
        <v>603</v>
      </c>
    </row>
    <row r="180" spans="1:6" x14ac:dyDescent="0.4">
      <c r="A180" t="s">
        <v>604</v>
      </c>
      <c r="F180" t="s">
        <v>605</v>
      </c>
    </row>
    <row r="181" spans="1:6" x14ac:dyDescent="0.4">
      <c r="A181" t="s">
        <v>606</v>
      </c>
      <c r="F181" t="s">
        <v>607</v>
      </c>
    </row>
    <row r="182" spans="1:6" x14ac:dyDescent="0.4">
      <c r="A182" t="s">
        <v>608</v>
      </c>
      <c r="F182" t="s">
        <v>609</v>
      </c>
    </row>
    <row r="183" spans="1:6" x14ac:dyDescent="0.4">
      <c r="A183" t="s">
        <v>610</v>
      </c>
      <c r="F183" t="s">
        <v>611</v>
      </c>
    </row>
    <row r="184" spans="1:6" x14ac:dyDescent="0.4">
      <c r="A184" t="s">
        <v>612</v>
      </c>
      <c r="F184" t="s">
        <v>613</v>
      </c>
    </row>
    <row r="185" spans="1:6" x14ac:dyDescent="0.4">
      <c r="A185" t="s">
        <v>614</v>
      </c>
      <c r="F185" t="s">
        <v>615</v>
      </c>
    </row>
    <row r="186" spans="1:6" x14ac:dyDescent="0.4">
      <c r="A186" t="s">
        <v>616</v>
      </c>
      <c r="F186" t="s">
        <v>617</v>
      </c>
    </row>
    <row r="187" spans="1:6" x14ac:dyDescent="0.4">
      <c r="A187" t="s">
        <v>618</v>
      </c>
      <c r="F187" t="s">
        <v>619</v>
      </c>
    </row>
    <row r="188" spans="1:6" x14ac:dyDescent="0.4">
      <c r="A188" t="s">
        <v>620</v>
      </c>
      <c r="F188" t="s">
        <v>621</v>
      </c>
    </row>
    <row r="189" spans="1:6" x14ac:dyDescent="0.4">
      <c r="A189" t="s">
        <v>622</v>
      </c>
      <c r="F189" t="s">
        <v>623</v>
      </c>
    </row>
    <row r="190" spans="1:6" x14ac:dyDescent="0.4">
      <c r="A190" t="s">
        <v>624</v>
      </c>
      <c r="F190" t="s">
        <v>625</v>
      </c>
    </row>
    <row r="191" spans="1:6" x14ac:dyDescent="0.4">
      <c r="A191" t="s">
        <v>626</v>
      </c>
      <c r="F191" t="s">
        <v>627</v>
      </c>
    </row>
    <row r="192" spans="1:6" x14ac:dyDescent="0.4">
      <c r="A192" t="s">
        <v>628</v>
      </c>
      <c r="F192" t="s">
        <v>629</v>
      </c>
    </row>
    <row r="193" spans="1:6" x14ac:dyDescent="0.4">
      <c r="A193" t="s">
        <v>630</v>
      </c>
      <c r="F193" t="s">
        <v>631</v>
      </c>
    </row>
    <row r="194" spans="1:6" x14ac:dyDescent="0.4">
      <c r="A194" t="s">
        <v>632</v>
      </c>
      <c r="F194" t="s">
        <v>633</v>
      </c>
    </row>
    <row r="195" spans="1:6" x14ac:dyDescent="0.4">
      <c r="A195" t="s">
        <v>634</v>
      </c>
      <c r="F195" t="s">
        <v>635</v>
      </c>
    </row>
    <row r="196" spans="1:6" x14ac:dyDescent="0.4">
      <c r="A196" t="s">
        <v>636</v>
      </c>
      <c r="F196" t="s">
        <v>637</v>
      </c>
    </row>
    <row r="197" spans="1:6" x14ac:dyDescent="0.4">
      <c r="A197" t="s">
        <v>638</v>
      </c>
      <c r="F197" t="s">
        <v>639</v>
      </c>
    </row>
    <row r="198" spans="1:6" x14ac:dyDescent="0.4">
      <c r="A198" t="s">
        <v>640</v>
      </c>
      <c r="F198" t="s">
        <v>641</v>
      </c>
    </row>
    <row r="199" spans="1:6" x14ac:dyDescent="0.4">
      <c r="A199" t="s">
        <v>642</v>
      </c>
      <c r="F199" t="s">
        <v>643</v>
      </c>
    </row>
    <row r="200" spans="1:6" x14ac:dyDescent="0.4">
      <c r="A200" t="s">
        <v>644</v>
      </c>
      <c r="F200" t="s">
        <v>645</v>
      </c>
    </row>
    <row r="201" spans="1:6" x14ac:dyDescent="0.4">
      <c r="A201" t="s">
        <v>646</v>
      </c>
      <c r="F201" t="s">
        <v>647</v>
      </c>
    </row>
    <row r="202" spans="1:6" x14ac:dyDescent="0.4">
      <c r="A202" t="s">
        <v>648</v>
      </c>
    </row>
    <row r="203" spans="1:6" x14ac:dyDescent="0.4">
      <c r="A203" t="s">
        <v>649</v>
      </c>
    </row>
    <row r="204" spans="1:6" x14ac:dyDescent="0.4">
      <c r="A204" t="s">
        <v>650</v>
      </c>
    </row>
    <row r="205" spans="1:6" x14ac:dyDescent="0.4">
      <c r="A205" t="s">
        <v>651</v>
      </c>
    </row>
    <row r="206" spans="1:6" x14ac:dyDescent="0.4">
      <c r="A206" t="s">
        <v>652</v>
      </c>
    </row>
    <row r="207" spans="1:6" x14ac:dyDescent="0.4">
      <c r="A207" t="s">
        <v>653</v>
      </c>
    </row>
    <row r="208" spans="1:6" x14ac:dyDescent="0.4">
      <c r="A208" t="s">
        <v>654</v>
      </c>
    </row>
    <row r="209" spans="1:1" x14ac:dyDescent="0.4">
      <c r="A209" t="s">
        <v>655</v>
      </c>
    </row>
    <row r="210" spans="1:1" x14ac:dyDescent="0.4">
      <c r="A210" t="s">
        <v>656</v>
      </c>
    </row>
    <row r="211" spans="1:1" x14ac:dyDescent="0.4">
      <c r="A211" t="s">
        <v>657</v>
      </c>
    </row>
    <row r="212" spans="1:1" x14ac:dyDescent="0.4">
      <c r="A212" t="s">
        <v>658</v>
      </c>
    </row>
    <row r="213" spans="1:1" x14ac:dyDescent="0.4">
      <c r="A213" t="s">
        <v>659</v>
      </c>
    </row>
    <row r="214" spans="1:1" x14ac:dyDescent="0.4">
      <c r="A214" t="s">
        <v>660</v>
      </c>
    </row>
    <row r="215" spans="1:1" x14ac:dyDescent="0.4">
      <c r="A215" t="s">
        <v>661</v>
      </c>
    </row>
    <row r="216" spans="1:1" x14ac:dyDescent="0.4">
      <c r="A216" t="s">
        <v>662</v>
      </c>
    </row>
    <row r="217" spans="1:1" x14ac:dyDescent="0.4">
      <c r="A217" t="s">
        <v>663</v>
      </c>
    </row>
    <row r="218" spans="1:1" x14ac:dyDescent="0.4">
      <c r="A218" t="s">
        <v>664</v>
      </c>
    </row>
    <row r="219" spans="1:1" x14ac:dyDescent="0.4">
      <c r="A219" t="s">
        <v>665</v>
      </c>
    </row>
    <row r="220" spans="1:1" x14ac:dyDescent="0.4">
      <c r="A220" t="s">
        <v>666</v>
      </c>
    </row>
    <row r="221" spans="1:1" x14ac:dyDescent="0.4">
      <c r="A221" t="s">
        <v>667</v>
      </c>
    </row>
    <row r="222" spans="1:1" x14ac:dyDescent="0.4">
      <c r="A222" t="s">
        <v>668</v>
      </c>
    </row>
    <row r="223" spans="1:1" x14ac:dyDescent="0.4">
      <c r="A223" t="s">
        <v>669</v>
      </c>
    </row>
    <row r="224" spans="1:1" x14ac:dyDescent="0.4">
      <c r="A224" t="s">
        <v>670</v>
      </c>
    </row>
    <row r="225" spans="1:1" x14ac:dyDescent="0.4">
      <c r="A225" t="s">
        <v>671</v>
      </c>
    </row>
    <row r="226" spans="1:1" x14ac:dyDescent="0.4">
      <c r="A226" t="s">
        <v>672</v>
      </c>
    </row>
    <row r="227" spans="1:1" x14ac:dyDescent="0.4">
      <c r="A227" t="s">
        <v>673</v>
      </c>
    </row>
    <row r="228" spans="1:1" x14ac:dyDescent="0.4">
      <c r="A228" t="s">
        <v>674</v>
      </c>
    </row>
    <row r="229" spans="1:1" x14ac:dyDescent="0.4">
      <c r="A229" t="s">
        <v>675</v>
      </c>
    </row>
    <row r="230" spans="1:1" x14ac:dyDescent="0.4">
      <c r="A230" t="s">
        <v>676</v>
      </c>
    </row>
    <row r="231" spans="1:1" x14ac:dyDescent="0.4">
      <c r="A231" t="s">
        <v>677</v>
      </c>
    </row>
    <row r="232" spans="1:1" x14ac:dyDescent="0.4">
      <c r="A232" t="s">
        <v>678</v>
      </c>
    </row>
    <row r="233" spans="1:1" x14ac:dyDescent="0.4">
      <c r="A233" t="s">
        <v>679</v>
      </c>
    </row>
    <row r="234" spans="1:1" x14ac:dyDescent="0.4">
      <c r="A234" t="s">
        <v>680</v>
      </c>
    </row>
    <row r="235" spans="1:1" x14ac:dyDescent="0.4">
      <c r="A235" t="s">
        <v>681</v>
      </c>
    </row>
    <row r="236" spans="1:1" x14ac:dyDescent="0.4">
      <c r="A236" t="s">
        <v>682</v>
      </c>
    </row>
    <row r="237" spans="1:1" x14ac:dyDescent="0.4">
      <c r="A237" t="s">
        <v>683</v>
      </c>
    </row>
    <row r="238" spans="1:1" x14ac:dyDescent="0.4">
      <c r="A238" t="s">
        <v>684</v>
      </c>
    </row>
    <row r="239" spans="1:1" x14ac:dyDescent="0.4">
      <c r="A239" t="s">
        <v>685</v>
      </c>
    </row>
    <row r="240" spans="1:1" x14ac:dyDescent="0.4">
      <c r="A240" t="s">
        <v>686</v>
      </c>
    </row>
    <row r="241" spans="1:1" x14ac:dyDescent="0.4">
      <c r="A241" t="s">
        <v>687</v>
      </c>
    </row>
    <row r="242" spans="1:1" x14ac:dyDescent="0.4">
      <c r="A242" t="s">
        <v>688</v>
      </c>
    </row>
    <row r="243" spans="1:1" x14ac:dyDescent="0.4">
      <c r="A243" t="s">
        <v>689</v>
      </c>
    </row>
    <row r="244" spans="1:1" x14ac:dyDescent="0.4">
      <c r="A244" t="s">
        <v>690</v>
      </c>
    </row>
    <row r="245" spans="1:1" x14ac:dyDescent="0.4">
      <c r="A245" t="s">
        <v>691</v>
      </c>
    </row>
    <row r="246" spans="1:1" x14ac:dyDescent="0.4">
      <c r="A246" t="s">
        <v>692</v>
      </c>
    </row>
    <row r="247" spans="1:1" x14ac:dyDescent="0.4">
      <c r="A247" t="s">
        <v>693</v>
      </c>
    </row>
    <row r="248" spans="1:1" x14ac:dyDescent="0.4">
      <c r="A248" t="s">
        <v>694</v>
      </c>
    </row>
    <row r="249" spans="1:1" x14ac:dyDescent="0.4">
      <c r="A249" t="s">
        <v>695</v>
      </c>
    </row>
    <row r="250" spans="1:1" x14ac:dyDescent="0.4">
      <c r="A250" t="s">
        <v>696</v>
      </c>
    </row>
    <row r="251" spans="1:1" x14ac:dyDescent="0.4">
      <c r="A251" t="s">
        <v>697</v>
      </c>
    </row>
    <row r="252" spans="1:1" x14ac:dyDescent="0.4">
      <c r="A252" t="s">
        <v>698</v>
      </c>
    </row>
    <row r="253" spans="1:1" x14ac:dyDescent="0.4">
      <c r="A253" t="s">
        <v>699</v>
      </c>
    </row>
    <row r="254" spans="1:1" x14ac:dyDescent="0.4">
      <c r="A254" t="s">
        <v>700</v>
      </c>
    </row>
    <row r="255" spans="1:1" x14ac:dyDescent="0.4">
      <c r="A255" t="s">
        <v>701</v>
      </c>
    </row>
    <row r="256" spans="1:1" x14ac:dyDescent="0.4">
      <c r="A256" t="s">
        <v>702</v>
      </c>
    </row>
    <row r="257" spans="1:1" x14ac:dyDescent="0.4">
      <c r="A257" t="s">
        <v>703</v>
      </c>
    </row>
    <row r="258" spans="1:1" x14ac:dyDescent="0.4">
      <c r="A258" t="s">
        <v>704</v>
      </c>
    </row>
    <row r="259" spans="1:1" x14ac:dyDescent="0.4">
      <c r="A259" t="s">
        <v>705</v>
      </c>
    </row>
    <row r="260" spans="1:1" x14ac:dyDescent="0.4">
      <c r="A260" t="s">
        <v>706</v>
      </c>
    </row>
    <row r="261" spans="1:1" x14ac:dyDescent="0.4">
      <c r="A261" t="s">
        <v>707</v>
      </c>
    </row>
    <row r="262" spans="1:1" x14ac:dyDescent="0.4">
      <c r="A262" t="s">
        <v>708</v>
      </c>
    </row>
    <row r="263" spans="1:1" x14ac:dyDescent="0.4">
      <c r="A263" t="s">
        <v>709</v>
      </c>
    </row>
    <row r="264" spans="1:1" x14ac:dyDescent="0.4">
      <c r="A264" t="s">
        <v>710</v>
      </c>
    </row>
    <row r="265" spans="1:1" x14ac:dyDescent="0.4">
      <c r="A265" t="s">
        <v>711</v>
      </c>
    </row>
    <row r="266" spans="1:1" x14ac:dyDescent="0.4">
      <c r="A266" t="s">
        <v>712</v>
      </c>
    </row>
    <row r="267" spans="1:1" x14ac:dyDescent="0.4">
      <c r="A267" t="s">
        <v>713</v>
      </c>
    </row>
    <row r="268" spans="1:1" x14ac:dyDescent="0.4">
      <c r="A268" t="s">
        <v>714</v>
      </c>
    </row>
    <row r="269" spans="1:1" x14ac:dyDescent="0.4">
      <c r="A269" t="s">
        <v>715</v>
      </c>
    </row>
    <row r="270" spans="1:1" x14ac:dyDescent="0.4">
      <c r="A270" t="s">
        <v>716</v>
      </c>
    </row>
    <row r="271" spans="1:1" x14ac:dyDescent="0.4">
      <c r="A271" t="s">
        <v>717</v>
      </c>
    </row>
    <row r="272" spans="1:1" x14ac:dyDescent="0.4">
      <c r="A272" t="s">
        <v>718</v>
      </c>
    </row>
    <row r="273" spans="1:1" x14ac:dyDescent="0.4">
      <c r="A273" t="s">
        <v>719</v>
      </c>
    </row>
    <row r="274" spans="1:1" x14ac:dyDescent="0.4">
      <c r="A274" t="s">
        <v>720</v>
      </c>
    </row>
    <row r="275" spans="1:1" x14ac:dyDescent="0.4">
      <c r="A275" t="s">
        <v>721</v>
      </c>
    </row>
    <row r="276" spans="1:1" x14ac:dyDescent="0.4">
      <c r="A276" t="s">
        <v>722</v>
      </c>
    </row>
    <row r="277" spans="1:1" x14ac:dyDescent="0.4">
      <c r="A277" t="s">
        <v>723</v>
      </c>
    </row>
    <row r="278" spans="1:1" x14ac:dyDescent="0.4">
      <c r="A278" t="s">
        <v>724</v>
      </c>
    </row>
    <row r="279" spans="1:1" x14ac:dyDescent="0.4">
      <c r="A279" t="s">
        <v>725</v>
      </c>
    </row>
    <row r="280" spans="1:1" x14ac:dyDescent="0.4">
      <c r="A280" t="s">
        <v>726</v>
      </c>
    </row>
    <row r="281" spans="1:1" x14ac:dyDescent="0.4">
      <c r="A281" t="s">
        <v>727</v>
      </c>
    </row>
    <row r="282" spans="1:1" x14ac:dyDescent="0.4">
      <c r="A282" t="s">
        <v>728</v>
      </c>
    </row>
    <row r="283" spans="1:1" x14ac:dyDescent="0.4">
      <c r="A283" t="s">
        <v>729</v>
      </c>
    </row>
    <row r="284" spans="1:1" x14ac:dyDescent="0.4">
      <c r="A284" t="s">
        <v>730</v>
      </c>
    </row>
    <row r="285" spans="1:1" x14ac:dyDescent="0.4">
      <c r="A285" t="s">
        <v>731</v>
      </c>
    </row>
    <row r="286" spans="1:1" x14ac:dyDescent="0.4">
      <c r="A286" t="s">
        <v>732</v>
      </c>
    </row>
    <row r="287" spans="1:1" x14ac:dyDescent="0.4">
      <c r="A287" t="s">
        <v>733</v>
      </c>
    </row>
    <row r="288" spans="1:1" x14ac:dyDescent="0.4">
      <c r="A288" t="s">
        <v>734</v>
      </c>
    </row>
    <row r="289" spans="1:1" x14ac:dyDescent="0.4">
      <c r="A289" t="s">
        <v>735</v>
      </c>
    </row>
    <row r="290" spans="1:1" x14ac:dyDescent="0.4">
      <c r="A290" t="s">
        <v>736</v>
      </c>
    </row>
    <row r="291" spans="1:1" x14ac:dyDescent="0.4">
      <c r="A291" t="s">
        <v>737</v>
      </c>
    </row>
    <row r="292" spans="1:1" x14ac:dyDescent="0.4">
      <c r="A292" t="s">
        <v>738</v>
      </c>
    </row>
    <row r="293" spans="1:1" x14ac:dyDescent="0.4">
      <c r="A293" t="s">
        <v>739</v>
      </c>
    </row>
    <row r="294" spans="1:1" x14ac:dyDescent="0.4">
      <c r="A294" t="s">
        <v>740</v>
      </c>
    </row>
    <row r="295" spans="1:1" x14ac:dyDescent="0.4">
      <c r="A295" t="s">
        <v>741</v>
      </c>
    </row>
    <row r="296" spans="1:1" x14ac:dyDescent="0.4">
      <c r="A296" t="s">
        <v>742</v>
      </c>
    </row>
    <row r="297" spans="1:1" x14ac:dyDescent="0.4">
      <c r="A297" t="s">
        <v>743</v>
      </c>
    </row>
    <row r="298" spans="1:1" x14ac:dyDescent="0.4">
      <c r="A298" t="s">
        <v>744</v>
      </c>
    </row>
    <row r="299" spans="1:1" x14ac:dyDescent="0.4">
      <c r="A299" t="s">
        <v>745</v>
      </c>
    </row>
    <row r="300" spans="1:1" x14ac:dyDescent="0.4">
      <c r="A300" t="s">
        <v>746</v>
      </c>
    </row>
    <row r="301" spans="1:1" x14ac:dyDescent="0.4">
      <c r="A301" t="s">
        <v>747</v>
      </c>
    </row>
    <row r="302" spans="1:1" x14ac:dyDescent="0.4">
      <c r="A302" t="s">
        <v>748</v>
      </c>
    </row>
    <row r="303" spans="1:1" x14ac:dyDescent="0.4">
      <c r="A303" t="s">
        <v>749</v>
      </c>
    </row>
    <row r="304" spans="1:1" x14ac:dyDescent="0.4">
      <c r="A304" t="s">
        <v>750</v>
      </c>
    </row>
    <row r="305" spans="1:1" x14ac:dyDescent="0.4">
      <c r="A305" t="s">
        <v>751</v>
      </c>
    </row>
    <row r="306" spans="1:1" x14ac:dyDescent="0.4">
      <c r="A306" t="s">
        <v>752</v>
      </c>
    </row>
    <row r="307" spans="1:1" x14ac:dyDescent="0.4">
      <c r="A307" t="s">
        <v>753</v>
      </c>
    </row>
    <row r="308" spans="1:1" x14ac:dyDescent="0.4">
      <c r="A308" t="s">
        <v>754</v>
      </c>
    </row>
    <row r="309" spans="1:1" x14ac:dyDescent="0.4">
      <c r="A309" t="s">
        <v>755</v>
      </c>
    </row>
    <row r="310" spans="1:1" x14ac:dyDescent="0.4">
      <c r="A310" t="s">
        <v>756</v>
      </c>
    </row>
    <row r="311" spans="1:1" x14ac:dyDescent="0.4">
      <c r="A311" t="s">
        <v>757</v>
      </c>
    </row>
    <row r="312" spans="1:1" x14ac:dyDescent="0.4">
      <c r="A312" t="s">
        <v>758</v>
      </c>
    </row>
    <row r="313" spans="1:1" x14ac:dyDescent="0.4">
      <c r="A313" t="s">
        <v>216</v>
      </c>
    </row>
    <row r="314" spans="1:1" x14ac:dyDescent="0.4">
      <c r="A314" t="s">
        <v>759</v>
      </c>
    </row>
    <row r="315" spans="1:1" x14ac:dyDescent="0.4">
      <c r="A315" t="s">
        <v>760</v>
      </c>
    </row>
    <row r="316" spans="1:1" x14ac:dyDescent="0.4">
      <c r="A316" t="s">
        <v>761</v>
      </c>
    </row>
    <row r="317" spans="1:1" x14ac:dyDescent="0.4">
      <c r="A317" t="s">
        <v>762</v>
      </c>
    </row>
    <row r="318" spans="1:1" x14ac:dyDescent="0.4">
      <c r="A318" t="s">
        <v>763</v>
      </c>
    </row>
    <row r="319" spans="1:1" x14ac:dyDescent="0.4">
      <c r="A319" t="s">
        <v>764</v>
      </c>
    </row>
    <row r="320" spans="1:1" x14ac:dyDescent="0.4">
      <c r="A320" t="s">
        <v>765</v>
      </c>
    </row>
    <row r="321" spans="1:1" x14ac:dyDescent="0.4">
      <c r="A321" t="s">
        <v>766</v>
      </c>
    </row>
    <row r="322" spans="1:1" x14ac:dyDescent="0.4">
      <c r="A322" t="s">
        <v>767</v>
      </c>
    </row>
    <row r="323" spans="1:1" x14ac:dyDescent="0.4">
      <c r="A323" t="s">
        <v>768</v>
      </c>
    </row>
    <row r="324" spans="1:1" x14ac:dyDescent="0.4">
      <c r="A324" t="s">
        <v>769</v>
      </c>
    </row>
    <row r="325" spans="1:1" x14ac:dyDescent="0.4">
      <c r="A325" t="s">
        <v>770</v>
      </c>
    </row>
    <row r="326" spans="1:1" x14ac:dyDescent="0.4">
      <c r="A326" t="s">
        <v>771</v>
      </c>
    </row>
    <row r="327" spans="1:1" x14ac:dyDescent="0.4">
      <c r="A327" t="s">
        <v>772</v>
      </c>
    </row>
    <row r="328" spans="1:1" x14ac:dyDescent="0.4">
      <c r="A328" t="s">
        <v>773</v>
      </c>
    </row>
    <row r="329" spans="1:1" x14ac:dyDescent="0.4">
      <c r="A329" t="s">
        <v>774</v>
      </c>
    </row>
    <row r="330" spans="1:1" x14ac:dyDescent="0.4">
      <c r="A330" t="s">
        <v>775</v>
      </c>
    </row>
    <row r="331" spans="1:1" x14ac:dyDescent="0.4">
      <c r="A331" t="s">
        <v>776</v>
      </c>
    </row>
    <row r="332" spans="1:1" x14ac:dyDescent="0.4">
      <c r="A332" t="s">
        <v>777</v>
      </c>
    </row>
    <row r="333" spans="1:1" x14ac:dyDescent="0.4">
      <c r="A333" t="s">
        <v>778</v>
      </c>
    </row>
    <row r="334" spans="1:1" x14ac:dyDescent="0.4">
      <c r="A334" t="s">
        <v>779</v>
      </c>
    </row>
    <row r="335" spans="1:1" x14ac:dyDescent="0.4">
      <c r="A335" t="s">
        <v>780</v>
      </c>
    </row>
    <row r="336" spans="1:1" x14ac:dyDescent="0.4">
      <c r="A336" t="s">
        <v>781</v>
      </c>
    </row>
    <row r="337" spans="1:1" x14ac:dyDescent="0.4">
      <c r="A337" t="s">
        <v>782</v>
      </c>
    </row>
    <row r="338" spans="1:1" x14ac:dyDescent="0.4">
      <c r="A338" t="s">
        <v>783</v>
      </c>
    </row>
    <row r="339" spans="1:1" x14ac:dyDescent="0.4">
      <c r="A339" t="s">
        <v>784</v>
      </c>
    </row>
    <row r="340" spans="1:1" x14ac:dyDescent="0.4">
      <c r="A340" t="s">
        <v>785</v>
      </c>
    </row>
    <row r="341" spans="1:1" x14ac:dyDescent="0.4">
      <c r="A341" t="s">
        <v>786</v>
      </c>
    </row>
    <row r="342" spans="1:1" x14ac:dyDescent="0.4">
      <c r="A342" t="s">
        <v>787</v>
      </c>
    </row>
    <row r="343" spans="1:1" x14ac:dyDescent="0.4">
      <c r="A343" t="s">
        <v>788</v>
      </c>
    </row>
    <row r="344" spans="1:1" x14ac:dyDescent="0.4">
      <c r="A344" t="s">
        <v>789</v>
      </c>
    </row>
    <row r="345" spans="1:1" x14ac:dyDescent="0.4">
      <c r="A345" t="s">
        <v>790</v>
      </c>
    </row>
    <row r="346" spans="1:1" x14ac:dyDescent="0.4">
      <c r="A346" t="s">
        <v>791</v>
      </c>
    </row>
    <row r="347" spans="1:1" x14ac:dyDescent="0.4">
      <c r="A347" t="s">
        <v>792</v>
      </c>
    </row>
    <row r="348" spans="1:1" x14ac:dyDescent="0.4">
      <c r="A348" t="s">
        <v>793</v>
      </c>
    </row>
    <row r="349" spans="1:1" x14ac:dyDescent="0.4">
      <c r="A349" t="s">
        <v>794</v>
      </c>
    </row>
    <row r="350" spans="1:1" x14ac:dyDescent="0.4">
      <c r="A350" t="s">
        <v>795</v>
      </c>
    </row>
    <row r="351" spans="1:1" x14ac:dyDescent="0.4">
      <c r="A351" t="s">
        <v>796</v>
      </c>
    </row>
    <row r="352" spans="1:1" x14ac:dyDescent="0.4">
      <c r="A352" t="s">
        <v>797</v>
      </c>
    </row>
    <row r="353" spans="1:1" x14ac:dyDescent="0.4">
      <c r="A353" t="s">
        <v>798</v>
      </c>
    </row>
    <row r="354" spans="1:1" x14ac:dyDescent="0.4">
      <c r="A354" t="s">
        <v>799</v>
      </c>
    </row>
    <row r="355" spans="1:1" x14ac:dyDescent="0.4">
      <c r="A355" t="s">
        <v>800</v>
      </c>
    </row>
    <row r="356" spans="1:1" x14ac:dyDescent="0.4">
      <c r="A356" t="s">
        <v>801</v>
      </c>
    </row>
    <row r="357" spans="1:1" x14ac:dyDescent="0.4">
      <c r="A357" t="s">
        <v>802</v>
      </c>
    </row>
    <row r="358" spans="1:1" x14ac:dyDescent="0.4">
      <c r="A358" t="s">
        <v>803</v>
      </c>
    </row>
    <row r="359" spans="1:1" x14ac:dyDescent="0.4">
      <c r="A359" t="s">
        <v>804</v>
      </c>
    </row>
    <row r="360" spans="1:1" x14ac:dyDescent="0.4">
      <c r="A360" t="s">
        <v>805</v>
      </c>
    </row>
    <row r="361" spans="1:1" x14ac:dyDescent="0.4">
      <c r="A361" t="s">
        <v>806</v>
      </c>
    </row>
    <row r="362" spans="1:1" x14ac:dyDescent="0.4">
      <c r="A362" t="s">
        <v>807</v>
      </c>
    </row>
    <row r="363" spans="1:1" x14ac:dyDescent="0.4">
      <c r="A363" t="s">
        <v>808</v>
      </c>
    </row>
    <row r="364" spans="1:1" x14ac:dyDescent="0.4">
      <c r="A364" t="s">
        <v>809</v>
      </c>
    </row>
    <row r="365" spans="1:1" x14ac:dyDescent="0.4">
      <c r="A365" t="s">
        <v>810</v>
      </c>
    </row>
    <row r="366" spans="1:1" x14ac:dyDescent="0.4">
      <c r="A366" t="s">
        <v>811</v>
      </c>
    </row>
    <row r="367" spans="1:1" x14ac:dyDescent="0.4">
      <c r="A367" t="s">
        <v>812</v>
      </c>
    </row>
    <row r="368" spans="1:1" x14ac:dyDescent="0.4">
      <c r="A368" t="s">
        <v>813</v>
      </c>
    </row>
    <row r="369" spans="1:1" x14ac:dyDescent="0.4">
      <c r="A369" t="s">
        <v>814</v>
      </c>
    </row>
    <row r="370" spans="1:1" x14ac:dyDescent="0.4">
      <c r="A370" t="s">
        <v>815</v>
      </c>
    </row>
    <row r="371" spans="1:1" x14ac:dyDescent="0.4">
      <c r="A371" t="s">
        <v>816</v>
      </c>
    </row>
    <row r="372" spans="1:1" x14ac:dyDescent="0.4">
      <c r="A372" t="s">
        <v>817</v>
      </c>
    </row>
    <row r="373" spans="1:1" x14ac:dyDescent="0.4">
      <c r="A373" t="s">
        <v>818</v>
      </c>
    </row>
    <row r="374" spans="1:1" x14ac:dyDescent="0.4">
      <c r="A374" t="s">
        <v>819</v>
      </c>
    </row>
    <row r="375" spans="1:1" x14ac:dyDescent="0.4">
      <c r="A375" t="s">
        <v>820</v>
      </c>
    </row>
    <row r="376" spans="1:1" x14ac:dyDescent="0.4">
      <c r="A376" t="s">
        <v>821</v>
      </c>
    </row>
    <row r="377" spans="1:1" x14ac:dyDescent="0.4">
      <c r="A377" t="s">
        <v>822</v>
      </c>
    </row>
    <row r="378" spans="1:1" x14ac:dyDescent="0.4">
      <c r="A378" t="s">
        <v>823</v>
      </c>
    </row>
    <row r="379" spans="1:1" x14ac:dyDescent="0.4">
      <c r="A379" t="s">
        <v>824</v>
      </c>
    </row>
    <row r="380" spans="1:1" x14ac:dyDescent="0.4">
      <c r="A380" t="s">
        <v>825</v>
      </c>
    </row>
    <row r="381" spans="1:1" x14ac:dyDescent="0.4">
      <c r="A381" t="s">
        <v>826</v>
      </c>
    </row>
    <row r="382" spans="1:1" x14ac:dyDescent="0.4">
      <c r="A382" t="s">
        <v>827</v>
      </c>
    </row>
    <row r="383" spans="1:1" x14ac:dyDescent="0.4">
      <c r="A383" t="s">
        <v>828</v>
      </c>
    </row>
    <row r="384" spans="1:1" x14ac:dyDescent="0.4">
      <c r="A384" t="s">
        <v>829</v>
      </c>
    </row>
    <row r="385" spans="1:1" x14ac:dyDescent="0.4">
      <c r="A385" t="s">
        <v>830</v>
      </c>
    </row>
    <row r="386" spans="1:1" x14ac:dyDescent="0.4">
      <c r="A386" t="s">
        <v>831</v>
      </c>
    </row>
    <row r="387" spans="1:1" x14ac:dyDescent="0.4">
      <c r="A387" t="s">
        <v>832</v>
      </c>
    </row>
    <row r="388" spans="1:1" x14ac:dyDescent="0.4">
      <c r="A388" t="s">
        <v>833</v>
      </c>
    </row>
    <row r="389" spans="1:1" x14ac:dyDescent="0.4">
      <c r="A389" t="s">
        <v>834</v>
      </c>
    </row>
    <row r="390" spans="1:1" x14ac:dyDescent="0.4">
      <c r="A390" t="s">
        <v>835</v>
      </c>
    </row>
    <row r="391" spans="1:1" x14ac:dyDescent="0.4">
      <c r="A391" t="s">
        <v>836</v>
      </c>
    </row>
    <row r="392" spans="1:1" x14ac:dyDescent="0.4">
      <c r="A392" t="s">
        <v>837</v>
      </c>
    </row>
    <row r="393" spans="1:1" x14ac:dyDescent="0.4">
      <c r="A393" t="s">
        <v>838</v>
      </c>
    </row>
    <row r="394" spans="1:1" x14ac:dyDescent="0.4">
      <c r="A394" t="s">
        <v>839</v>
      </c>
    </row>
    <row r="395" spans="1:1" x14ac:dyDescent="0.4">
      <c r="A395" t="s">
        <v>840</v>
      </c>
    </row>
    <row r="396" spans="1:1" x14ac:dyDescent="0.4">
      <c r="A396" t="s">
        <v>841</v>
      </c>
    </row>
    <row r="397" spans="1:1" x14ac:dyDescent="0.4">
      <c r="A397" t="s">
        <v>842</v>
      </c>
    </row>
    <row r="398" spans="1:1" x14ac:dyDescent="0.4">
      <c r="A398" t="s">
        <v>843</v>
      </c>
    </row>
    <row r="399" spans="1:1" x14ac:dyDescent="0.4">
      <c r="A399" t="s">
        <v>844</v>
      </c>
    </row>
    <row r="400" spans="1:1" x14ac:dyDescent="0.4">
      <c r="A400" t="s">
        <v>845</v>
      </c>
    </row>
    <row r="401" spans="1:1" x14ac:dyDescent="0.4">
      <c r="A401" t="s">
        <v>846</v>
      </c>
    </row>
    <row r="402" spans="1:1" x14ac:dyDescent="0.4">
      <c r="A402" t="s">
        <v>847</v>
      </c>
    </row>
    <row r="403" spans="1:1" x14ac:dyDescent="0.4">
      <c r="A403" t="s">
        <v>848</v>
      </c>
    </row>
    <row r="404" spans="1:1" x14ac:dyDescent="0.4">
      <c r="A404" t="s">
        <v>849</v>
      </c>
    </row>
    <row r="405" spans="1:1" x14ac:dyDescent="0.4">
      <c r="A405" t="s">
        <v>850</v>
      </c>
    </row>
    <row r="406" spans="1:1" x14ac:dyDescent="0.4">
      <c r="A406" t="s">
        <v>851</v>
      </c>
    </row>
    <row r="407" spans="1:1" x14ac:dyDescent="0.4">
      <c r="A407" t="s">
        <v>852</v>
      </c>
    </row>
    <row r="408" spans="1:1" x14ac:dyDescent="0.4">
      <c r="A408" t="s">
        <v>853</v>
      </c>
    </row>
    <row r="409" spans="1:1" x14ac:dyDescent="0.4">
      <c r="A409" t="s">
        <v>854</v>
      </c>
    </row>
    <row r="410" spans="1:1" x14ac:dyDescent="0.4">
      <c r="A410" t="s">
        <v>855</v>
      </c>
    </row>
    <row r="411" spans="1:1" x14ac:dyDescent="0.4">
      <c r="A411" t="s">
        <v>856</v>
      </c>
    </row>
    <row r="412" spans="1:1" x14ac:dyDescent="0.4">
      <c r="A412" t="s">
        <v>857</v>
      </c>
    </row>
    <row r="413" spans="1:1" x14ac:dyDescent="0.4">
      <c r="A413" t="s">
        <v>858</v>
      </c>
    </row>
    <row r="414" spans="1:1" x14ac:dyDescent="0.4">
      <c r="A414" t="s">
        <v>859</v>
      </c>
    </row>
    <row r="415" spans="1:1" x14ac:dyDescent="0.4">
      <c r="A415" t="s">
        <v>860</v>
      </c>
    </row>
    <row r="416" spans="1:1" x14ac:dyDescent="0.4">
      <c r="A416" t="s">
        <v>861</v>
      </c>
    </row>
    <row r="417" spans="1:1" x14ac:dyDescent="0.4">
      <c r="A417" t="s">
        <v>862</v>
      </c>
    </row>
    <row r="418" spans="1:1" x14ac:dyDescent="0.4">
      <c r="A418" t="s">
        <v>863</v>
      </c>
    </row>
    <row r="419" spans="1:1" x14ac:dyDescent="0.4">
      <c r="A419" t="s">
        <v>864</v>
      </c>
    </row>
    <row r="420" spans="1:1" x14ac:dyDescent="0.4">
      <c r="A420" t="s">
        <v>865</v>
      </c>
    </row>
    <row r="421" spans="1:1" x14ac:dyDescent="0.4">
      <c r="A421" t="s">
        <v>866</v>
      </c>
    </row>
    <row r="422" spans="1:1" x14ac:dyDescent="0.4">
      <c r="A422" t="s">
        <v>867</v>
      </c>
    </row>
    <row r="423" spans="1:1" x14ac:dyDescent="0.4">
      <c r="A423" t="s">
        <v>868</v>
      </c>
    </row>
    <row r="424" spans="1:1" x14ac:dyDescent="0.4">
      <c r="A424" t="s">
        <v>869</v>
      </c>
    </row>
    <row r="425" spans="1:1" x14ac:dyDescent="0.4">
      <c r="A425" t="s">
        <v>870</v>
      </c>
    </row>
    <row r="426" spans="1:1" x14ac:dyDescent="0.4">
      <c r="A426" t="s">
        <v>871</v>
      </c>
    </row>
    <row r="427" spans="1:1" x14ac:dyDescent="0.4">
      <c r="A427" t="s">
        <v>872</v>
      </c>
    </row>
    <row r="428" spans="1:1" x14ac:dyDescent="0.4">
      <c r="A428" t="s">
        <v>873</v>
      </c>
    </row>
    <row r="429" spans="1:1" x14ac:dyDescent="0.4">
      <c r="A429" t="s">
        <v>874</v>
      </c>
    </row>
    <row r="430" spans="1:1" x14ac:dyDescent="0.4">
      <c r="A430" t="s">
        <v>875</v>
      </c>
    </row>
    <row r="431" spans="1:1" x14ac:dyDescent="0.4">
      <c r="A431" t="s">
        <v>876</v>
      </c>
    </row>
    <row r="432" spans="1:1" x14ac:dyDescent="0.4">
      <c r="A432" t="s">
        <v>877</v>
      </c>
    </row>
    <row r="433" spans="1:1" x14ac:dyDescent="0.4">
      <c r="A433" t="s">
        <v>878</v>
      </c>
    </row>
    <row r="434" spans="1:1" x14ac:dyDescent="0.4">
      <c r="A434" t="s">
        <v>879</v>
      </c>
    </row>
    <row r="435" spans="1:1" x14ac:dyDescent="0.4">
      <c r="A435" t="s">
        <v>880</v>
      </c>
    </row>
    <row r="436" spans="1:1" x14ac:dyDescent="0.4">
      <c r="A436" t="s">
        <v>881</v>
      </c>
    </row>
    <row r="437" spans="1:1" x14ac:dyDescent="0.4">
      <c r="A437" t="s">
        <v>882</v>
      </c>
    </row>
    <row r="438" spans="1:1" x14ac:dyDescent="0.4">
      <c r="A438" t="s">
        <v>883</v>
      </c>
    </row>
    <row r="439" spans="1:1" x14ac:dyDescent="0.4">
      <c r="A439" t="s">
        <v>884</v>
      </c>
    </row>
    <row r="440" spans="1:1" x14ac:dyDescent="0.4">
      <c r="A440" t="s">
        <v>885</v>
      </c>
    </row>
    <row r="441" spans="1:1" x14ac:dyDescent="0.4">
      <c r="A441" t="s">
        <v>886</v>
      </c>
    </row>
    <row r="442" spans="1:1" x14ac:dyDescent="0.4">
      <c r="A442" t="s">
        <v>887</v>
      </c>
    </row>
    <row r="443" spans="1:1" x14ac:dyDescent="0.4">
      <c r="A443" t="s">
        <v>888</v>
      </c>
    </row>
    <row r="444" spans="1:1" x14ac:dyDescent="0.4">
      <c r="A444" t="s">
        <v>889</v>
      </c>
    </row>
    <row r="445" spans="1:1" x14ac:dyDescent="0.4">
      <c r="A445" t="s">
        <v>890</v>
      </c>
    </row>
    <row r="446" spans="1:1" x14ac:dyDescent="0.4">
      <c r="A446" t="s">
        <v>891</v>
      </c>
    </row>
    <row r="447" spans="1:1" x14ac:dyDescent="0.4">
      <c r="A447" t="s">
        <v>892</v>
      </c>
    </row>
    <row r="448" spans="1:1" x14ac:dyDescent="0.4">
      <c r="A448" t="s">
        <v>893</v>
      </c>
    </row>
    <row r="449" spans="1:1" x14ac:dyDescent="0.4">
      <c r="A449" t="s">
        <v>894</v>
      </c>
    </row>
    <row r="450" spans="1:1" x14ac:dyDescent="0.4">
      <c r="A450" t="s">
        <v>895</v>
      </c>
    </row>
    <row r="451" spans="1:1" x14ac:dyDescent="0.4">
      <c r="A451" t="s">
        <v>896</v>
      </c>
    </row>
    <row r="452" spans="1:1" x14ac:dyDescent="0.4">
      <c r="A452" t="s">
        <v>897</v>
      </c>
    </row>
    <row r="453" spans="1:1" x14ac:dyDescent="0.4">
      <c r="A453" t="s">
        <v>898</v>
      </c>
    </row>
    <row r="454" spans="1:1" x14ac:dyDescent="0.4">
      <c r="A454" t="s">
        <v>899</v>
      </c>
    </row>
    <row r="455" spans="1:1" x14ac:dyDescent="0.4">
      <c r="A455" t="s">
        <v>900</v>
      </c>
    </row>
    <row r="456" spans="1:1" x14ac:dyDescent="0.4">
      <c r="A456" t="s">
        <v>901</v>
      </c>
    </row>
    <row r="457" spans="1:1" x14ac:dyDescent="0.4">
      <c r="A457" t="s">
        <v>902</v>
      </c>
    </row>
    <row r="458" spans="1:1" x14ac:dyDescent="0.4">
      <c r="A458" t="s">
        <v>903</v>
      </c>
    </row>
    <row r="459" spans="1:1" x14ac:dyDescent="0.4">
      <c r="A459" t="s">
        <v>904</v>
      </c>
    </row>
    <row r="460" spans="1:1" x14ac:dyDescent="0.4">
      <c r="A460" t="s">
        <v>905</v>
      </c>
    </row>
    <row r="461" spans="1:1" x14ac:dyDescent="0.4">
      <c r="A461" t="s">
        <v>906</v>
      </c>
    </row>
    <row r="462" spans="1:1" x14ac:dyDescent="0.4">
      <c r="A462" t="s">
        <v>907</v>
      </c>
    </row>
    <row r="463" spans="1:1" x14ac:dyDescent="0.4">
      <c r="A463" t="s">
        <v>908</v>
      </c>
    </row>
    <row r="464" spans="1:1" x14ac:dyDescent="0.4">
      <c r="A464" t="s">
        <v>909</v>
      </c>
    </row>
    <row r="465" spans="1:1" x14ac:dyDescent="0.4">
      <c r="A465" t="s">
        <v>910</v>
      </c>
    </row>
    <row r="466" spans="1:1" x14ac:dyDescent="0.4">
      <c r="A466" t="s">
        <v>911</v>
      </c>
    </row>
    <row r="467" spans="1:1" x14ac:dyDescent="0.4">
      <c r="A467" t="s">
        <v>912</v>
      </c>
    </row>
    <row r="468" spans="1:1" x14ac:dyDescent="0.4">
      <c r="A468" t="s">
        <v>913</v>
      </c>
    </row>
    <row r="469" spans="1:1" x14ac:dyDescent="0.4">
      <c r="A469" t="s">
        <v>914</v>
      </c>
    </row>
    <row r="470" spans="1:1" x14ac:dyDescent="0.4">
      <c r="A470" t="s">
        <v>915</v>
      </c>
    </row>
    <row r="471" spans="1:1" x14ac:dyDescent="0.4">
      <c r="A471" t="s">
        <v>916</v>
      </c>
    </row>
    <row r="472" spans="1:1" x14ac:dyDescent="0.4">
      <c r="A472" t="s">
        <v>917</v>
      </c>
    </row>
    <row r="473" spans="1:1" x14ac:dyDescent="0.4">
      <c r="A473" t="s">
        <v>918</v>
      </c>
    </row>
    <row r="474" spans="1:1" x14ac:dyDescent="0.4">
      <c r="A474" t="s">
        <v>919</v>
      </c>
    </row>
    <row r="475" spans="1:1" x14ac:dyDescent="0.4">
      <c r="A475" t="s">
        <v>920</v>
      </c>
    </row>
    <row r="476" spans="1:1" x14ac:dyDescent="0.4">
      <c r="A476" t="s">
        <v>921</v>
      </c>
    </row>
    <row r="477" spans="1:1" x14ac:dyDescent="0.4">
      <c r="A477" t="s">
        <v>922</v>
      </c>
    </row>
    <row r="478" spans="1:1" x14ac:dyDescent="0.4">
      <c r="A478" t="s">
        <v>923</v>
      </c>
    </row>
    <row r="479" spans="1:1" x14ac:dyDescent="0.4">
      <c r="A479" t="s">
        <v>924</v>
      </c>
    </row>
    <row r="480" spans="1:1" x14ac:dyDescent="0.4">
      <c r="A480" t="s">
        <v>925</v>
      </c>
    </row>
    <row r="481" spans="1:1" x14ac:dyDescent="0.4">
      <c r="A481" t="s">
        <v>926</v>
      </c>
    </row>
    <row r="482" spans="1:1" x14ac:dyDescent="0.4">
      <c r="A482" t="s">
        <v>927</v>
      </c>
    </row>
    <row r="483" spans="1:1" x14ac:dyDescent="0.4">
      <c r="A483" t="s">
        <v>928</v>
      </c>
    </row>
    <row r="484" spans="1:1" x14ac:dyDescent="0.4">
      <c r="A484" t="s">
        <v>929</v>
      </c>
    </row>
    <row r="485" spans="1:1" x14ac:dyDescent="0.4">
      <c r="A485" t="s">
        <v>930</v>
      </c>
    </row>
    <row r="486" spans="1:1" x14ac:dyDescent="0.4">
      <c r="A486" t="s">
        <v>931</v>
      </c>
    </row>
    <row r="487" spans="1:1" x14ac:dyDescent="0.4">
      <c r="A487" t="s">
        <v>932</v>
      </c>
    </row>
    <row r="488" spans="1:1" x14ac:dyDescent="0.4">
      <c r="A488" t="s">
        <v>933</v>
      </c>
    </row>
    <row r="489" spans="1:1" x14ac:dyDescent="0.4">
      <c r="A489" t="s">
        <v>934</v>
      </c>
    </row>
    <row r="490" spans="1:1" x14ac:dyDescent="0.4">
      <c r="A490" t="s">
        <v>935</v>
      </c>
    </row>
    <row r="491" spans="1:1" x14ac:dyDescent="0.4">
      <c r="A491" t="s">
        <v>936</v>
      </c>
    </row>
    <row r="492" spans="1:1" x14ac:dyDescent="0.4">
      <c r="A492" t="s">
        <v>937</v>
      </c>
    </row>
    <row r="493" spans="1:1" x14ac:dyDescent="0.4">
      <c r="A493" t="s">
        <v>938</v>
      </c>
    </row>
    <row r="494" spans="1:1" x14ac:dyDescent="0.4">
      <c r="A494" t="s">
        <v>939</v>
      </c>
    </row>
    <row r="495" spans="1:1" x14ac:dyDescent="0.4">
      <c r="A495" t="s">
        <v>940</v>
      </c>
    </row>
    <row r="496" spans="1:1" x14ac:dyDescent="0.4">
      <c r="A496" t="s">
        <v>941</v>
      </c>
    </row>
    <row r="497" spans="1:1" x14ac:dyDescent="0.4">
      <c r="A497" t="s">
        <v>942</v>
      </c>
    </row>
    <row r="498" spans="1:1" x14ac:dyDescent="0.4">
      <c r="A498" t="s">
        <v>943</v>
      </c>
    </row>
    <row r="499" spans="1:1" x14ac:dyDescent="0.4">
      <c r="A499" t="s">
        <v>944</v>
      </c>
    </row>
    <row r="500" spans="1:1" x14ac:dyDescent="0.4">
      <c r="A500" t="s">
        <v>945</v>
      </c>
    </row>
    <row r="501" spans="1:1" x14ac:dyDescent="0.4">
      <c r="A501" t="s">
        <v>946</v>
      </c>
    </row>
    <row r="502" spans="1:1" x14ac:dyDescent="0.4">
      <c r="A502" t="s">
        <v>947</v>
      </c>
    </row>
    <row r="503" spans="1:1" x14ac:dyDescent="0.4">
      <c r="A503" t="s">
        <v>948</v>
      </c>
    </row>
    <row r="504" spans="1:1" x14ac:dyDescent="0.4">
      <c r="A504" t="s">
        <v>949</v>
      </c>
    </row>
  </sheetData>
  <autoFilter ref="A1:J504" xr:uid="{00000000-0009-0000-0000-000000000000}"/>
  <mergeCells count="23">
    <mergeCell ref="P39:T39"/>
    <mergeCell ref="I39:N39"/>
    <mergeCell ref="I40:I41"/>
    <mergeCell ref="L40:L41"/>
    <mergeCell ref="M40:M41"/>
    <mergeCell ref="N40:N41"/>
    <mergeCell ref="R40:R41"/>
    <mergeCell ref="L66:L67"/>
    <mergeCell ref="M66:M67"/>
    <mergeCell ref="N66:N67"/>
    <mergeCell ref="S40:S41"/>
    <mergeCell ref="T40:T41"/>
    <mergeCell ref="L60:L61"/>
    <mergeCell ref="M60:M61"/>
    <mergeCell ref="N60:N61"/>
    <mergeCell ref="J59:N59"/>
    <mergeCell ref="J65:N65"/>
    <mergeCell ref="J70:N70"/>
    <mergeCell ref="L71:L72"/>
    <mergeCell ref="M71:M72"/>
    <mergeCell ref="N71:N72"/>
    <mergeCell ref="J73:K73"/>
    <mergeCell ref="L73:M7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U w c h V 7 / V N M O l A A A A 9 g A A A B I A H A B D b 2 5 m a W c v U G F j a 2 F n Z S 5 4 b W w g o h g A K K A U A A A A A A A A A A A A A A A A A A A A A A A A A A A A h Y 8 x D o I w G I W v Q r r T F m R Q 8 l M G E y d J j C b G t S k V G q G Y t l j u 5 u C R v I I Y R d 0 c 3 / e + 4 b 3 7 9 Q b 5 0 D b B R R q r O p 2 h C F M U S C 2 6 U u k q Q 7 0 7 h n O U M 9 h w c e K V D E Z Z 2 3 S w Z Y Z q 5 8 4 p I d 5 7 7 G e 4 M x W J K Y 3 I o V j v R C 1 b j j 6 y + i + H S l v H t Z C I w f 4 1 h s U 4 i h Y 4 o Q m m Q C Y I h d J f I R 7 3 P t s f C M u + c b 2 R 7 G j C 1 R b I F I G 8 P 7 A H U E s D B B Q A A g A I A F M H I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B y F X i v D N 7 n 8 B A A A m B A A A E w A c A E Z v c m 1 1 b G F z L 1 N l Y 3 R p b 2 4 x L m 0 g o h g A K K A U A A A A A A A A A A A A A A A A A A A A A A A A A A A A 5 V L B T g I x E L 2 T 8 A / N e o G k b o S g B 8 0 e z K L R i 2 L A k z W b s j u r N d 2 W d K Z E Q / g g / Q 1 / z C 4 r A Z V 4 9 W A v n b 6 Z T t + 8 P o S c l D V s 3 O y 9 k 3 a r 3 c J H 6 a B g 6 W m a D Q 6 y U R 0 n T A O 1 W y y s s f U u h 4 C k O I + H N v c V G O q c K w 1 x a g 2 F A 3 a i 9 F j c I j g U n p R W K A m 8 E + t i F N c G h k 7 N Q V R Q W e V A z J x 9 A s p K Z b I C y B d r R M y s I y j B K 6 0 B R S F J i i 1 e c Y 7 z q M v v h q B V p Q h c E v G I s 9 R q X x l M B p y d m d w W y j w k v f 5 h n 7 M b b w n G 9 K I h 2 Y T x l T V w 3 + X N f H v R m d m n 9 z c C Z I F E 5 T E K w 0 7 k N B S O w j n c u g B Z h O E 6 j R S c 3 X 3 i p 1 q P c 6 m l w 4 S c 3 2 4 5 e Z k B q w K T U r 2 / b v p N n D R Y W l c 1 j O s q 7 O w g w B e L K M x 1 a e h o E N d V S 8 4 W U f 1 G Z q c h z a j u T / B M q 8 Q s S L M z E f S D N V j H y 2 W 3 3 V J m N 8 t t L 6 w 6 N s L / n R e 0 m o q a i F p 5 F c U W q f 9 t h O H 3 b 6 3 B V F u E H w 4 Y b f T 7 k v v V C B 9 Q S w E C L Q A U A A I A C A B T B y F X v 9 U 0 w 6 U A A A D 2 A A A A E g A A A A A A A A A A A A A A A A A A A A A A Q 2 9 u Z m l n L 1 B h Y 2 t h Z 2 U u e G 1 s U E s B A i 0 A F A A C A A g A U w c h V w / K 6 a u k A A A A 6 Q A A A B M A A A A A A A A A A A A A A A A A 8 Q A A A F t D b 2 5 0 Z W 5 0 X 1 R 5 c G V z X S 5 4 b W x Q S w E C L Q A U A A I A C A B T B y F X i v D N 7 n 8 B A A A m B A A A E w A A A A A A A A A A A A A A A A D i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E g A A A A A A A L g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D X z Q w X 1 B y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F U M j E 6 M T U 6 M D Y u N j I 1 M z Y 5 M V o i I C 8 + P E V u d H J 5 I F R 5 c G U 9 I k Z p b G x D b 2 x 1 b W 5 U e X B l c y I g V m F s d W U 9 I n N B d 1 l H Q 1 E 9 P S I g L z 4 8 R W 5 0 c n k g V H l w Z T 0 i R m l s b E N v b H V t b k 5 h b W V z I i B W Y W x 1 Z T 0 i c 1 s m c X V v d D t D b 2 x 1 b W 4 x J n F 1 b 3 Q 7 L C Z x d W 9 0 O 3 R y d W V f b 2 J z J n F 1 b 3 Q 7 L C Z x d W 9 0 O 3 B y Z W R f b 2 J z J n F 1 b 3 Q 7 L C Z x d W 9 0 O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U N f N D B f U H J l Z C 9 B d X R v U m V t b 3 Z l Z E N v b H V t b n M x L n t D b 2 x 1 b W 4 x L D B 9 J n F 1 b 3 Q 7 L C Z x d W 9 0 O 1 N l Y 3 R p b 2 4 x L 0 N B Q 1 8 0 M F 9 Q c m V k L 0 F 1 d G 9 S Z W 1 v d m V k Q 2 9 s d W 1 u c z E u e 3 R y d W V f b 2 J z L D F 9 J n F 1 b 3 Q 7 L C Z x d W 9 0 O 1 N l Y 3 R p b 2 4 x L 0 N B Q 1 8 0 M F 9 Q c m V k L 0 F 1 d G 9 S Z W 1 v d m V k Q 2 9 s d W 1 u c z E u e 3 B y Z W R f b 2 J z L D J 9 J n F 1 b 3 Q 7 L C Z x d W 9 0 O 1 N l Y 3 R p b 2 4 x L 0 N B Q 1 8 0 M F 9 Q c m V k L 0 F 1 d G 9 S Z W 1 v d m V k Q 2 9 s d W 1 u c z E u e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F D X z Q w X 1 B y Z W Q v Q X V 0 b 1 J l b W 9 2 Z W R D b 2 x 1 b W 5 z M S 5 7 Q 2 9 s d W 1 u M S w w f S Z x d W 9 0 O y w m c X V v d D t T Z W N 0 a W 9 u M S 9 D Q U N f N D B f U H J l Z C 9 B d X R v U m V t b 3 Z l Z E N v b H V t b n M x L n t 0 c n V l X 2 9 i c y w x f S Z x d W 9 0 O y w m c X V v d D t T Z W N 0 a W 9 u M S 9 D Q U N f N D B f U H J l Z C 9 B d X R v U m V t b 3 Z l Z E N v b H V t b n M x L n t w c m V k X 2 9 i c y w y f S Z x d W 9 0 O y w m c X V v d D t T Z W N 0 a W 9 u M S 9 D Q U N f N D B f U H J l Z C 9 B d X R v U m V t b 3 Z l Z E N v b H V t b n M x L n t k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U N f N D B f U H J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N f N D B f U H J l Z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D X z Q w X 1 B y Z W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f Q 0 F D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l Z F 9 D Q U N f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x V D I y O j U 4 O j I 0 L j c w M z k 3 M T Z a I i A v P j x F b n R y e S B U e X B l P S J G a W x s Q 2 9 s d W 1 u V H l w Z X M i I F Z h b H V l P S J z Q X d r R 0 J n P T 0 i I C 8 + P E V u d H J 5 I F R 5 c G U 9 I k Z p b G x D b 2 x 1 b W 5 O Y W 1 l c y I g V m F s d W U 9 I n N b J n F 1 b 3 Q 7 Q 2 9 s d W 1 u M S Z x d W 9 0 O y w m c X V v d D t E Y X R l J n F 1 b 3 Q 7 L C Z x d W 9 0 O 0 N s b 3 N l J n F 1 b 3 Q 7 L C Z x d W 9 0 O 1 B y Z W R p Y 3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F 9 D Q U N f N D A v Q X V 0 b 1 J l b W 9 2 Z W R D b 2 x 1 b W 5 z M S 5 7 Q 2 9 s d W 1 u M S w w f S Z x d W 9 0 O y w m c X V v d D t T Z W N 0 a W 9 u M S 9 w c m V k X 0 N B Q 1 8 0 M C 9 B d X R v U m V t b 3 Z l Z E N v b H V t b n M x L n t E Y X R l L D F 9 J n F 1 b 3 Q 7 L C Z x d W 9 0 O 1 N l Y 3 R p b 2 4 x L 3 B y Z W R f Q 0 F D X z Q w L 0 F 1 d G 9 S Z W 1 v d m V k Q 2 9 s d W 1 u c z E u e 0 N s b 3 N l L D J 9 J n F 1 b 3 Q 7 L C Z x d W 9 0 O 1 N l Y 3 R p b 2 4 x L 3 B y Z W R f Q 0 F D X z Q w L 0 F 1 d G 9 S Z W 1 v d m V k Q 2 9 s d W 1 u c z E u e 1 B y Z W R p Y 3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y Z W R f Q 0 F D X z Q w L 0 F 1 d G 9 S Z W 1 v d m V k Q 2 9 s d W 1 u c z E u e 0 N v b H V t b j E s M H 0 m c X V v d D s s J n F 1 b 3 Q 7 U 2 V j d G l v b j E v c H J l Z F 9 D Q U N f N D A v Q X V 0 b 1 J l b W 9 2 Z W R D b 2 x 1 b W 5 z M S 5 7 R G F 0 Z S w x f S Z x d W 9 0 O y w m c X V v d D t T Z W N 0 a W 9 u M S 9 w c m V k X 0 N B Q 1 8 0 M C 9 B d X R v U m V t b 3 Z l Z E N v b H V t b n M x L n t D b G 9 z Z S w y f S Z x d W 9 0 O y w m c X V v d D t T Z W N 0 a W 9 u M S 9 w c m V k X 0 N B Q 1 8 0 M C 9 B d X R v U m V t b 3 Z l Z E N v b H V t b n M x L n t Q c m V k a W N 0 a W 9 u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Z F 9 D Q U N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9 D Q U N f N D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f Q 0 F D X z Q w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X z Y c e A g q E q Z n h v V 3 / X k O g A A A A A C A A A A A A A Q Z g A A A A E A A C A A A A C t C H S W H Z X 1 / g Z 5 Z j 1 / W h l K b E I K D M T y S Y X 3 V J E + 1 v g C 0 A A A A A A O g A A A A A I A A C A A A A D j k r Z N 1 a 2 4 U T 2 L w k Z u x p D 3 Y B H p R s 6 b P Y j S 3 B u 0 p 7 3 c l 1 A A A A A w O m 0 Z p 6 4 N c + W S 3 I f l v I d y 9 f d 9 O S 9 / 5 L W e A C l f C r y c L W K N V P + W l r t + + B l h 9 7 d n k S 1 9 H T B w H t t i e A J 6 m v x p 0 U / K Z C p Q G R j D i M l Q u E C O h J w + H E A A A A C O 3 q e m + I u W f g j g X L + C A W B R X V v c i m Y q b 4 V L m g L l D L y y W B Y Z t E B y 9 0 D K C f s 6 T 2 6 o 9 p T u K D U V y P t B + H X x h f o N 3 O n I < / D a t a M a s h u p > 
</file>

<file path=customXml/itemProps1.xml><?xml version="1.0" encoding="utf-8"?>
<ds:datastoreItem xmlns:ds="http://schemas.openxmlformats.org/officeDocument/2006/customXml" ds:itemID="{A57C18CD-A36E-419D-A415-1C43412903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pred_CAC_40</vt:lpstr>
      <vt:lpstr>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2023-09-01T19:00:50Z</dcterms:created>
  <dcterms:modified xsi:type="dcterms:W3CDTF">2023-09-03T19:46:07Z</dcterms:modified>
</cp:coreProperties>
</file>